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F&amp;O)'!$R$1:$R$254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" i="7"/>
  <c r="K12"/>
  <c r="M12" s="1"/>
  <c r="L24"/>
  <c r="K24"/>
  <c r="K47"/>
  <c r="M47" s="1"/>
  <c r="H11"/>
  <c r="K11" s="1"/>
  <c r="M24" l="1"/>
  <c r="K229"/>
  <c r="L229" s="1"/>
  <c r="K228"/>
  <c r="L228" s="1"/>
  <c r="L11"/>
  <c r="M11" s="1"/>
  <c r="K231"/>
  <c r="L231" s="1"/>
  <c r="L10" l="1"/>
  <c r="K10"/>
  <c r="M10" l="1"/>
  <c r="K226" l="1"/>
  <c r="L226" s="1"/>
  <c r="M7" l="1"/>
  <c r="F214" l="1"/>
  <c r="K215"/>
  <c r="L215" s="1"/>
  <c r="K206"/>
  <c r="L206" s="1"/>
  <c r="K209"/>
  <c r="L209" s="1"/>
  <c r="K217" l="1"/>
  <c r="L217" s="1"/>
  <c r="F208"/>
  <c r="F207"/>
  <c r="F205"/>
  <c r="K205" s="1"/>
  <c r="L205" s="1"/>
  <c r="F185"/>
  <c r="F137"/>
  <c r="K216" l="1"/>
  <c r="L216" s="1"/>
  <c r="K214"/>
  <c r="L214" s="1"/>
  <c r="K220"/>
  <c r="L220" s="1"/>
  <c r="K221"/>
  <c r="L221" s="1"/>
  <c r="K213"/>
  <c r="L213" s="1"/>
  <c r="K223"/>
  <c r="L223" s="1"/>
  <c r="K219"/>
  <c r="L219" s="1"/>
  <c r="K212" l="1"/>
  <c r="L212" s="1"/>
  <c r="K201"/>
  <c r="L201" s="1"/>
  <c r="K203"/>
  <c r="L203" s="1"/>
  <c r="K200"/>
  <c r="L200" s="1"/>
  <c r="K202"/>
  <c r="L202" s="1"/>
  <c r="K131"/>
  <c r="L131" s="1"/>
  <c r="K184"/>
  <c r="L184" s="1"/>
  <c r="K198"/>
  <c r="L198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6"/>
  <c r="L186" s="1"/>
  <c r="K185"/>
  <c r="L185" s="1"/>
  <c r="K181"/>
  <c r="L181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59"/>
  <c r="L159" s="1"/>
  <c r="K157"/>
  <c r="L157" s="1"/>
  <c r="K155"/>
  <c r="L155" s="1"/>
  <c r="K153"/>
  <c r="L153" s="1"/>
  <c r="K152"/>
  <c r="L152" s="1"/>
  <c r="K151"/>
  <c r="L151" s="1"/>
  <c r="K149"/>
  <c r="L149" s="1"/>
  <c r="K148"/>
  <c r="L148" s="1"/>
  <c r="K147"/>
  <c r="L147" s="1"/>
  <c r="K146"/>
  <c r="K145"/>
  <c r="L145" s="1"/>
  <c r="K144"/>
  <c r="L144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K133"/>
  <c r="L133" s="1"/>
  <c r="K132"/>
  <c r="L132" s="1"/>
  <c r="K130"/>
  <c r="L130" s="1"/>
  <c r="K129"/>
  <c r="L129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H102"/>
  <c r="K102" s="1"/>
  <c r="L102" s="1"/>
  <c r="F101"/>
  <c r="K101" s="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D7" i="6"/>
  <c r="K6" i="4"/>
  <c r="K6" i="3"/>
  <c r="L6" i="2"/>
</calcChain>
</file>

<file path=xl/sharedStrings.xml><?xml version="1.0" encoding="utf-8"?>
<sst xmlns="http://schemas.openxmlformats.org/spreadsheetml/2006/main" count="2362" uniqueCount="954">
  <si>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</si>
  <si>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</si>
  <si>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</si>
  <si>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</si>
  <si>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</si>
  <si>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</si>
  <si>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</si>
  <si>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</si>
  <si>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</si>
  <si>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</si>
  <si>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</si>
  <si>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</si>
  <si>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</si>
  <si>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</si>
  <si>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</si>
  <si>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</si>
  <si>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</si>
  <si>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</si>
  <si>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</si>
  <si>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</si>
  <si>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</si>
  <si>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</si>
  <si>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</si>
  <si>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</si>
  <si>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</si>
  <si>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</si>
  <si>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</si>
  <si>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</si>
  <si>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</si>
  <si>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</si>
  <si>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</si>
  <si>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</si>
  <si>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</si>
  <si>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</si>
  <si>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</si>
  <si>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</si>
  <si>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</si>
  <si>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</si>
  <si>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</si>
  <si>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</si>
  <si>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</si>
  <si>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</si>
  <si>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</si>
  <si>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</si>
  <si>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</si>
  <si>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</si>
  <si>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</si>
  <si>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</si>
  <si>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</si>
  <si>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</si>
  <si>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</si>
  <si>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</si>
  <si>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</si>
  <si>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</si>
  <si>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</si>
  <si>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</si>
  <si>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</si>
  <si>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</si>
  <si>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</si>
  <si>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</si>
  <si>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</si>
  <si>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</si>
  <si>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</si>
  <si>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</si>
  <si>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</si>
  <si>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</si>
  <si>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</si>
  <si>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</si>
  <si>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</si>
  <si>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</si>
  <si>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</si>
  <si>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</si>
  <si>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</si>
  <si>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</si>
  <si>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</si>
  <si>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</si>
  <si>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</si>
  <si>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</si>
  <si>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</si>
  <si>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</si>
  <si>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</si>
  <si>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</si>
  <si>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</si>
  <si>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</si>
  <si>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</si>
  <si>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</si>
  <si>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</si>
  <si>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</si>
  <si>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</si>
  <si>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</si>
  <si>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</si>
  <si>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</si>
  <si>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</si>
  <si>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</si>
  <si>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</si>
  <si>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</si>
  <si>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</si>
  <si>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</si>
  <si>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</si>
  <si>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</si>
  <si>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</si>
  <si>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</si>
  <si>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</si>
  <si>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</si>
  <si>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</si>
  <si>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</si>
  <si>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</si>
  <si>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</si>
  <si>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</si>
  <si>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</si>
  <si>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</si>
  <si>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</si>
  <si>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</si>
  <si>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</si>
  <si>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</si>
  <si>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</si>
  <si>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</si>
  <si>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</si>
  <si>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</si>
  <si>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</si>
  <si>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</si>
  <si>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</si>
  <si>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</si>
  <si>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</si>
  <si>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</si>
  <si>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</si>
  <si>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</si>
  <si>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</si>
  <si>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</si>
  <si>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</si>
  <si>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</si>
  <si>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</si>
  <si>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</si>
  <si>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</si>
  <si>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</si>
  <si>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</si>
  <si>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</si>
  <si>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</si>
  <si>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</si>
  <si>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</si>
  <si>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</si>
  <si>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</si>
  <si>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</si>
  <si>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</si>
  <si>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</si>
  <si>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</si>
  <si>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</si>
  <si>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</si>
  <si>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</si>
  <si>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</si>
  <si>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</si>
  <si>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</si>
  <si>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</si>
  <si>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</si>
  <si>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</si>
  <si>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</si>
  <si>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</si>
  <si>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</si>
  <si>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</si>
  <si>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</si>
  <si>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</si>
  <si>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</si>
  <si>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</si>
  <si>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</si>
  <si>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</si>
  <si>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</si>
  <si>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</si>
  <si>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</si>
  <si>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</si>
  <si>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</si>
  <si>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</si>
  <si>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</si>
  <si>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</si>
  <si>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</si>
  <si>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</si>
  <si>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</si>
  <si>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</si>
  <si>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</si>
  <si>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</si>
  <si>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</si>
  <si>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</si>
  <si>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</si>
  <si>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</si>
  <si>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</si>
  <si>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</si>
  <si>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</si>
  <si>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</si>
  <si>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</si>
  <si>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</si>
  <si>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</si>
  <si>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</si>
  <si>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</si>
  <si>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</si>
  <si>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</si>
  <si>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</si>
  <si>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</si>
  <si>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</si>
  <si>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</si>
  <si>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</si>
  <si>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</si>
  <si>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</si>
  <si>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</si>
  <si>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</si>
  <si>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</si>
  <si>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</si>
  <si>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</si>
  <si>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</si>
  <si>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</si>
  <si>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</si>
  <si>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</si>
  <si>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</si>
  <si>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</si>
  <si>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</si>
  <si>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</si>
  <si>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</si>
  <si>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</si>
  <si>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</si>
  <si>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</si>
  <si>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</si>
  <si>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</si>
  <si>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</si>
  <si>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</si>
  <si>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</si>
  <si>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</si>
  <si>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</si>
  <si>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</si>
  <si>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</si>
  <si>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</si>
  <si>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</si>
  <si>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</si>
  <si>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</si>
  <si>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</si>
  <si>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</si>
  <si>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</si>
  <si>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</si>
  <si>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</si>
  <si>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</si>
  <si>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</si>
  <si>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</si>
  <si>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</si>
  <si>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</si>
  <si>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</si>
  <si>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</si>
  <si>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</si>
  <si>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</si>
  <si>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</si>
  <si>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</si>
  <si>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</si>
  <si>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</si>
  <si>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</si>
  <si>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</si>
  <si>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</si>
  <si>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</si>
  <si>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</si>
  <si>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</si>
  <si>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</si>
  <si>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</si>
  <si>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</si>
  <si>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</si>
  <si>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</si>
  <si>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</si>
  <si>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</si>
  <si>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</si>
  <si>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</si>
  <si>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</si>
  <si>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</si>
  <si>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</si>
  <si>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</si>
  <si>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</si>
  <si>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</si>
  <si>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</si>
  <si>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</si>
  <si>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</si>
  <si>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</si>
  <si>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</si>
  <si>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</si>
  <si>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</si>
  <si>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</si>
  <si>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</si>
  <si>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</si>
  <si>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</si>
  <si>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</si>
  <si>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</si>
  <si>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</si>
  <si>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</si>
  <si>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</si>
  <si>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</si>
  <si>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</si>
  <si>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</si>
  <si>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</si>
  <si>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</si>
  <si>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</si>
  <si>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</si>
  <si>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</si>
  <si>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</si>
  <si>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</si>
  <si>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</si>
  <si>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</si>
  <si>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</si>
  <si>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</si>
  <si>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</si>
  <si>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</si>
  <si>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</si>
  <si>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</si>
  <si>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</si>
  <si>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</si>
  <si>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</si>
  <si>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</si>
  <si>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</si>
  <si>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</si>
  <si>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</si>
  <si>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</si>
  <si>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</si>
  <si>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</si>
  <si>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</si>
  <si>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</si>
  <si>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</si>
  <si>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</si>
  <si>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</si>
  <si>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</si>
  <si>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</si>
  <si>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</si>
  <si>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</si>
  <si>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</si>
  <si>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</si>
  <si>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</si>
  <si>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</si>
  <si>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</si>
  <si>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</si>
  <si>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</si>
  <si>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</si>
  <si>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</si>
  <si>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</si>
  <si>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</si>
  <si>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</si>
  <si>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</si>
  <si>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</si>
  <si>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</si>
  <si>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</si>
  <si>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</si>
  <si>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</si>
  <si>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</si>
  <si>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</si>
  <si>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</si>
  <si>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</si>
  <si>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</si>
  <si>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</si>
  <si>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</si>
  <si>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</si>
  <si>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</si>
  <si>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</si>
  <si>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</si>
  <si>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</si>
  <si>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</si>
  <si>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</si>
  <si>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</si>
  <si>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</si>
  <si>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</si>
  <si>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</si>
  <si>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</si>
  <si>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</si>
  <si>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</si>
  <si>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</si>
  <si>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</si>
  <si>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</si>
  <si>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</si>
  <si>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</si>
  <si>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</si>
  <si>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</si>
  <si>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</si>
  <si>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</si>
  <si>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</si>
  <si>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</si>
  <si>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</si>
  <si>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</si>
  <si>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</si>
  <si>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</si>
  <si>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</si>
  <si>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</si>
  <si>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</si>
  <si>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</si>
  <si>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</si>
  <si>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</si>
  <si>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</si>
  <si>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</si>
  <si>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</si>
  <si>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</si>
  <si>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</si>
  <si>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</si>
  <si>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</si>
  <si>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</si>
  <si>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</si>
  <si>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</si>
  <si>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</si>
  <si>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</si>
  <si>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</si>
  <si>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</si>
  <si>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</si>
  <si>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</si>
  <si>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</si>
  <si>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</si>
  <si>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</si>
  <si>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</si>
  <si>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</si>
  <si>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</si>
  <si>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</si>
  <si>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</si>
  <si>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</si>
  <si>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</si>
  <si>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</si>
  <si>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</si>
  <si>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</si>
  <si>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</si>
  <si>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</si>
  <si>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</si>
  <si>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</si>
  <si>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</si>
  <si>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</si>
  <si>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</si>
  <si>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</si>
  <si>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</si>
  <si>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</si>
  <si>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</si>
  <si>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</si>
  <si>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</si>
  <si>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</si>
  <si>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</si>
  <si>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</si>
  <si>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</si>
  <si>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</si>
  <si>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</si>
  <si>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</si>
  <si>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</si>
  <si>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</si>
  <si>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</si>
  <si>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</si>
  <si>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</si>
  <si>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</si>
  <si>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</si>
  <si>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</si>
  <si>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</si>
  <si>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</si>
  <si>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</si>
  <si>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</si>
  <si>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</si>
  <si>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</si>
  <si>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</si>
  <si>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</si>
  <si>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</si>
  <si>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</si>
  <si>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</si>
  <si>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</si>
  <si>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</si>
  <si>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</si>
  <si>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</si>
  <si>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</si>
  <si>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</si>
  <si>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</si>
  <si>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</si>
  <si>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</si>
  <si>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</si>
  <si>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</si>
  <si>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</si>
  <si>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</si>
  <si>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</si>
  <si>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</si>
  <si>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</si>
  <si>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</si>
  <si>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</si>
  <si>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</si>
  <si>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</si>
  <si>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</si>
  <si>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</si>
  <si>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</si>
  <si>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</si>
  <si>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</si>
  <si>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</si>
  <si>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</si>
  <si>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</si>
  <si>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</si>
  <si>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</si>
  <si>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</si>
  <si>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</si>
  <si>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</si>
  <si>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</si>
  <si>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</si>
  <si>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</si>
  <si>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</si>
  <si>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</si>
  <si>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</si>
  <si>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</si>
  <si>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</si>
  <si>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</si>
  <si>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</si>
  <si>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</si>
  <si>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</si>
  <si>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</si>
  <si>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</si>
  <si>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</si>
  <si>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</si>
  <si>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</si>
  <si>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</si>
  <si>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</si>
  <si>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</si>
  <si>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</si>
  <si>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</si>
  <si>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</si>
  <si>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</si>
  <si>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</si>
  <si>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</si>
  <si>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</si>
  <si>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</si>
  <si>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</si>
  <si>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</si>
  <si>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</si>
  <si>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</si>
  <si>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</si>
  <si>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</si>
  <si>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</si>
  <si>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</si>
  <si>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</si>
  <si>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</si>
  <si>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</si>
  <si>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</si>
  <si>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</si>
  <si>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</si>
  <si>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</si>
  <si>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</si>
  <si>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</si>
  <si>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</si>
  <si>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</si>
  <si>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</si>
  <si>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</si>
  <si>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</si>
  <si>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</si>
  <si>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</si>
  <si>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</si>
  <si>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</si>
  <si>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</si>
  <si>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</si>
  <si>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</si>
  <si>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</si>
  <si>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</si>
  <si>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</si>
  <si>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</si>
  <si>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</si>
  <si>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</si>
  <si>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</si>
  <si>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</si>
  <si>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</si>
  <si>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</si>
  <si>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</si>
  <si>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</si>
  <si>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</si>
  <si>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</si>
  <si>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</si>
  <si>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</si>
  <si>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</si>
  <si>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</si>
  <si>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</si>
  <si>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</si>
  <si>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</si>
  <si>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</si>
  <si>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</si>
  <si>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</si>
  <si>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</si>
  <si>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</si>
  <si>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</si>
  <si>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</si>
  <si>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</si>
  <si>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</si>
  <si>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</si>
  <si>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</si>
  <si>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</si>
  <si>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</si>
  <si>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</si>
  <si>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</si>
  <si>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</si>
  <si>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</si>
  <si>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</si>
  <si>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</si>
  <si>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</si>
  <si>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</si>
  <si>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</si>
  <si>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</si>
  <si>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</si>
  <si>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</si>
  <si>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</si>
  <si>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</si>
  <si>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</si>
  <si>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</si>
  <si>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</si>
  <si>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</si>
  <si>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</si>
  <si>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</si>
  <si>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</si>
  <si>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</si>
  <si>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</si>
  <si>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</si>
  <si>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</si>
  <si>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</si>
  <si>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</si>
  <si>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</si>
  <si>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</si>
  <si>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</si>
  <si>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</si>
  <si>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</si>
  <si>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</si>
  <si>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</si>
  <si>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</si>
  <si>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</si>
  <si>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</si>
  <si>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</si>
  <si>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</si>
  <si>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</si>
  <si>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</si>
  <si>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</si>
  <si>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</si>
  <si>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</si>
  <si>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</si>
  <si>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</si>
  <si>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</si>
  <si>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</si>
  <si>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</si>
  <si>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</si>
  <si>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</si>
  <si>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</si>
  <si>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</si>
  <si>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</si>
  <si>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</si>
  <si>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</si>
  <si>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</si>
  <si>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</si>
  <si>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</si>
  <si>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</si>
  <si>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</si>
  <si>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</si>
  <si>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</si>
  <si>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</si>
  <si>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</si>
  <si>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</si>
  <si>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</si>
  <si>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</si>
  <si>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</si>
  <si>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</si>
  <si>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</si>
  <si>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</si>
  <si>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</si>
  <si>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</si>
  <si>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</si>
  <si>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</si>
  <si>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</si>
  <si>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</si>
  <si>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</si>
  <si>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</si>
  <si>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</si>
  <si>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</si>
  <si>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</si>
  <si>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</si>
  <si>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</si>
  <si>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</si>
  <si>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</si>
  <si>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</si>
  <si>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</si>
  <si>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</si>
  <si>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</si>
  <si>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</si>
  <si>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</si>
  <si>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</si>
  <si>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</si>
  <si>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</si>
  <si>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</si>
  <si>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</si>
  <si>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</si>
  <si>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</si>
  <si>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</si>
  <si>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</si>
  <si>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</si>
  <si>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</si>
  <si>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</si>
  <si>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</si>
  <si>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</si>
  <si>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</si>
  <si>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</si>
  <si>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</si>
  <si>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</si>
  <si>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</si>
  <si>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</si>
  <si>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</si>
  <si>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</si>
  <si>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</si>
  <si>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</si>
  <si>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</si>
  <si>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</si>
  <si>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</si>
  <si>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</si>
  <si>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</si>
  <si>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</si>
  <si>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</si>
  <si>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</si>
  <si>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</si>
  <si>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</si>
  <si>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</si>
  <si>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</si>
  <si>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</si>
  <si>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</si>
  <si>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</si>
  <si>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</si>
  <si>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</si>
  <si>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</si>
  <si>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</si>
  <si>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</si>
  <si>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</si>
  <si>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</si>
  <si>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</si>
  <si>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</si>
  <si>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</si>
  <si>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</si>
  <si>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</si>
  <si>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</si>
  <si>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</si>
  <si>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</si>
  <si>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</si>
  <si>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</si>
  <si>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</si>
  <si>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</si>
  <si>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</si>
  <si>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</si>
  <si>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</si>
  <si>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</si>
  <si>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</si>
  <si>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</si>
  <si>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</si>
  <si>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</si>
  <si>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</si>
  <si>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</si>
  <si>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</si>
  <si>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</si>
  <si>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</si>
  <si>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</si>
  <si>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</si>
  <si>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</si>
  <si>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</si>
  <si>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</si>
  <si>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</si>
  <si>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</si>
  <si>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</si>
  <si>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</si>
  <si>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</si>
  <si>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</si>
  <si>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</si>
  <si>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</si>
  <si>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</si>
  <si>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</si>
  <si>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</si>
  <si>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</si>
  <si>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</si>
  <si>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</si>
  <si>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</si>
  <si>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</si>
  <si>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</si>
  <si>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</si>
  <si>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</si>
  <si>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</si>
  <si>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</si>
  <si>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</si>
  <si>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</si>
  <si>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</si>
  <si>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</si>
  <si>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</si>
  <si>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</si>
  <si>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</si>
  <si>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</si>
  <si>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</si>
  <si>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</si>
  <si>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</si>
  <si>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</si>
  <si>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</si>
  <si>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</si>
  <si>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</si>
  <si>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</si>
  <si>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</si>
  <si>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</si>
  <si>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</si>
  <si>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</si>
  <si>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</si>
  <si>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</si>
  <si>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</si>
  <si>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</si>
  <si>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</si>
  <si>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</si>
  <si>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</si>
  <si>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</si>
  <si>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</si>
  <si>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</si>
  <si>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</si>
  <si>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</si>
  <si>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</si>
  <si>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</si>
  <si>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</si>
  <si>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</si>
  <si>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</si>
  <si>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</si>
  <si>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</si>
  <si>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</si>
  <si>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</si>
  <si>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</si>
  <si>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</si>
  <si>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</si>
  <si>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</si>
  <si>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</si>
  <si>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</si>
  <si>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</si>
  <si>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</si>
  <si>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</si>
  <si>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</si>
  <si>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</si>
  <si>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</si>
  <si>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</si>
  <si>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</si>
  <si>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</si>
  <si>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</si>
  <si>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</si>
  <si>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</si>
  <si>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</si>
  <si>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</si>
  <si>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</si>
  <si>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</si>
  <si>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</si>
  <si>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</si>
  <si>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</si>
  <si>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</si>
  <si>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Part Profit of Rs.72.5/-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</si>
  <si>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</si>
  <si>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</si>
  <si>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</si>
  <si>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</si>
  <si>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</si>
  <si>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</si>
  <si>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</si>
  <si>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</si>
  <si>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</si>
  <si>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</si>
  <si>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</si>
  <si>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</si>
  <si>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</si>
  <si>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CHDCHEM</t>
  </si>
  <si>
    <t>KOTHARI TRADE INVESTMENTS PRIVATE LIMITED .</t>
  </si>
  <si>
    <t>SANCO</t>
  </si>
  <si>
    <t>Sanco Industries Ltd.</t>
  </si>
  <si>
    <t>NIFTY 13800 PE 11-FEB</t>
  </si>
  <si>
    <t>210-220</t>
  </si>
  <si>
    <t>NIFTY 13400 PE 11-FEB</t>
  </si>
  <si>
    <t>ELLORATRAD</t>
  </si>
  <si>
    <t>NIFTY 13800 PE 4-FEB</t>
  </si>
  <si>
    <t>Loss of Rs, 32.5</t>
  </si>
  <si>
    <t>ALPHA LEON ENTERPRISES LLP</t>
  </si>
  <si>
    <t>RITU RAHUL MEHTA</t>
  </si>
  <si>
    <t>OLGA TRADING PRIVATE LIMITED</t>
  </si>
  <si>
    <t>RATNABHUMI</t>
  </si>
  <si>
    <t>MEGHNA MUNIR SHAH</t>
  </si>
  <si>
    <t>KAIVAN JITENDRAKUMAR SHAH</t>
  </si>
  <si>
    <t>JAI AMBE TRADEXIM PRIVATE LIMITED</t>
  </si>
  <si>
    <t>PRABHULAL LALLUBHAI PAREKH</t>
  </si>
  <si>
    <t>DEVANG CHANDRAKANTBHAI SHAH</t>
  </si>
  <si>
    <t>JUMPNET</t>
  </si>
  <si>
    <t>Jump Networks Limited</t>
  </si>
  <si>
    <t>Retail Research Technical Calls &amp; Fundamental Performance Report for the month of February-2021</t>
  </si>
  <si>
    <t>2235-2245</t>
  </si>
  <si>
    <t>2500-2550</t>
  </si>
  <si>
    <t>2400-2450</t>
  </si>
  <si>
    <t>Part Profit of Rs.102.5/-</t>
  </si>
  <si>
    <t>625-630</t>
  </si>
  <si>
    <t xml:space="preserve">AUROPHARMA FEB FUT </t>
  </si>
  <si>
    <t>924-927</t>
  </si>
  <si>
    <t>960-965</t>
  </si>
  <si>
    <t>RELIANCE FEB FUT</t>
  </si>
  <si>
    <t>1925-1935</t>
  </si>
  <si>
    <t>575-578</t>
  </si>
  <si>
    <t>600-610</t>
  </si>
  <si>
    <t>599-602</t>
  </si>
  <si>
    <t>ALEXANDER</t>
  </si>
  <si>
    <t>KAHAR NIKLESH KANAIYABHAI</t>
  </si>
  <si>
    <t>ARCHITORG</t>
  </si>
  <si>
    <t>JITAL MUKESHBHAI SHAH</t>
  </si>
  <si>
    <t>JITAL MUKESH SHAH</t>
  </si>
  <si>
    <t>ARUNRATHI</t>
  </si>
  <si>
    <t>CONCORD</t>
  </si>
  <si>
    <t>AAKANKSHA</t>
  </si>
  <si>
    <t>ADAMANT CONSTRUCTIONS</t>
  </si>
  <si>
    <t>DGL</t>
  </si>
  <si>
    <t>POORVI NARANG</t>
  </si>
  <si>
    <t>INDRENEW</t>
  </si>
  <si>
    <t>PRABAKARAN HEMANTHKUMAR</t>
  </si>
  <si>
    <t>KAPILRAJ</t>
  </si>
  <si>
    <t>INVESTERIA COMMODITIES PRIVATE LIMITED</t>
  </si>
  <si>
    <t>KMSMEDI</t>
  </si>
  <si>
    <t>NAWAL AGRAWAL HUF</t>
  </si>
  <si>
    <t>MJCO</t>
  </si>
  <si>
    <t>PACE STOCK BROKING SERVICES PVT LTD</t>
  </si>
  <si>
    <t>RAJASTHAN GLOBAL SECURITIES PRIVATE LIMITED</t>
  </si>
  <si>
    <t>GEETA CHETAN SHAH</t>
  </si>
  <si>
    <t>PRERINFRA</t>
  </si>
  <si>
    <t>SANKET V SHAH HUF</t>
  </si>
  <si>
    <t>SOCIETE GENERALE</t>
  </si>
  <si>
    <t>MULTIPLES PRIVATE EQUITY FUND</t>
  </si>
  <si>
    <t>MULTIPLES PRIVATE EQUITY FUND I LIMITED</t>
  </si>
  <si>
    <t>SSPNFIN</t>
  </si>
  <si>
    <t>ASHOK KUMAR SINGH</t>
  </si>
  <si>
    <t>RAJESH RAMANLAL KAPADIA</t>
  </si>
  <si>
    <t>DEVJEET CHAKRABORTY</t>
  </si>
  <si>
    <t>SUPRBPA</t>
  </si>
  <si>
    <t>AEGIS INVESTMENT FUND</t>
  </si>
  <si>
    <t>TERRASCOPE</t>
  </si>
  <si>
    <t>WAKIL RAJBHAR</t>
  </si>
  <si>
    <t>SEJAL P PATEL</t>
  </si>
  <si>
    <t>VMV</t>
  </si>
  <si>
    <t>ARIES</t>
  </si>
  <si>
    <t>Aries Agro Limited</t>
  </si>
  <si>
    <t>JATESH JAIN</t>
  </si>
  <si>
    <t>BIOFILCHEM</t>
  </si>
  <si>
    <t>Biofil Chemicals &amp; Pharm</t>
  </si>
  <si>
    <t>INDIGOPNTS</t>
  </si>
  <si>
    <t>Indigo Paints Limited</t>
  </si>
  <si>
    <t>INDIA ACORN ICAV</t>
  </si>
  <si>
    <t>NK SECURITIES RESEARCH PRIVATE LIMITED</t>
  </si>
  <si>
    <t>NOMURA INDIA INVESTMENT FUND MOTHER FUND - THE MTBJ AC NOMURA INDIA INVES FD</t>
  </si>
  <si>
    <t>SWAPNIL MEHTA</t>
  </si>
  <si>
    <t>AL MEHWAR COMMERCIAL INVESTMENTS LLC</t>
  </si>
  <si>
    <t>ABU DHABI INVESTMENT AUTHORITY</t>
  </si>
  <si>
    <t>JAKHARIA</t>
  </si>
  <si>
    <t>JAKHARIA FABRIC LIMITED</t>
  </si>
  <si>
    <t>NOPEA CAPITAL SERVICES PRIVATE LIMITED</t>
  </si>
  <si>
    <t>MAJESCO</t>
  </si>
  <si>
    <t>Majesco Limited</t>
  </si>
  <si>
    <t>KIA CAPITAL</t>
  </si>
  <si>
    <t>KASHMIRA ENTERPRISES</t>
  </si>
  <si>
    <t>RIKHAV SECURITIES LIMITED</t>
  </si>
  <si>
    <t>NEW WORLD CAPITAL</t>
  </si>
  <si>
    <t>SUNIL BHANDARI</t>
  </si>
  <si>
    <t>FASHIONS BRANDS (INDIA) PRIVATE LIMITED</t>
  </si>
  <si>
    <t>AJOONI</t>
  </si>
  <si>
    <t>Ajooni Biotech Limited</t>
  </si>
  <si>
    <t>VISHAL SHARMA</t>
  </si>
  <si>
    <t>EDELWEISS FINANCE AND INVESTMENTS LTD</t>
  </si>
  <si>
    <t>MEHRA VIKAS</t>
  </si>
  <si>
    <t>HARDIK M SHAH</t>
  </si>
  <si>
    <t>AARZOO AGGARWAL</t>
  </si>
  <si>
    <t>SHINE STAR BUILD CAP PVT LTD</t>
  </si>
  <si>
    <t>UNIFI WEALTH MANAGEMENT LTD</t>
  </si>
  <si>
    <t>RAJASTHAN GLOBAL SECURITIES PVT LTD</t>
  </si>
  <si>
    <t>VINOD AGGARWAL (HUF)</t>
  </si>
  <si>
    <t>UNIFI FINANCIAL PVT LTD</t>
  </si>
  <si>
    <t>THIRD ALPHA LLP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</si>
</sst>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0" sqref="C10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20"/>
      <c r="B2" s="321"/>
      <c r="C2" s="320"/>
      <c r="D2" s="320"/>
      <c r="E2" s="320"/>
      <c r="F2" s="320"/>
      <c r="G2" s="320"/>
      <c r="H2" s="322"/>
      <c r="I2" s="336"/>
      <c r="J2" s="336"/>
      <c r="K2" s="336"/>
      <c r="L2" s="268"/>
    </row>
    <row r="3" spans="1:12">
      <c r="A3" s="320"/>
      <c r="B3" s="321"/>
      <c r="C3" s="320"/>
      <c r="D3" s="320"/>
      <c r="E3" s="320"/>
      <c r="F3" s="320"/>
      <c r="G3" s="320"/>
      <c r="H3" s="322"/>
      <c r="I3" s="336"/>
      <c r="J3" s="336"/>
      <c r="K3" s="336"/>
      <c r="L3" s="268"/>
    </row>
    <row r="4" spans="1:12">
      <c r="A4" s="320"/>
      <c r="B4" s="321"/>
      <c r="C4" s="320"/>
      <c r="D4" s="320"/>
      <c r="E4" s="320"/>
      <c r="F4" s="320"/>
      <c r="G4" s="320"/>
      <c r="H4" s="322"/>
      <c r="I4" s="336"/>
      <c r="J4" s="336"/>
      <c r="K4" s="336"/>
      <c r="L4" s="268"/>
    </row>
    <row r="5" spans="1:12" s="50" customFormat="1">
      <c r="A5" s="85"/>
      <c r="B5" s="323"/>
      <c r="C5" s="85"/>
      <c r="D5" s="85"/>
      <c r="E5" s="85"/>
      <c r="F5" s="85"/>
      <c r="G5" s="85"/>
      <c r="H5" s="323"/>
    </row>
    <row r="6" spans="1:12" s="50" customFormat="1">
      <c r="A6" s="85"/>
      <c r="B6" s="323"/>
      <c r="C6" s="85"/>
      <c r="D6" s="85"/>
      <c r="E6" s="85"/>
      <c r="F6" s="85"/>
      <c r="G6" s="85"/>
      <c r="H6" s="323"/>
    </row>
    <row r="7" spans="1:12" s="50" customFormat="1">
      <c r="A7" s="85"/>
      <c r="B7" s="323"/>
      <c r="C7" s="85"/>
      <c r="D7" s="85"/>
      <c r="E7" s="85"/>
      <c r="F7" s="85"/>
      <c r="G7" s="85"/>
      <c r="H7" s="323"/>
    </row>
    <row r="8" spans="1:12" s="50" customFormat="1">
      <c r="A8" s="85"/>
      <c r="B8" s="323"/>
      <c r="C8" s="85"/>
      <c r="D8" s="85"/>
      <c r="E8" s="85"/>
      <c r="F8" s="85"/>
      <c r="G8" s="85"/>
      <c r="H8" s="323"/>
    </row>
    <row r="10" spans="1:12" ht="15.75">
      <c r="B10" s="276">
        <v>44230</v>
      </c>
      <c r="C10" s="324"/>
      <c r="E10" s="325"/>
    </row>
    <row r="11" spans="1:12">
      <c r="B11" s="276"/>
      <c r="C11" s="326"/>
    </row>
    <row r="12" spans="1:12">
      <c r="B12" s="327" t="s">
        <v>1</v>
      </c>
      <c r="C12" s="272" t="s">
        <v>2</v>
      </c>
      <c r="D12" s="327" t="s">
        <v>3</v>
      </c>
    </row>
    <row r="13" spans="1:12">
      <c r="B13" s="328">
        <v>1</v>
      </c>
      <c r="C13" s="329" t="s">
        <v>4</v>
      </c>
      <c r="D13" s="330" t="s">
        <v>5</v>
      </c>
    </row>
    <row r="14" spans="1:12">
      <c r="B14" s="328">
        <v>2</v>
      </c>
      <c r="C14" s="329" t="s">
        <v>6</v>
      </c>
      <c r="D14" s="330" t="s">
        <v>7</v>
      </c>
    </row>
    <row r="15" spans="1:12">
      <c r="B15" s="331">
        <v>3</v>
      </c>
      <c r="C15" s="332" t="s">
        <v>8</v>
      </c>
      <c r="D15" s="330" t="s">
        <v>9</v>
      </c>
    </row>
    <row r="16" spans="1:12">
      <c r="B16" s="118">
        <v>4</v>
      </c>
      <c r="C16" s="333" t="s">
        <v>10</v>
      </c>
      <c r="D16" s="334" t="s">
        <v>11</v>
      </c>
    </row>
    <row r="17" spans="2:11">
      <c r="B17" s="118">
        <v>5</v>
      </c>
      <c r="C17" s="333" t="s">
        <v>12</v>
      </c>
      <c r="D17" s="335"/>
    </row>
    <row r="25" spans="2:11">
      <c r="E25" s="40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6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6" ht="6.7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6" ht="24" customHeight="1">
      <c r="M5" s="256" t="s">
        <v>14</v>
      </c>
    </row>
    <row r="6" spans="1:16" ht="16.5" customHeight="1" thickBot="1">
      <c r="A6" s="296" t="s">
        <v>15</v>
      </c>
      <c r="B6" s="296"/>
      <c r="L6" s="276">
        <f>Main!B10</f>
        <v>44230</v>
      </c>
      <c r="M6" s="276"/>
    </row>
    <row r="7" spans="1:16" ht="10.5" hidden="1" customHeight="1">
      <c r="K7" s="276"/>
      <c r="L7" s="276"/>
      <c r="M7" s="276"/>
    </row>
    <row r="8" spans="1:16" ht="13.5" hidden="1" customHeight="1">
      <c r="A8" s="310"/>
      <c r="B8" s="310"/>
      <c r="K8" s="276"/>
      <c r="L8" s="276"/>
      <c r="M8" s="276"/>
    </row>
    <row r="9" spans="1:16" ht="27.75" customHeight="1" thickBot="1">
      <c r="A9" s="532" t="s">
        <v>16</v>
      </c>
      <c r="B9" s="534" t="s">
        <v>17</v>
      </c>
      <c r="C9" s="534" t="s">
        <v>18</v>
      </c>
      <c r="D9" s="534" t="s">
        <v>841</v>
      </c>
      <c r="E9" s="270" t="s">
        <v>19</v>
      </c>
      <c r="F9" s="270" t="s">
        <v>20</v>
      </c>
      <c r="G9" s="529" t="s">
        <v>21</v>
      </c>
      <c r="H9" s="530"/>
      <c r="I9" s="531"/>
      <c r="J9" s="529" t="s">
        <v>22</v>
      </c>
      <c r="K9" s="530"/>
      <c r="L9" s="531"/>
      <c r="M9" s="270"/>
      <c r="N9" s="277"/>
      <c r="O9" s="277"/>
      <c r="P9" s="277"/>
    </row>
    <row r="10" spans="1:16" ht="59.25" customHeight="1">
      <c r="A10" s="533"/>
      <c r="B10" s="535" t="s">
        <v>17</v>
      </c>
      <c r="C10" s="535"/>
      <c r="D10" s="535"/>
      <c r="E10" s="271" t="s">
        <v>23</v>
      </c>
      <c r="F10" s="271" t="s">
        <v>23</v>
      </c>
      <c r="G10" s="272" t="s">
        <v>24</v>
      </c>
      <c r="H10" s="272" t="s">
        <v>25</v>
      </c>
      <c r="I10" s="272" t="s">
        <v>26</v>
      </c>
      <c r="J10" s="272" t="s">
        <v>27</v>
      </c>
      <c r="K10" s="272" t="s">
        <v>28</v>
      </c>
      <c r="L10" s="272" t="s">
        <v>29</v>
      </c>
      <c r="M10" s="272" t="s">
        <v>30</v>
      </c>
      <c r="N10" s="279" t="s">
        <v>31</v>
      </c>
      <c r="O10" s="279" t="s">
        <v>32</v>
      </c>
      <c r="P10" s="314" t="s">
        <v>33</v>
      </c>
    </row>
    <row r="11" spans="1:16" ht="15">
      <c r="A11" s="273">
        <v>1</v>
      </c>
      <c r="B11" s="383" t="s">
        <v>34</v>
      </c>
      <c r="C11" s="515" t="s">
        <v>35</v>
      </c>
      <c r="D11" s="516">
        <v>44252</v>
      </c>
      <c r="E11" s="299">
        <v>34392.699999999997</v>
      </c>
      <c r="F11" s="299">
        <v>34244.73333333333</v>
      </c>
      <c r="G11" s="311">
        <v>33748.96666666666</v>
      </c>
      <c r="H11" s="311">
        <v>33105.23333333333</v>
      </c>
      <c r="I11" s="311">
        <v>32609.46666666666</v>
      </c>
      <c r="J11" s="311">
        <v>34888.46666666666</v>
      </c>
      <c r="K11" s="311">
        <v>35384.233333333337</v>
      </c>
      <c r="L11" s="311">
        <v>36027.96666666666</v>
      </c>
      <c r="M11" s="298">
        <v>34740.5</v>
      </c>
      <c r="N11" s="298">
        <v>33601</v>
      </c>
      <c r="O11" s="513">
        <v>1754600</v>
      </c>
      <c r="P11" s="514">
        <v>-0.10778892236502549</v>
      </c>
    </row>
    <row r="12" spans="1:16" ht="15">
      <c r="A12" s="273">
        <v>2</v>
      </c>
      <c r="B12" s="383" t="s">
        <v>34</v>
      </c>
      <c r="C12" s="515" t="s">
        <v>36</v>
      </c>
      <c r="D12" s="516">
        <v>44252</v>
      </c>
      <c r="E12" s="312">
        <v>14696</v>
      </c>
      <c r="F12" s="312">
        <v>14647.75</v>
      </c>
      <c r="G12" s="313">
        <v>14528.25</v>
      </c>
      <c r="H12" s="313">
        <v>14360.5</v>
      </c>
      <c r="I12" s="313">
        <v>14241</v>
      </c>
      <c r="J12" s="313">
        <v>14815.5</v>
      </c>
      <c r="K12" s="313">
        <v>14935</v>
      </c>
      <c r="L12" s="313">
        <v>15102.75</v>
      </c>
      <c r="M12" s="300">
        <v>14767.25</v>
      </c>
      <c r="N12" s="300">
        <v>14480</v>
      </c>
      <c r="O12" s="315">
        <v>10707075</v>
      </c>
      <c r="P12" s="316">
        <v>-1.0171395290789583E-2</v>
      </c>
    </row>
    <row r="13" spans="1:16" ht="15">
      <c r="A13" s="273">
        <v>3</v>
      </c>
      <c r="B13" s="383" t="s">
        <v>34</v>
      </c>
      <c r="C13" s="515" t="s">
        <v>839</v>
      </c>
      <c r="D13" s="516">
        <v>44252</v>
      </c>
      <c r="E13" s="446">
        <v>16221.3</v>
      </c>
      <c r="F13" s="446">
        <v>16189.183333333334</v>
      </c>
      <c r="G13" s="447">
        <v>15933.116666666669</v>
      </c>
      <c r="H13" s="447">
        <v>15644.933333333334</v>
      </c>
      <c r="I13" s="447">
        <v>15388.866666666669</v>
      </c>
      <c r="J13" s="447">
        <v>16477.366666666669</v>
      </c>
      <c r="K13" s="447">
        <v>16733.433333333334</v>
      </c>
      <c r="L13" s="447">
        <v>17021.616666666669</v>
      </c>
      <c r="M13" s="448">
        <v>16445.25</v>
      </c>
      <c r="N13" s="448">
        <v>15901</v>
      </c>
      <c r="O13" s="449">
        <v>41160</v>
      </c>
      <c r="P13" s="450">
        <v>-3.7418147801683815E-2</v>
      </c>
    </row>
    <row r="14" spans="1:16" ht="15">
      <c r="A14" s="273">
        <v>4</v>
      </c>
      <c r="B14" s="403" t="s">
        <v>39</v>
      </c>
      <c r="C14" s="515" t="s">
        <v>736</v>
      </c>
      <c r="D14" s="516">
        <v>44252</v>
      </c>
      <c r="E14" s="312">
        <v>1189.2</v>
      </c>
      <c r="F14" s="312">
        <v>1180.0833333333333</v>
      </c>
      <c r="G14" s="313">
        <v>1166.1666666666665</v>
      </c>
      <c r="H14" s="313">
        <v>1143.1333333333332</v>
      </c>
      <c r="I14" s="313">
        <v>1129.2166666666665</v>
      </c>
      <c r="J14" s="313">
        <v>1203.1166666666666</v>
      </c>
      <c r="K14" s="313">
        <v>1217.0333333333331</v>
      </c>
      <c r="L14" s="313">
        <v>1240.0666666666666</v>
      </c>
      <c r="M14" s="300">
        <v>1194</v>
      </c>
      <c r="N14" s="300">
        <v>1157.05</v>
      </c>
      <c r="O14" s="315">
        <v>512125</v>
      </c>
      <c r="P14" s="316">
        <v>2.2920203735144314E-2</v>
      </c>
    </row>
    <row r="15" spans="1:16" ht="15">
      <c r="A15" s="273">
        <v>5</v>
      </c>
      <c r="B15" s="383" t="s">
        <v>37</v>
      </c>
      <c r="C15" s="515" t="s">
        <v>38</v>
      </c>
      <c r="D15" s="516">
        <v>44252</v>
      </c>
      <c r="E15" s="312">
        <v>1773.5</v>
      </c>
      <c r="F15" s="312">
        <v>1757.7</v>
      </c>
      <c r="G15" s="313">
        <v>1720.8500000000001</v>
      </c>
      <c r="H15" s="313">
        <v>1668.2</v>
      </c>
      <c r="I15" s="313">
        <v>1631.3500000000001</v>
      </c>
      <c r="J15" s="313">
        <v>1810.3500000000001</v>
      </c>
      <c r="K15" s="313">
        <v>1847.2</v>
      </c>
      <c r="L15" s="313">
        <v>1899.8500000000001</v>
      </c>
      <c r="M15" s="300">
        <v>1794.55</v>
      </c>
      <c r="N15" s="300">
        <v>1705.05</v>
      </c>
      <c r="O15" s="315">
        <v>2732500</v>
      </c>
      <c r="P15" s="316">
        <v>4.4733320588797552E-2</v>
      </c>
    </row>
    <row r="16" spans="1:16" ht="15">
      <c r="A16" s="273">
        <v>6</v>
      </c>
      <c r="B16" s="383" t="s">
        <v>39</v>
      </c>
      <c r="C16" s="515" t="s">
        <v>40</v>
      </c>
      <c r="D16" s="516">
        <v>44252</v>
      </c>
      <c r="E16" s="312">
        <v>567.25</v>
      </c>
      <c r="F16" s="312">
        <v>560.23333333333335</v>
      </c>
      <c r="G16" s="313">
        <v>550.51666666666665</v>
      </c>
      <c r="H16" s="313">
        <v>533.7833333333333</v>
      </c>
      <c r="I16" s="313">
        <v>524.06666666666661</v>
      </c>
      <c r="J16" s="313">
        <v>576.9666666666667</v>
      </c>
      <c r="K16" s="313">
        <v>586.68333333333339</v>
      </c>
      <c r="L16" s="313">
        <v>603.41666666666674</v>
      </c>
      <c r="M16" s="300">
        <v>569.95000000000005</v>
      </c>
      <c r="N16" s="300">
        <v>543.5</v>
      </c>
      <c r="O16" s="315">
        <v>18494000</v>
      </c>
      <c r="P16" s="316">
        <v>-2.0505072307360241E-3</v>
      </c>
    </row>
    <row r="17" spans="1:16" ht="15">
      <c r="A17" s="273">
        <v>7</v>
      </c>
      <c r="B17" s="383" t="s">
        <v>39</v>
      </c>
      <c r="C17" s="515" t="s">
        <v>41</v>
      </c>
      <c r="D17" s="516">
        <v>44252</v>
      </c>
      <c r="E17" s="312">
        <v>554.4</v>
      </c>
      <c r="F17" s="312">
        <v>551.43333333333328</v>
      </c>
      <c r="G17" s="313">
        <v>545.21666666666658</v>
      </c>
      <c r="H17" s="313">
        <v>536.0333333333333</v>
      </c>
      <c r="I17" s="313">
        <v>529.81666666666661</v>
      </c>
      <c r="J17" s="313">
        <v>560.61666666666656</v>
      </c>
      <c r="K17" s="313">
        <v>566.83333333333326</v>
      </c>
      <c r="L17" s="313">
        <v>576.01666666666654</v>
      </c>
      <c r="M17" s="300">
        <v>557.65</v>
      </c>
      <c r="N17" s="300">
        <v>542.25</v>
      </c>
      <c r="O17" s="315">
        <v>36570000</v>
      </c>
      <c r="P17" s="316">
        <v>3.6344314558979809E-2</v>
      </c>
    </row>
    <row r="18" spans="1:16" ht="15">
      <c r="A18" s="273">
        <v>8</v>
      </c>
      <c r="B18" s="383" t="s">
        <v>43</v>
      </c>
      <c r="C18" s="515" t="s">
        <v>44</v>
      </c>
      <c r="D18" s="516">
        <v>44252</v>
      </c>
      <c r="E18" s="312">
        <v>942.4</v>
      </c>
      <c r="F18" s="312">
        <v>951.6</v>
      </c>
      <c r="G18" s="313">
        <v>930.80000000000007</v>
      </c>
      <c r="H18" s="313">
        <v>919.2</v>
      </c>
      <c r="I18" s="313">
        <v>898.40000000000009</v>
      </c>
      <c r="J18" s="313">
        <v>963.2</v>
      </c>
      <c r="K18" s="313">
        <v>984</v>
      </c>
      <c r="L18" s="313">
        <v>995.6</v>
      </c>
      <c r="M18" s="300">
        <v>972.4</v>
      </c>
      <c r="N18" s="300">
        <v>940</v>
      </c>
      <c r="O18" s="315">
        <v>1857000</v>
      </c>
      <c r="P18" s="316">
        <v>0.13996316758747698</v>
      </c>
    </row>
    <row r="19" spans="1:16" ht="15">
      <c r="A19" s="273">
        <v>9</v>
      </c>
      <c r="B19" s="383" t="s">
        <v>37</v>
      </c>
      <c r="C19" s="515" t="s">
        <v>45</v>
      </c>
      <c r="D19" s="516">
        <v>44252</v>
      </c>
      <c r="E19" s="312">
        <v>276.89999999999998</v>
      </c>
      <c r="F19" s="312">
        <v>273.46666666666664</v>
      </c>
      <c r="G19" s="313">
        <v>265.93333333333328</v>
      </c>
      <c r="H19" s="313">
        <v>254.96666666666664</v>
      </c>
      <c r="I19" s="313">
        <v>247.43333333333328</v>
      </c>
      <c r="J19" s="313">
        <v>284.43333333333328</v>
      </c>
      <c r="K19" s="313">
        <v>291.9666666666667</v>
      </c>
      <c r="L19" s="313">
        <v>302.93333333333328</v>
      </c>
      <c r="M19" s="300">
        <v>281</v>
      </c>
      <c r="N19" s="300">
        <v>262.5</v>
      </c>
      <c r="O19" s="315">
        <v>21006000</v>
      </c>
      <c r="P19" s="316">
        <v>7.1921749136939009E-3</v>
      </c>
    </row>
    <row r="20" spans="1:16" ht="15">
      <c r="A20" s="273">
        <v>10</v>
      </c>
      <c r="B20" s="383" t="s">
        <v>39</v>
      </c>
      <c r="C20" s="515" t="s">
        <v>46</v>
      </c>
      <c r="D20" s="516">
        <v>44252</v>
      </c>
      <c r="E20" s="312">
        <v>2720.5</v>
      </c>
      <c r="F20" s="312">
        <v>2719.2999999999997</v>
      </c>
      <c r="G20" s="313">
        <v>2688.5999999999995</v>
      </c>
      <c r="H20" s="313">
        <v>2656.7</v>
      </c>
      <c r="I20" s="313">
        <v>2625.9999999999995</v>
      </c>
      <c r="J20" s="313">
        <v>2751.1999999999994</v>
      </c>
      <c r="K20" s="313">
        <v>2781.8999999999992</v>
      </c>
      <c r="L20" s="313">
        <v>2813.7999999999993</v>
      </c>
      <c r="M20" s="300">
        <v>2750</v>
      </c>
      <c r="N20" s="300">
        <v>2687.4</v>
      </c>
      <c r="O20" s="315">
        <v>1420000</v>
      </c>
      <c r="P20" s="316">
        <v>7.2507552870090641E-2</v>
      </c>
    </row>
    <row r="21" spans="1:16" ht="15">
      <c r="A21" s="273">
        <v>11</v>
      </c>
      <c r="B21" s="383" t="s">
        <v>43</v>
      </c>
      <c r="C21" s="515" t="s">
        <v>47</v>
      </c>
      <c r="D21" s="516">
        <v>44252</v>
      </c>
      <c r="E21" s="312">
        <v>228.9</v>
      </c>
      <c r="F21" s="312">
        <v>224.88333333333335</v>
      </c>
      <c r="G21" s="313">
        <v>219.81666666666672</v>
      </c>
      <c r="H21" s="313">
        <v>210.73333333333338</v>
      </c>
      <c r="I21" s="313">
        <v>205.66666666666674</v>
      </c>
      <c r="J21" s="313">
        <v>233.9666666666667</v>
      </c>
      <c r="K21" s="313">
        <v>239.03333333333336</v>
      </c>
      <c r="L21" s="313">
        <v>248.11666666666667</v>
      </c>
      <c r="M21" s="300">
        <v>229.95</v>
      </c>
      <c r="N21" s="300">
        <v>215.8</v>
      </c>
      <c r="O21" s="315">
        <v>18180000</v>
      </c>
      <c r="P21" s="316">
        <v>3.2954545454545452E-2</v>
      </c>
    </row>
    <row r="22" spans="1:16" ht="15">
      <c r="A22" s="273">
        <v>12</v>
      </c>
      <c r="B22" s="383" t="s">
        <v>43</v>
      </c>
      <c r="C22" s="515" t="s">
        <v>48</v>
      </c>
      <c r="D22" s="516">
        <v>44252</v>
      </c>
      <c r="E22" s="312">
        <v>133.35</v>
      </c>
      <c r="F22" s="312">
        <v>130.6</v>
      </c>
      <c r="G22" s="313">
        <v>126.54999999999998</v>
      </c>
      <c r="H22" s="313">
        <v>119.74999999999999</v>
      </c>
      <c r="I22" s="313">
        <v>115.69999999999997</v>
      </c>
      <c r="J22" s="313">
        <v>137.39999999999998</v>
      </c>
      <c r="K22" s="313">
        <v>141.44999999999999</v>
      </c>
      <c r="L22" s="313">
        <v>148.25</v>
      </c>
      <c r="M22" s="300">
        <v>134.65</v>
      </c>
      <c r="N22" s="300">
        <v>123.8</v>
      </c>
      <c r="O22" s="315">
        <v>38232000</v>
      </c>
      <c r="P22" s="316">
        <v>0.12440444679724721</v>
      </c>
    </row>
    <row r="23" spans="1:16" ht="15">
      <c r="A23" s="273">
        <v>13</v>
      </c>
      <c r="B23" s="383" t="s">
        <v>49</v>
      </c>
      <c r="C23" s="515" t="s">
        <v>50</v>
      </c>
      <c r="D23" s="516">
        <v>44252</v>
      </c>
      <c r="E23" s="312">
        <v>2470.35</v>
      </c>
      <c r="F23" s="312">
        <v>2476.1</v>
      </c>
      <c r="G23" s="313">
        <v>2425.5499999999997</v>
      </c>
      <c r="H23" s="313">
        <v>2380.75</v>
      </c>
      <c r="I23" s="313">
        <v>2330.1999999999998</v>
      </c>
      <c r="J23" s="313">
        <v>2520.8999999999996</v>
      </c>
      <c r="K23" s="313">
        <v>2571.4499999999998</v>
      </c>
      <c r="L23" s="313">
        <v>2616.2499999999995</v>
      </c>
      <c r="M23" s="300">
        <v>2526.65</v>
      </c>
      <c r="N23" s="300">
        <v>2431.3000000000002</v>
      </c>
      <c r="O23" s="315">
        <v>5514600</v>
      </c>
      <c r="P23" s="316">
        <v>4.4313146233382568E-2</v>
      </c>
    </row>
    <row r="24" spans="1:16" ht="15">
      <c r="A24" s="273">
        <v>14</v>
      </c>
      <c r="B24" s="383" t="s">
        <v>51</v>
      </c>
      <c r="C24" s="515" t="s">
        <v>52</v>
      </c>
      <c r="D24" s="516">
        <v>44252</v>
      </c>
      <c r="E24" s="312">
        <v>926.4</v>
      </c>
      <c r="F24" s="312">
        <v>928.16666666666663</v>
      </c>
      <c r="G24" s="313">
        <v>912.7833333333333</v>
      </c>
      <c r="H24" s="313">
        <v>899.16666666666663</v>
      </c>
      <c r="I24" s="313">
        <v>883.7833333333333</v>
      </c>
      <c r="J24" s="313">
        <v>941.7833333333333</v>
      </c>
      <c r="K24" s="313">
        <v>957.16666666666674</v>
      </c>
      <c r="L24" s="313">
        <v>970.7833333333333</v>
      </c>
      <c r="M24" s="300">
        <v>943.55</v>
      </c>
      <c r="N24" s="300">
        <v>914.55</v>
      </c>
      <c r="O24" s="315">
        <v>8554000</v>
      </c>
      <c r="P24" s="316">
        <v>9.3568223367126474E-2</v>
      </c>
    </row>
    <row r="25" spans="1:16" ht="15">
      <c r="A25" s="273">
        <v>15</v>
      </c>
      <c r="B25" s="383" t="s">
        <v>53</v>
      </c>
      <c r="C25" s="515" t="s">
        <v>54</v>
      </c>
      <c r="D25" s="516">
        <v>44252</v>
      </c>
      <c r="E25" s="312">
        <v>719.2</v>
      </c>
      <c r="F25" s="312">
        <v>725.08333333333337</v>
      </c>
      <c r="G25" s="313">
        <v>702.56666666666672</v>
      </c>
      <c r="H25" s="313">
        <v>685.93333333333339</v>
      </c>
      <c r="I25" s="313">
        <v>663.41666666666674</v>
      </c>
      <c r="J25" s="313">
        <v>741.7166666666667</v>
      </c>
      <c r="K25" s="313">
        <v>764.23333333333335</v>
      </c>
      <c r="L25" s="313">
        <v>780.86666666666667</v>
      </c>
      <c r="M25" s="300">
        <v>747.6</v>
      </c>
      <c r="N25" s="300">
        <v>708.45</v>
      </c>
      <c r="O25" s="315">
        <v>45157200</v>
      </c>
      <c r="P25" s="316">
        <v>-4.0857419585053782E-2</v>
      </c>
    </row>
    <row r="26" spans="1:16" ht="15">
      <c r="A26" s="273">
        <v>16</v>
      </c>
      <c r="B26" s="383" t="s">
        <v>43</v>
      </c>
      <c r="C26" s="515" t="s">
        <v>55</v>
      </c>
      <c r="D26" s="516">
        <v>44252</v>
      </c>
      <c r="E26" s="312">
        <v>4211.8500000000004</v>
      </c>
      <c r="F26" s="312">
        <v>4210.6166666666668</v>
      </c>
      <c r="G26" s="313">
        <v>4137.2333333333336</v>
      </c>
      <c r="H26" s="313">
        <v>4062.6166666666668</v>
      </c>
      <c r="I26" s="313">
        <v>3989.2333333333336</v>
      </c>
      <c r="J26" s="313">
        <v>4285.2333333333336</v>
      </c>
      <c r="K26" s="313">
        <v>4358.6166666666668</v>
      </c>
      <c r="L26" s="313">
        <v>4433.2333333333336</v>
      </c>
      <c r="M26" s="300">
        <v>4284</v>
      </c>
      <c r="N26" s="300">
        <v>4136</v>
      </c>
      <c r="O26" s="315">
        <v>1769500</v>
      </c>
      <c r="P26" s="316">
        <v>-6.5964912280701751E-3</v>
      </c>
    </row>
    <row r="27" spans="1:16" ht="15">
      <c r="A27" s="273">
        <v>17</v>
      </c>
      <c r="B27" s="383" t="s">
        <v>56</v>
      </c>
      <c r="C27" s="515" t="s">
        <v>57</v>
      </c>
      <c r="D27" s="516">
        <v>44252</v>
      </c>
      <c r="E27" s="312">
        <v>9541.9</v>
      </c>
      <c r="F27" s="312">
        <v>9647.1166666666668</v>
      </c>
      <c r="G27" s="313">
        <v>9259.7833333333328</v>
      </c>
      <c r="H27" s="313">
        <v>8977.6666666666661</v>
      </c>
      <c r="I27" s="313">
        <v>8590.3333333333321</v>
      </c>
      <c r="J27" s="313">
        <v>9929.2333333333336</v>
      </c>
      <c r="K27" s="313">
        <v>10316.566666666666</v>
      </c>
      <c r="L27" s="313">
        <v>10598.683333333334</v>
      </c>
      <c r="M27" s="300">
        <v>10034.450000000001</v>
      </c>
      <c r="N27" s="300">
        <v>9365</v>
      </c>
      <c r="O27" s="315">
        <v>700625</v>
      </c>
      <c r="P27" s="316">
        <v>-1.0416666666666666E-2</v>
      </c>
    </row>
    <row r="28" spans="1:16" ht="15">
      <c r="A28" s="273">
        <v>18</v>
      </c>
      <c r="B28" s="383" t="s">
        <v>56</v>
      </c>
      <c r="C28" s="515" t="s">
        <v>58</v>
      </c>
      <c r="D28" s="516">
        <v>44252</v>
      </c>
      <c r="E28" s="312">
        <v>5185.8</v>
      </c>
      <c r="F28" s="312">
        <v>5217.2166666666672</v>
      </c>
      <c r="G28" s="313">
        <v>5085.0333333333347</v>
      </c>
      <c r="H28" s="313">
        <v>4984.2666666666673</v>
      </c>
      <c r="I28" s="313">
        <v>4852.0833333333348</v>
      </c>
      <c r="J28" s="313">
        <v>5317.9833333333345</v>
      </c>
      <c r="K28" s="313">
        <v>5450.166666666667</v>
      </c>
      <c r="L28" s="313">
        <v>5550.9333333333343</v>
      </c>
      <c r="M28" s="300">
        <v>5349.4</v>
      </c>
      <c r="N28" s="300">
        <v>5116.45</v>
      </c>
      <c r="O28" s="315">
        <v>3790000</v>
      </c>
      <c r="P28" s="316">
        <v>-5.7975517305660848E-2</v>
      </c>
    </row>
    <row r="29" spans="1:16" ht="15">
      <c r="A29" s="273">
        <v>19</v>
      </c>
      <c r="B29" s="383" t="s">
        <v>43</v>
      </c>
      <c r="C29" s="515" t="s">
        <v>59</v>
      </c>
      <c r="D29" s="516">
        <v>44252</v>
      </c>
      <c r="E29" s="312">
        <v>1684.5</v>
      </c>
      <c r="F29" s="312">
        <v>1679.8333333333333</v>
      </c>
      <c r="G29" s="313">
        <v>1649.6666666666665</v>
      </c>
      <c r="H29" s="313">
        <v>1614.8333333333333</v>
      </c>
      <c r="I29" s="313">
        <v>1584.6666666666665</v>
      </c>
      <c r="J29" s="313">
        <v>1714.6666666666665</v>
      </c>
      <c r="K29" s="313">
        <v>1744.833333333333</v>
      </c>
      <c r="L29" s="313">
        <v>1779.6666666666665</v>
      </c>
      <c r="M29" s="300">
        <v>1710</v>
      </c>
      <c r="N29" s="300">
        <v>1645</v>
      </c>
      <c r="O29" s="315">
        <v>1367600</v>
      </c>
      <c r="P29" s="316">
        <v>7.9911560328490214E-2</v>
      </c>
    </row>
    <row r="30" spans="1:16" ht="15">
      <c r="A30" s="273">
        <v>20</v>
      </c>
      <c r="B30" s="383" t="s">
        <v>53</v>
      </c>
      <c r="C30" s="515" t="s">
        <v>230</v>
      </c>
      <c r="D30" s="516">
        <v>44252</v>
      </c>
      <c r="E30" s="312">
        <v>338.45</v>
      </c>
      <c r="F30" s="312">
        <v>337.28333333333336</v>
      </c>
      <c r="G30" s="313">
        <v>329.81666666666672</v>
      </c>
      <c r="H30" s="313">
        <v>321.18333333333334</v>
      </c>
      <c r="I30" s="313">
        <v>313.7166666666667</v>
      </c>
      <c r="J30" s="313">
        <v>345.91666666666674</v>
      </c>
      <c r="K30" s="313">
        <v>353.38333333333333</v>
      </c>
      <c r="L30" s="313">
        <v>362.01666666666677</v>
      </c>
      <c r="M30" s="300">
        <v>344.75</v>
      </c>
      <c r="N30" s="300">
        <v>328.65</v>
      </c>
      <c r="O30" s="315">
        <v>24926400</v>
      </c>
      <c r="P30" s="316">
        <v>1.7113477781858243E-2</v>
      </c>
    </row>
    <row r="31" spans="1:16" ht="15">
      <c r="A31" s="273">
        <v>21</v>
      </c>
      <c r="B31" s="383" t="s">
        <v>53</v>
      </c>
      <c r="C31" s="515" t="s">
        <v>60</v>
      </c>
      <c r="D31" s="516">
        <v>44252</v>
      </c>
      <c r="E31" s="312">
        <v>74.95</v>
      </c>
      <c r="F31" s="312">
        <v>75.216666666666669</v>
      </c>
      <c r="G31" s="313">
        <v>73.13333333333334</v>
      </c>
      <c r="H31" s="313">
        <v>71.316666666666677</v>
      </c>
      <c r="I31" s="313">
        <v>69.233333333333348</v>
      </c>
      <c r="J31" s="313">
        <v>77.033333333333331</v>
      </c>
      <c r="K31" s="313">
        <v>79.116666666666646</v>
      </c>
      <c r="L31" s="313">
        <v>80.933333333333323</v>
      </c>
      <c r="M31" s="300">
        <v>77.3</v>
      </c>
      <c r="N31" s="300">
        <v>73.400000000000006</v>
      </c>
      <c r="O31" s="315">
        <v>68339700</v>
      </c>
      <c r="P31" s="316">
        <v>-1.8154311649016642E-2</v>
      </c>
    </row>
    <row r="32" spans="1:16" ht="15">
      <c r="A32" s="273">
        <v>22</v>
      </c>
      <c r="B32" s="383" t="s">
        <v>49</v>
      </c>
      <c r="C32" s="515" t="s">
        <v>62</v>
      </c>
      <c r="D32" s="516">
        <v>44252</v>
      </c>
      <c r="E32" s="312">
        <v>1550.2</v>
      </c>
      <c r="F32" s="312">
        <v>1548.7333333333333</v>
      </c>
      <c r="G32" s="313">
        <v>1529.0166666666667</v>
      </c>
      <c r="H32" s="313">
        <v>1507.8333333333333</v>
      </c>
      <c r="I32" s="313">
        <v>1488.1166666666666</v>
      </c>
      <c r="J32" s="313">
        <v>1569.9166666666667</v>
      </c>
      <c r="K32" s="313">
        <v>1589.6333333333334</v>
      </c>
      <c r="L32" s="313">
        <v>1610.8166666666668</v>
      </c>
      <c r="M32" s="300">
        <v>1568.45</v>
      </c>
      <c r="N32" s="300">
        <v>1527.55</v>
      </c>
      <c r="O32" s="315">
        <v>1035650</v>
      </c>
      <c r="P32" s="316">
        <v>0.11025943396226415</v>
      </c>
    </row>
    <row r="33" spans="1:16" ht="15">
      <c r="A33" s="273">
        <v>23</v>
      </c>
      <c r="B33" s="383" t="s">
        <v>63</v>
      </c>
      <c r="C33" s="515" t="s">
        <v>64</v>
      </c>
      <c r="D33" s="516">
        <v>44252</v>
      </c>
      <c r="E33" s="312">
        <v>132.94999999999999</v>
      </c>
      <c r="F33" s="312">
        <v>133.06666666666669</v>
      </c>
      <c r="G33" s="313">
        <v>130.23333333333338</v>
      </c>
      <c r="H33" s="313">
        <v>127.51666666666668</v>
      </c>
      <c r="I33" s="313">
        <v>124.68333333333337</v>
      </c>
      <c r="J33" s="313">
        <v>135.78333333333339</v>
      </c>
      <c r="K33" s="313">
        <v>138.6166666666667</v>
      </c>
      <c r="L33" s="313">
        <v>141.3333333333334</v>
      </c>
      <c r="M33" s="300">
        <v>135.9</v>
      </c>
      <c r="N33" s="300">
        <v>130.35</v>
      </c>
      <c r="O33" s="315">
        <v>30369600</v>
      </c>
      <c r="P33" s="316">
        <v>1.4728288471305232E-2</v>
      </c>
    </row>
    <row r="34" spans="1:16" ht="15">
      <c r="A34" s="273">
        <v>24</v>
      </c>
      <c r="B34" s="383" t="s">
        <v>49</v>
      </c>
      <c r="C34" s="515" t="s">
        <v>65</v>
      </c>
      <c r="D34" s="516">
        <v>44252</v>
      </c>
      <c r="E34" s="312">
        <v>728</v>
      </c>
      <c r="F34" s="312">
        <v>733.5333333333333</v>
      </c>
      <c r="G34" s="313">
        <v>718.51666666666665</v>
      </c>
      <c r="H34" s="313">
        <v>709.0333333333333</v>
      </c>
      <c r="I34" s="313">
        <v>694.01666666666665</v>
      </c>
      <c r="J34" s="313">
        <v>743.01666666666665</v>
      </c>
      <c r="K34" s="313">
        <v>758.0333333333333</v>
      </c>
      <c r="L34" s="313">
        <v>767.51666666666665</v>
      </c>
      <c r="M34" s="300">
        <v>748.55</v>
      </c>
      <c r="N34" s="300">
        <v>724.05</v>
      </c>
      <c r="O34" s="315">
        <v>3104200</v>
      </c>
      <c r="P34" s="316">
        <v>1.2195121951219513E-2</v>
      </c>
    </row>
    <row r="35" spans="1:16" ht="15">
      <c r="A35" s="273">
        <v>25</v>
      </c>
      <c r="B35" s="383" t="s">
        <v>43</v>
      </c>
      <c r="C35" s="515" t="s">
        <v>66</v>
      </c>
      <c r="D35" s="516">
        <v>44252</v>
      </c>
      <c r="E35" s="312">
        <v>651.6</v>
      </c>
      <c r="F35" s="312">
        <v>641.83333333333337</v>
      </c>
      <c r="G35" s="313">
        <v>629.16666666666674</v>
      </c>
      <c r="H35" s="313">
        <v>606.73333333333335</v>
      </c>
      <c r="I35" s="313">
        <v>594.06666666666672</v>
      </c>
      <c r="J35" s="313">
        <v>664.26666666666677</v>
      </c>
      <c r="K35" s="313">
        <v>676.93333333333351</v>
      </c>
      <c r="L35" s="313">
        <v>699.36666666666679</v>
      </c>
      <c r="M35" s="300">
        <v>654.5</v>
      </c>
      <c r="N35" s="300">
        <v>619.4</v>
      </c>
      <c r="O35" s="315">
        <v>5677500</v>
      </c>
      <c r="P35" s="316">
        <v>7.4673480976717777E-2</v>
      </c>
    </row>
    <row r="36" spans="1:16" ht="15">
      <c r="A36" s="273">
        <v>26</v>
      </c>
      <c r="B36" s="383" t="s">
        <v>67</v>
      </c>
      <c r="C36" s="515" t="s">
        <v>68</v>
      </c>
      <c r="D36" s="516">
        <v>44252</v>
      </c>
      <c r="E36" s="312">
        <v>603.35</v>
      </c>
      <c r="F36" s="312">
        <v>598.36666666666667</v>
      </c>
      <c r="G36" s="313">
        <v>587.23333333333335</v>
      </c>
      <c r="H36" s="313">
        <v>571.11666666666667</v>
      </c>
      <c r="I36" s="313">
        <v>559.98333333333335</v>
      </c>
      <c r="J36" s="313">
        <v>614.48333333333335</v>
      </c>
      <c r="K36" s="313">
        <v>625.61666666666679</v>
      </c>
      <c r="L36" s="313">
        <v>641.73333333333335</v>
      </c>
      <c r="M36" s="300">
        <v>609.5</v>
      </c>
      <c r="N36" s="300">
        <v>582.25</v>
      </c>
      <c r="O36" s="315">
        <v>97910496</v>
      </c>
      <c r="P36" s="316">
        <v>4.2265177040846487E-2</v>
      </c>
    </row>
    <row r="37" spans="1:16" ht="15">
      <c r="A37" s="273">
        <v>27</v>
      </c>
      <c r="B37" s="383" t="s">
        <v>63</v>
      </c>
      <c r="C37" s="515" t="s">
        <v>69</v>
      </c>
      <c r="D37" s="516">
        <v>44252</v>
      </c>
      <c r="E37" s="312">
        <v>39.15</v>
      </c>
      <c r="F37" s="312">
        <v>39.18333333333333</v>
      </c>
      <c r="G37" s="313">
        <v>38.216666666666661</v>
      </c>
      <c r="H37" s="313">
        <v>37.283333333333331</v>
      </c>
      <c r="I37" s="313">
        <v>36.316666666666663</v>
      </c>
      <c r="J37" s="313">
        <v>40.11666666666666</v>
      </c>
      <c r="K37" s="313">
        <v>41.083333333333329</v>
      </c>
      <c r="L37" s="313">
        <v>42.016666666666659</v>
      </c>
      <c r="M37" s="300">
        <v>40.15</v>
      </c>
      <c r="N37" s="300">
        <v>38.25</v>
      </c>
      <c r="O37" s="315">
        <v>104979000</v>
      </c>
      <c r="P37" s="316">
        <v>3.1785345717234265E-2</v>
      </c>
    </row>
    <row r="38" spans="1:16" ht="15">
      <c r="A38" s="273">
        <v>28</v>
      </c>
      <c r="B38" s="383" t="s">
        <v>51</v>
      </c>
      <c r="C38" s="515" t="s">
        <v>70</v>
      </c>
      <c r="D38" s="516">
        <v>44252</v>
      </c>
      <c r="E38" s="312">
        <v>393.2</v>
      </c>
      <c r="F38" s="312">
        <v>389.40000000000003</v>
      </c>
      <c r="G38" s="313">
        <v>383.80000000000007</v>
      </c>
      <c r="H38" s="313">
        <v>374.40000000000003</v>
      </c>
      <c r="I38" s="313">
        <v>368.80000000000007</v>
      </c>
      <c r="J38" s="313">
        <v>398.80000000000007</v>
      </c>
      <c r="K38" s="313">
        <v>404.40000000000009</v>
      </c>
      <c r="L38" s="313">
        <v>413.80000000000007</v>
      </c>
      <c r="M38" s="300">
        <v>395</v>
      </c>
      <c r="N38" s="300">
        <v>380</v>
      </c>
      <c r="O38" s="315">
        <v>18107900</v>
      </c>
      <c r="P38" s="316">
        <v>-4.4258978249873543E-3</v>
      </c>
    </row>
    <row r="39" spans="1:16" ht="15">
      <c r="A39" s="273">
        <v>29</v>
      </c>
      <c r="B39" s="383" t="s">
        <v>43</v>
      </c>
      <c r="C39" s="515" t="s">
        <v>71</v>
      </c>
      <c r="D39" s="516">
        <v>44252</v>
      </c>
      <c r="E39" s="312">
        <v>16636.05</v>
      </c>
      <c r="F39" s="312">
        <v>16545.533333333336</v>
      </c>
      <c r="G39" s="313">
        <v>16292.066666666673</v>
      </c>
      <c r="H39" s="313">
        <v>15948.083333333336</v>
      </c>
      <c r="I39" s="313">
        <v>15694.616666666672</v>
      </c>
      <c r="J39" s="313">
        <v>16889.516666666674</v>
      </c>
      <c r="K39" s="313">
        <v>17142.983333333341</v>
      </c>
      <c r="L39" s="313">
        <v>17486.966666666674</v>
      </c>
      <c r="M39" s="300">
        <v>16799</v>
      </c>
      <c r="N39" s="300">
        <v>16201.55</v>
      </c>
      <c r="O39" s="315">
        <v>85800</v>
      </c>
      <c r="P39" s="316">
        <v>9.6485623003194881E-2</v>
      </c>
    </row>
    <row r="40" spans="1:16" ht="15">
      <c r="A40" s="273">
        <v>30</v>
      </c>
      <c r="B40" s="383" t="s">
        <v>72</v>
      </c>
      <c r="C40" s="515" t="s">
        <v>73</v>
      </c>
      <c r="D40" s="516">
        <v>44252</v>
      </c>
      <c r="E40" s="312">
        <v>403.3</v>
      </c>
      <c r="F40" s="312">
        <v>400.34999999999997</v>
      </c>
      <c r="G40" s="313">
        <v>393.94999999999993</v>
      </c>
      <c r="H40" s="313">
        <v>384.59999999999997</v>
      </c>
      <c r="I40" s="313">
        <v>378.19999999999993</v>
      </c>
      <c r="J40" s="313">
        <v>409.69999999999993</v>
      </c>
      <c r="K40" s="313">
        <v>416.09999999999991</v>
      </c>
      <c r="L40" s="313">
        <v>425.44999999999993</v>
      </c>
      <c r="M40" s="300">
        <v>406.75</v>
      </c>
      <c r="N40" s="300">
        <v>391</v>
      </c>
      <c r="O40" s="315">
        <v>23434200</v>
      </c>
      <c r="P40" s="316">
        <v>-5.8980845681243226E-2</v>
      </c>
    </row>
    <row r="41" spans="1:16" ht="15">
      <c r="A41" s="273">
        <v>31</v>
      </c>
      <c r="B41" s="383" t="s">
        <v>49</v>
      </c>
      <c r="C41" s="515" t="s">
        <v>74</v>
      </c>
      <c r="D41" s="516">
        <v>44252</v>
      </c>
      <c r="E41" s="312">
        <v>3521.75</v>
      </c>
      <c r="F41" s="312">
        <v>3528.5833333333335</v>
      </c>
      <c r="G41" s="313">
        <v>3495.166666666667</v>
      </c>
      <c r="H41" s="313">
        <v>3468.5833333333335</v>
      </c>
      <c r="I41" s="313">
        <v>3435.166666666667</v>
      </c>
      <c r="J41" s="313">
        <v>3555.166666666667</v>
      </c>
      <c r="K41" s="313">
        <v>3588.5833333333339</v>
      </c>
      <c r="L41" s="313">
        <v>3615.166666666667</v>
      </c>
      <c r="M41" s="300">
        <v>3562</v>
      </c>
      <c r="N41" s="300">
        <v>3502</v>
      </c>
      <c r="O41" s="315">
        <v>2124800</v>
      </c>
      <c r="P41" s="316">
        <v>6.4849153052019645E-2</v>
      </c>
    </row>
    <row r="42" spans="1:16" ht="15">
      <c r="A42" s="273">
        <v>32</v>
      </c>
      <c r="B42" s="383" t="s">
        <v>51</v>
      </c>
      <c r="C42" s="515" t="s">
        <v>75</v>
      </c>
      <c r="D42" s="516">
        <v>44252</v>
      </c>
      <c r="E42" s="312">
        <v>470.9</v>
      </c>
      <c r="F42" s="312">
        <v>466.63333333333338</v>
      </c>
      <c r="G42" s="313">
        <v>459.76666666666677</v>
      </c>
      <c r="H42" s="313">
        <v>448.63333333333338</v>
      </c>
      <c r="I42" s="313">
        <v>441.76666666666677</v>
      </c>
      <c r="J42" s="313">
        <v>477.76666666666677</v>
      </c>
      <c r="K42" s="313">
        <v>484.63333333333344</v>
      </c>
      <c r="L42" s="313">
        <v>495.76666666666677</v>
      </c>
      <c r="M42" s="300">
        <v>473.5</v>
      </c>
      <c r="N42" s="300">
        <v>455.5</v>
      </c>
      <c r="O42" s="315">
        <v>11070400</v>
      </c>
      <c r="P42" s="316">
        <v>6.519898391193904E-2</v>
      </c>
    </row>
    <row r="43" spans="1:16" ht="15">
      <c r="A43" s="273">
        <v>33</v>
      </c>
      <c r="B43" s="383" t="s">
        <v>53</v>
      </c>
      <c r="C43" s="515" t="s">
        <v>76</v>
      </c>
      <c r="D43" s="516">
        <v>44252</v>
      </c>
      <c r="E43" s="312">
        <v>147.5</v>
      </c>
      <c r="F43" s="312">
        <v>146.9</v>
      </c>
      <c r="G43" s="313">
        <v>142.10000000000002</v>
      </c>
      <c r="H43" s="313">
        <v>136.70000000000002</v>
      </c>
      <c r="I43" s="313">
        <v>131.90000000000003</v>
      </c>
      <c r="J43" s="313">
        <v>152.30000000000001</v>
      </c>
      <c r="K43" s="313">
        <v>157.10000000000002</v>
      </c>
      <c r="L43" s="313">
        <v>162.5</v>
      </c>
      <c r="M43" s="300">
        <v>151.69999999999999</v>
      </c>
      <c r="N43" s="300">
        <v>141.5</v>
      </c>
      <c r="O43" s="315">
        <v>58860000</v>
      </c>
      <c r="P43" s="316">
        <v>-4.4278825076720735E-2</v>
      </c>
    </row>
    <row r="44" spans="1:16" ht="15">
      <c r="A44" s="273">
        <v>34</v>
      </c>
      <c r="B44" s="383" t="s">
        <v>56</v>
      </c>
      <c r="C44" s="515" t="s">
        <v>81</v>
      </c>
      <c r="D44" s="516">
        <v>44252</v>
      </c>
      <c r="E44" s="312">
        <v>440.55</v>
      </c>
      <c r="F44" s="312">
        <v>450.93333333333334</v>
      </c>
      <c r="G44" s="313">
        <v>425.11666666666667</v>
      </c>
      <c r="H44" s="313">
        <v>409.68333333333334</v>
      </c>
      <c r="I44" s="313">
        <v>383.86666666666667</v>
      </c>
      <c r="J44" s="313">
        <v>466.36666666666667</v>
      </c>
      <c r="K44" s="313">
        <v>492.18333333333339</v>
      </c>
      <c r="L44" s="313">
        <v>507.61666666666667</v>
      </c>
      <c r="M44" s="300">
        <v>476.75</v>
      </c>
      <c r="N44" s="300">
        <v>435.5</v>
      </c>
      <c r="O44" s="315">
        <v>5642500</v>
      </c>
      <c r="P44" s="316">
        <v>8.8235294117647065E-2</v>
      </c>
    </row>
    <row r="45" spans="1:16" ht="15">
      <c r="A45" s="273">
        <v>35</v>
      </c>
      <c r="B45" s="383" t="s">
        <v>51</v>
      </c>
      <c r="C45" s="515" t="s">
        <v>82</v>
      </c>
      <c r="D45" s="516">
        <v>44252</v>
      </c>
      <c r="E45" s="312">
        <v>825</v>
      </c>
      <c r="F45" s="312">
        <v>819.38333333333333</v>
      </c>
      <c r="G45" s="313">
        <v>810.11666666666667</v>
      </c>
      <c r="H45" s="313">
        <v>795.23333333333335</v>
      </c>
      <c r="I45" s="313">
        <v>785.9666666666667</v>
      </c>
      <c r="J45" s="313">
        <v>834.26666666666665</v>
      </c>
      <c r="K45" s="313">
        <v>843.5333333333333</v>
      </c>
      <c r="L45" s="313">
        <v>858.41666666666663</v>
      </c>
      <c r="M45" s="300">
        <v>828.65</v>
      </c>
      <c r="N45" s="300">
        <v>804.5</v>
      </c>
      <c r="O45" s="315">
        <v>13107900</v>
      </c>
      <c r="P45" s="316">
        <v>-4.8145001416029454E-2</v>
      </c>
    </row>
    <row r="46" spans="1:16" ht="15">
      <c r="A46" s="273">
        <v>36</v>
      </c>
      <c r="B46" s="383" t="s">
        <v>39</v>
      </c>
      <c r="C46" s="515" t="s">
        <v>83</v>
      </c>
      <c r="D46" s="516">
        <v>44252</v>
      </c>
      <c r="E46" s="312">
        <v>131.19999999999999</v>
      </c>
      <c r="F46" s="312">
        <v>131.38333333333333</v>
      </c>
      <c r="G46" s="313">
        <v>129.51666666666665</v>
      </c>
      <c r="H46" s="313">
        <v>127.83333333333331</v>
      </c>
      <c r="I46" s="313">
        <v>125.96666666666664</v>
      </c>
      <c r="J46" s="313">
        <v>133.06666666666666</v>
      </c>
      <c r="K46" s="313">
        <v>134.93333333333334</v>
      </c>
      <c r="L46" s="313">
        <v>136.61666666666667</v>
      </c>
      <c r="M46" s="300">
        <v>133.25</v>
      </c>
      <c r="N46" s="300">
        <v>129.69999999999999</v>
      </c>
      <c r="O46" s="315">
        <v>37556400</v>
      </c>
      <c r="P46" s="316">
        <v>2.1592596823946077E-2</v>
      </c>
    </row>
    <row r="47" spans="1:16" ht="15">
      <c r="A47" s="273">
        <v>37</v>
      </c>
      <c r="B47" s="403" t="s">
        <v>106</v>
      </c>
      <c r="C47" s="515" t="s">
        <v>826</v>
      </c>
      <c r="D47" s="516">
        <v>44252</v>
      </c>
      <c r="E47" s="312">
        <v>2458</v>
      </c>
      <c r="F47" s="312">
        <v>2450.0166666666669</v>
      </c>
      <c r="G47" s="313">
        <v>2398.0333333333338</v>
      </c>
      <c r="H47" s="313">
        <v>2338.0666666666671</v>
      </c>
      <c r="I47" s="313">
        <v>2286.0833333333339</v>
      </c>
      <c r="J47" s="313">
        <v>2509.9833333333336</v>
      </c>
      <c r="K47" s="313">
        <v>2561.9666666666662</v>
      </c>
      <c r="L47" s="313">
        <v>2621.9333333333334</v>
      </c>
      <c r="M47" s="300">
        <v>2502</v>
      </c>
      <c r="N47" s="300">
        <v>2390.0500000000002</v>
      </c>
      <c r="O47" s="315">
        <v>517500</v>
      </c>
      <c r="P47" s="316">
        <v>1.4705882352941176E-2</v>
      </c>
    </row>
    <row r="48" spans="1:16" ht="15">
      <c r="A48" s="273">
        <v>38</v>
      </c>
      <c r="B48" s="383" t="s">
        <v>49</v>
      </c>
      <c r="C48" s="515" t="s">
        <v>84</v>
      </c>
      <c r="D48" s="516">
        <v>44252</v>
      </c>
      <c r="E48" s="312">
        <v>1622.95</v>
      </c>
      <c r="F48" s="312">
        <v>1629.3666666666668</v>
      </c>
      <c r="G48" s="313">
        <v>1603.9833333333336</v>
      </c>
      <c r="H48" s="313">
        <v>1585.0166666666669</v>
      </c>
      <c r="I48" s="313">
        <v>1559.6333333333337</v>
      </c>
      <c r="J48" s="313">
        <v>1648.3333333333335</v>
      </c>
      <c r="K48" s="313">
        <v>1673.7166666666667</v>
      </c>
      <c r="L48" s="313">
        <v>1692.6833333333334</v>
      </c>
      <c r="M48" s="300">
        <v>1654.75</v>
      </c>
      <c r="N48" s="300">
        <v>1610.4</v>
      </c>
      <c r="O48" s="315">
        <v>3274600</v>
      </c>
      <c r="P48" s="316">
        <v>5.1568543188654919E-3</v>
      </c>
    </row>
    <row r="49" spans="1:16" ht="15">
      <c r="A49" s="273">
        <v>39</v>
      </c>
      <c r="B49" s="383" t="s">
        <v>39</v>
      </c>
      <c r="C49" s="515" t="s">
        <v>85</v>
      </c>
      <c r="D49" s="516">
        <v>44252</v>
      </c>
      <c r="E49" s="312">
        <v>458.85</v>
      </c>
      <c r="F49" s="312">
        <v>458.76666666666665</v>
      </c>
      <c r="G49" s="313">
        <v>452.88333333333333</v>
      </c>
      <c r="H49" s="313">
        <v>446.91666666666669</v>
      </c>
      <c r="I49" s="313">
        <v>441.03333333333336</v>
      </c>
      <c r="J49" s="313">
        <v>464.73333333333329</v>
      </c>
      <c r="K49" s="313">
        <v>470.61666666666662</v>
      </c>
      <c r="L49" s="313">
        <v>476.58333333333326</v>
      </c>
      <c r="M49" s="300">
        <v>464.65</v>
      </c>
      <c r="N49" s="300">
        <v>452.8</v>
      </c>
      <c r="O49" s="315">
        <v>7480518</v>
      </c>
      <c r="P49" s="316">
        <v>3.1021111589831969E-2</v>
      </c>
    </row>
    <row r="50" spans="1:16" ht="15">
      <c r="A50" s="273">
        <v>40</v>
      </c>
      <c r="B50" s="383" t="s">
        <v>63</v>
      </c>
      <c r="C50" s="515" t="s">
        <v>86</v>
      </c>
      <c r="D50" s="516">
        <v>44252</v>
      </c>
      <c r="E50" s="312">
        <v>748.4</v>
      </c>
      <c r="F50" s="312">
        <v>757.35</v>
      </c>
      <c r="G50" s="313">
        <v>719.7</v>
      </c>
      <c r="H50" s="313">
        <v>691</v>
      </c>
      <c r="I50" s="313">
        <v>653.35</v>
      </c>
      <c r="J50" s="313">
        <v>786.05000000000007</v>
      </c>
      <c r="K50" s="313">
        <v>823.69999999999993</v>
      </c>
      <c r="L50" s="313">
        <v>852.40000000000009</v>
      </c>
      <c r="M50" s="300">
        <v>795</v>
      </c>
      <c r="N50" s="300">
        <v>728.65</v>
      </c>
      <c r="O50" s="315">
        <v>1478400</v>
      </c>
      <c r="P50" s="316">
        <v>-9.2783505154639179E-2</v>
      </c>
    </row>
    <row r="51" spans="1:16" ht="15">
      <c r="A51" s="273">
        <v>41</v>
      </c>
      <c r="B51" s="383" t="s">
        <v>49</v>
      </c>
      <c r="C51" s="515" t="s">
        <v>87</v>
      </c>
      <c r="D51" s="516">
        <v>44252</v>
      </c>
      <c r="E51" s="312">
        <v>528.04999999999995</v>
      </c>
      <c r="F51" s="312">
        <v>530.46666666666658</v>
      </c>
      <c r="G51" s="313">
        <v>523.88333333333321</v>
      </c>
      <c r="H51" s="313">
        <v>519.71666666666658</v>
      </c>
      <c r="I51" s="313">
        <v>513.13333333333321</v>
      </c>
      <c r="J51" s="313">
        <v>534.63333333333321</v>
      </c>
      <c r="K51" s="313">
        <v>541.21666666666647</v>
      </c>
      <c r="L51" s="313">
        <v>545.38333333333321</v>
      </c>
      <c r="M51" s="300">
        <v>537.04999999999995</v>
      </c>
      <c r="N51" s="300">
        <v>526.29999999999995</v>
      </c>
      <c r="O51" s="315">
        <v>14461250</v>
      </c>
      <c r="P51" s="316">
        <v>-2.5864298646435038E-3</v>
      </c>
    </row>
    <row r="52" spans="1:16" ht="15">
      <c r="A52" s="273">
        <v>42</v>
      </c>
      <c r="B52" s="383" t="s">
        <v>51</v>
      </c>
      <c r="C52" s="515" t="s">
        <v>90</v>
      </c>
      <c r="D52" s="516">
        <v>44252</v>
      </c>
      <c r="E52" s="312">
        <v>3557.5</v>
      </c>
      <c r="F52" s="312">
        <v>3532.2000000000003</v>
      </c>
      <c r="G52" s="313">
        <v>3483.5500000000006</v>
      </c>
      <c r="H52" s="313">
        <v>3409.6000000000004</v>
      </c>
      <c r="I52" s="313">
        <v>3360.9500000000007</v>
      </c>
      <c r="J52" s="313">
        <v>3606.1500000000005</v>
      </c>
      <c r="K52" s="313">
        <v>3654.8</v>
      </c>
      <c r="L52" s="313">
        <v>3728.7500000000005</v>
      </c>
      <c r="M52" s="300">
        <v>3580.85</v>
      </c>
      <c r="N52" s="300">
        <v>3458.25</v>
      </c>
      <c r="O52" s="315">
        <v>3336800</v>
      </c>
      <c r="P52" s="316">
        <v>-1.9856656092116086E-2</v>
      </c>
    </row>
    <row r="53" spans="1:16" ht="15">
      <c r="A53" s="273">
        <v>43</v>
      </c>
      <c r="B53" s="383" t="s">
        <v>91</v>
      </c>
      <c r="C53" s="515" t="s">
        <v>92</v>
      </c>
      <c r="D53" s="516">
        <v>44252</v>
      </c>
      <c r="E53" s="312">
        <v>296.2</v>
      </c>
      <c r="F53" s="312">
        <v>291.96666666666664</v>
      </c>
      <c r="G53" s="313">
        <v>283.5333333333333</v>
      </c>
      <c r="H53" s="313">
        <v>270.86666666666667</v>
      </c>
      <c r="I53" s="313">
        <v>262.43333333333334</v>
      </c>
      <c r="J53" s="313">
        <v>304.63333333333327</v>
      </c>
      <c r="K53" s="313">
        <v>313.06666666666655</v>
      </c>
      <c r="L53" s="313">
        <v>325.73333333333323</v>
      </c>
      <c r="M53" s="300">
        <v>300.39999999999998</v>
      </c>
      <c r="N53" s="300">
        <v>279.3</v>
      </c>
      <c r="O53" s="315">
        <v>27960900</v>
      </c>
      <c r="P53" s="316">
        <v>9.8962386511024639E-2</v>
      </c>
    </row>
    <row r="54" spans="1:16" ht="15">
      <c r="A54" s="273">
        <v>44</v>
      </c>
      <c r="B54" s="383" t="s">
        <v>51</v>
      </c>
      <c r="C54" s="515" t="s">
        <v>93</v>
      </c>
      <c r="D54" s="516">
        <v>44252</v>
      </c>
      <c r="E54" s="312">
        <v>4510.25</v>
      </c>
      <c r="F54" s="312">
        <v>4492.0333333333328</v>
      </c>
      <c r="G54" s="313">
        <v>4425.9166666666661</v>
      </c>
      <c r="H54" s="313">
        <v>4341.583333333333</v>
      </c>
      <c r="I54" s="313">
        <v>4275.4666666666662</v>
      </c>
      <c r="J54" s="313">
        <v>4576.3666666666659</v>
      </c>
      <c r="K54" s="313">
        <v>4642.4833333333327</v>
      </c>
      <c r="L54" s="313">
        <v>4726.8166666666657</v>
      </c>
      <c r="M54" s="300">
        <v>4558.1499999999996</v>
      </c>
      <c r="N54" s="300">
        <v>4407.7</v>
      </c>
      <c r="O54" s="315">
        <v>3448125</v>
      </c>
      <c r="P54" s="316">
        <v>0.1224821973550356</v>
      </c>
    </row>
    <row r="55" spans="1:16" ht="15">
      <c r="A55" s="273">
        <v>45</v>
      </c>
      <c r="B55" s="383" t="s">
        <v>43</v>
      </c>
      <c r="C55" s="515" t="s">
        <v>94</v>
      </c>
      <c r="D55" s="516">
        <v>44252</v>
      </c>
      <c r="E55" s="312">
        <v>2914.5</v>
      </c>
      <c r="F55" s="312">
        <v>2892.4500000000003</v>
      </c>
      <c r="G55" s="313">
        <v>2856.3500000000004</v>
      </c>
      <c r="H55" s="313">
        <v>2798.2000000000003</v>
      </c>
      <c r="I55" s="313">
        <v>2762.1000000000004</v>
      </c>
      <c r="J55" s="313">
        <v>2950.6000000000004</v>
      </c>
      <c r="K55" s="313">
        <v>2986.7</v>
      </c>
      <c r="L55" s="313">
        <v>3044.8500000000004</v>
      </c>
      <c r="M55" s="300">
        <v>2928.55</v>
      </c>
      <c r="N55" s="300">
        <v>2834.3</v>
      </c>
      <c r="O55" s="315">
        <v>2293900</v>
      </c>
      <c r="P55" s="316">
        <v>4.4462151394422313E-2</v>
      </c>
    </row>
    <row r="56" spans="1:16" ht="15">
      <c r="A56" s="273">
        <v>46</v>
      </c>
      <c r="B56" s="383" t="s">
        <v>43</v>
      </c>
      <c r="C56" s="515" t="s">
        <v>96</v>
      </c>
      <c r="D56" s="516">
        <v>44252</v>
      </c>
      <c r="E56" s="312">
        <v>1343.2</v>
      </c>
      <c r="F56" s="312">
        <v>1330.4166666666667</v>
      </c>
      <c r="G56" s="313">
        <v>1297.8333333333335</v>
      </c>
      <c r="H56" s="313">
        <v>1252.4666666666667</v>
      </c>
      <c r="I56" s="313">
        <v>1219.8833333333334</v>
      </c>
      <c r="J56" s="313">
        <v>1375.7833333333335</v>
      </c>
      <c r="K56" s="313">
        <v>1408.366666666667</v>
      </c>
      <c r="L56" s="313">
        <v>1453.7333333333336</v>
      </c>
      <c r="M56" s="300">
        <v>1363</v>
      </c>
      <c r="N56" s="300">
        <v>1285.05</v>
      </c>
      <c r="O56" s="315">
        <v>3520000</v>
      </c>
      <c r="P56" s="316">
        <v>1.6679904686258934E-2</v>
      </c>
    </row>
    <row r="57" spans="1:16" ht="15">
      <c r="A57" s="273">
        <v>47</v>
      </c>
      <c r="B57" s="383" t="s">
        <v>43</v>
      </c>
      <c r="C57" s="515" t="s">
        <v>97</v>
      </c>
      <c r="D57" s="516">
        <v>44252</v>
      </c>
      <c r="E57" s="312">
        <v>200.75</v>
      </c>
      <c r="F57" s="312">
        <v>199.45000000000002</v>
      </c>
      <c r="G57" s="313">
        <v>197.10000000000002</v>
      </c>
      <c r="H57" s="313">
        <v>193.45000000000002</v>
      </c>
      <c r="I57" s="313">
        <v>191.10000000000002</v>
      </c>
      <c r="J57" s="313">
        <v>203.10000000000002</v>
      </c>
      <c r="K57" s="313">
        <v>205.45</v>
      </c>
      <c r="L57" s="313">
        <v>209.10000000000002</v>
      </c>
      <c r="M57" s="300">
        <v>201.8</v>
      </c>
      <c r="N57" s="300">
        <v>195.8</v>
      </c>
      <c r="O57" s="315">
        <v>10814400</v>
      </c>
      <c r="P57" s="316">
        <v>-7.4838312288266096E-2</v>
      </c>
    </row>
    <row r="58" spans="1:16" ht="15">
      <c r="A58" s="273">
        <v>48</v>
      </c>
      <c r="B58" s="383" t="s">
        <v>53</v>
      </c>
      <c r="C58" s="515" t="s">
        <v>98</v>
      </c>
      <c r="D58" s="516">
        <v>44252</v>
      </c>
      <c r="E58" s="312">
        <v>80.8</v>
      </c>
      <c r="F58" s="312">
        <v>80.399999999999991</v>
      </c>
      <c r="G58" s="313">
        <v>78.499999999999986</v>
      </c>
      <c r="H58" s="313">
        <v>76.199999999999989</v>
      </c>
      <c r="I58" s="313">
        <v>74.299999999999983</v>
      </c>
      <c r="J58" s="313">
        <v>82.699999999999989</v>
      </c>
      <c r="K58" s="313">
        <v>84.6</v>
      </c>
      <c r="L58" s="313">
        <v>86.899999999999991</v>
      </c>
      <c r="M58" s="300">
        <v>82.3</v>
      </c>
      <c r="N58" s="300">
        <v>78.099999999999994</v>
      </c>
      <c r="O58" s="315">
        <v>85740000</v>
      </c>
      <c r="P58" s="316">
        <v>-9.3218364017711493E-4</v>
      </c>
    </row>
    <row r="59" spans="1:16" ht="15">
      <c r="A59" s="273">
        <v>49</v>
      </c>
      <c r="B59" s="383" t="s">
        <v>72</v>
      </c>
      <c r="C59" s="515" t="s">
        <v>99</v>
      </c>
      <c r="D59" s="516">
        <v>44252</v>
      </c>
      <c r="E59" s="312">
        <v>130.75</v>
      </c>
      <c r="F59" s="312">
        <v>131.03333333333333</v>
      </c>
      <c r="G59" s="313">
        <v>129.16666666666666</v>
      </c>
      <c r="H59" s="313">
        <v>127.58333333333331</v>
      </c>
      <c r="I59" s="313">
        <v>125.71666666666664</v>
      </c>
      <c r="J59" s="313">
        <v>132.61666666666667</v>
      </c>
      <c r="K59" s="313">
        <v>134.48333333333335</v>
      </c>
      <c r="L59" s="313">
        <v>136.06666666666669</v>
      </c>
      <c r="M59" s="300">
        <v>132.9</v>
      </c>
      <c r="N59" s="300">
        <v>129.44999999999999</v>
      </c>
      <c r="O59" s="315">
        <v>28834700</v>
      </c>
      <c r="P59" s="316">
        <v>0.10186480186480186</v>
      </c>
    </row>
    <row r="60" spans="1:16" ht="15">
      <c r="A60" s="273">
        <v>50</v>
      </c>
      <c r="B60" s="383" t="s">
        <v>51</v>
      </c>
      <c r="C60" s="515" t="s">
        <v>100</v>
      </c>
      <c r="D60" s="516">
        <v>44252</v>
      </c>
      <c r="E60" s="312">
        <v>490.35</v>
      </c>
      <c r="F60" s="312">
        <v>488.7833333333333</v>
      </c>
      <c r="G60" s="313">
        <v>482.86666666666662</v>
      </c>
      <c r="H60" s="313">
        <v>475.38333333333333</v>
      </c>
      <c r="I60" s="313">
        <v>469.46666666666664</v>
      </c>
      <c r="J60" s="313">
        <v>496.26666666666659</v>
      </c>
      <c r="K60" s="313">
        <v>502.18333333333334</v>
      </c>
      <c r="L60" s="313">
        <v>509.66666666666657</v>
      </c>
      <c r="M60" s="300">
        <v>494.7</v>
      </c>
      <c r="N60" s="300">
        <v>481.3</v>
      </c>
      <c r="O60" s="315">
        <v>4363100</v>
      </c>
      <c r="P60" s="316">
        <v>6.6330591668877685E-3</v>
      </c>
    </row>
    <row r="61" spans="1:16" ht="15">
      <c r="A61" s="273">
        <v>51</v>
      </c>
      <c r="B61" s="383" t="s">
        <v>101</v>
      </c>
      <c r="C61" s="515" t="s">
        <v>102</v>
      </c>
      <c r="D61" s="516">
        <v>44252</v>
      </c>
      <c r="E61" s="312">
        <v>25.05</v>
      </c>
      <c r="F61" s="312">
        <v>24.950000000000003</v>
      </c>
      <c r="G61" s="313">
        <v>24.550000000000004</v>
      </c>
      <c r="H61" s="313">
        <v>24.05</v>
      </c>
      <c r="I61" s="313">
        <v>23.650000000000002</v>
      </c>
      <c r="J61" s="313">
        <v>25.450000000000006</v>
      </c>
      <c r="K61" s="313">
        <v>25.850000000000005</v>
      </c>
      <c r="L61" s="313">
        <v>26.350000000000009</v>
      </c>
      <c r="M61" s="300">
        <v>25.35</v>
      </c>
      <c r="N61" s="300">
        <v>24.45</v>
      </c>
      <c r="O61" s="315">
        <v>146790000</v>
      </c>
      <c r="P61" s="316">
        <v>3.2768719328795312E-2</v>
      </c>
    </row>
    <row r="62" spans="1:16" ht="15">
      <c r="A62" s="273">
        <v>52</v>
      </c>
      <c r="B62" s="383" t="s">
        <v>49</v>
      </c>
      <c r="C62" s="515" t="s">
        <v>103</v>
      </c>
      <c r="D62" s="516">
        <v>44252</v>
      </c>
      <c r="E62" s="312">
        <v>750.45</v>
      </c>
      <c r="F62" s="312">
        <v>756.61666666666679</v>
      </c>
      <c r="G62" s="313">
        <v>741.28333333333353</v>
      </c>
      <c r="H62" s="313">
        <v>732.11666666666679</v>
      </c>
      <c r="I62" s="313">
        <v>716.78333333333353</v>
      </c>
      <c r="J62" s="313">
        <v>765.78333333333353</v>
      </c>
      <c r="K62" s="313">
        <v>781.11666666666679</v>
      </c>
      <c r="L62" s="313">
        <v>790.28333333333353</v>
      </c>
      <c r="M62" s="300">
        <v>771.95</v>
      </c>
      <c r="N62" s="300">
        <v>747.45</v>
      </c>
      <c r="O62" s="315">
        <v>3263000</v>
      </c>
      <c r="P62" s="316">
        <v>2.8364323983611724E-2</v>
      </c>
    </row>
    <row r="63" spans="1:16" ht="15">
      <c r="A63" s="273">
        <v>53</v>
      </c>
      <c r="B63" s="403" t="s">
        <v>39</v>
      </c>
      <c r="C63" s="515" t="s">
        <v>245</v>
      </c>
      <c r="D63" s="516">
        <v>44252</v>
      </c>
      <c r="E63" s="312">
        <v>1406.75</v>
      </c>
      <c r="F63" s="312">
        <v>1383.9166666666667</v>
      </c>
      <c r="G63" s="313">
        <v>1358.8333333333335</v>
      </c>
      <c r="H63" s="313">
        <v>1310.9166666666667</v>
      </c>
      <c r="I63" s="313">
        <v>1285.8333333333335</v>
      </c>
      <c r="J63" s="313">
        <v>1431.8333333333335</v>
      </c>
      <c r="K63" s="313">
        <v>1456.916666666667</v>
      </c>
      <c r="L63" s="313">
        <v>1504.8333333333335</v>
      </c>
      <c r="M63" s="300">
        <v>1409</v>
      </c>
      <c r="N63" s="300">
        <v>1336</v>
      </c>
      <c r="O63" s="315">
        <v>1599000</v>
      </c>
      <c r="P63" s="316">
        <v>-1.8355945730247406E-2</v>
      </c>
    </row>
    <row r="64" spans="1:16" ht="15">
      <c r="A64" s="273">
        <v>54</v>
      </c>
      <c r="B64" s="383" t="s">
        <v>37</v>
      </c>
      <c r="C64" s="515" t="s">
        <v>104</v>
      </c>
      <c r="D64" s="516">
        <v>44252</v>
      </c>
      <c r="E64" s="312">
        <v>1192.95</v>
      </c>
      <c r="F64" s="312">
        <v>1182</v>
      </c>
      <c r="G64" s="313">
        <v>1149.55</v>
      </c>
      <c r="H64" s="313">
        <v>1106.1499999999999</v>
      </c>
      <c r="I64" s="313">
        <v>1073.6999999999998</v>
      </c>
      <c r="J64" s="313">
        <v>1225.4000000000001</v>
      </c>
      <c r="K64" s="313">
        <v>1257.8499999999999</v>
      </c>
      <c r="L64" s="313">
        <v>1301.2500000000002</v>
      </c>
      <c r="M64" s="300">
        <v>1214.45</v>
      </c>
      <c r="N64" s="300">
        <v>1138.5999999999999</v>
      </c>
      <c r="O64" s="315">
        <v>17603500</v>
      </c>
      <c r="P64" s="316">
        <v>-5.2074944972351966E-3</v>
      </c>
    </row>
    <row r="65" spans="1:16" ht="15">
      <c r="A65" s="273">
        <v>55</v>
      </c>
      <c r="B65" s="383" t="s">
        <v>39</v>
      </c>
      <c r="C65" s="515" t="s">
        <v>105</v>
      </c>
      <c r="D65" s="516">
        <v>44252</v>
      </c>
      <c r="E65" s="312">
        <v>1133</v>
      </c>
      <c r="F65" s="312">
        <v>1118.75</v>
      </c>
      <c r="G65" s="313">
        <v>1088.5999999999999</v>
      </c>
      <c r="H65" s="313">
        <v>1044.1999999999998</v>
      </c>
      <c r="I65" s="313">
        <v>1014.0499999999997</v>
      </c>
      <c r="J65" s="313">
        <v>1163.1500000000001</v>
      </c>
      <c r="K65" s="313">
        <v>1193.3000000000002</v>
      </c>
      <c r="L65" s="313">
        <v>1237.7000000000003</v>
      </c>
      <c r="M65" s="300">
        <v>1148.9000000000001</v>
      </c>
      <c r="N65" s="300">
        <v>1074.3499999999999</v>
      </c>
      <c r="O65" s="315">
        <v>4148000</v>
      </c>
      <c r="P65" s="316">
        <v>-9.2936802973977689E-2</v>
      </c>
    </row>
    <row r="66" spans="1:16" ht="15">
      <c r="A66" s="273">
        <v>56</v>
      </c>
      <c r="B66" s="383" t="s">
        <v>106</v>
      </c>
      <c r="C66" s="515" t="s">
        <v>107</v>
      </c>
      <c r="D66" s="516">
        <v>44252</v>
      </c>
      <c r="E66" s="312">
        <v>957.4</v>
      </c>
      <c r="F66" s="312">
        <v>953.75</v>
      </c>
      <c r="G66" s="313">
        <v>941.65</v>
      </c>
      <c r="H66" s="313">
        <v>925.9</v>
      </c>
      <c r="I66" s="313">
        <v>913.8</v>
      </c>
      <c r="J66" s="313">
        <v>969.5</v>
      </c>
      <c r="K66" s="313">
        <v>981.59999999999991</v>
      </c>
      <c r="L66" s="313">
        <v>997.35</v>
      </c>
      <c r="M66" s="300">
        <v>965.85</v>
      </c>
      <c r="N66" s="300">
        <v>938</v>
      </c>
      <c r="O66" s="315">
        <v>20129200</v>
      </c>
      <c r="P66" s="316">
        <v>-3.9962608086001404E-2</v>
      </c>
    </row>
    <row r="67" spans="1:16" ht="15">
      <c r="A67" s="273">
        <v>57</v>
      </c>
      <c r="B67" s="383" t="s">
        <v>56</v>
      </c>
      <c r="C67" s="515" t="s">
        <v>108</v>
      </c>
      <c r="D67" s="516">
        <v>44252</v>
      </c>
      <c r="E67" s="446">
        <v>2666.1</v>
      </c>
      <c r="F67" s="446">
        <v>2686</v>
      </c>
      <c r="G67" s="447">
        <v>2602.1</v>
      </c>
      <c r="H67" s="447">
        <v>2538.1</v>
      </c>
      <c r="I67" s="447">
        <v>2454.1999999999998</v>
      </c>
      <c r="J67" s="447">
        <v>2750</v>
      </c>
      <c r="K67" s="447">
        <v>2833.8999999999996</v>
      </c>
      <c r="L67" s="447">
        <v>2897.9</v>
      </c>
      <c r="M67" s="448">
        <v>2769.9</v>
      </c>
      <c r="N67" s="448">
        <v>2622</v>
      </c>
      <c r="O67" s="449">
        <v>17995500</v>
      </c>
      <c r="P67" s="450">
        <v>-2.623334036785117E-2</v>
      </c>
    </row>
    <row r="68" spans="1:16" ht="15">
      <c r="A68" s="273">
        <v>58</v>
      </c>
      <c r="B68" s="403" t="s">
        <v>56</v>
      </c>
      <c r="C68" s="515" t="s">
        <v>249</v>
      </c>
      <c r="D68" s="516">
        <v>44252</v>
      </c>
      <c r="E68" s="312">
        <v>2992.95</v>
      </c>
      <c r="F68" s="312">
        <v>3000.9833333333336</v>
      </c>
      <c r="G68" s="313">
        <v>2956.9666666666672</v>
      </c>
      <c r="H68" s="313">
        <v>2920.9833333333336</v>
      </c>
      <c r="I68" s="313">
        <v>2876.9666666666672</v>
      </c>
      <c r="J68" s="313">
        <v>3036.9666666666672</v>
      </c>
      <c r="K68" s="313">
        <v>3080.9833333333336</v>
      </c>
      <c r="L68" s="313">
        <v>3116.9666666666672</v>
      </c>
      <c r="M68" s="300">
        <v>3045</v>
      </c>
      <c r="N68" s="300">
        <v>2965</v>
      </c>
      <c r="O68" s="315">
        <v>465400</v>
      </c>
      <c r="P68" s="316">
        <v>1.3943355119825708E-2</v>
      </c>
    </row>
    <row r="69" spans="1:16" ht="15">
      <c r="A69" s="273">
        <v>59</v>
      </c>
      <c r="B69" s="383" t="s">
        <v>53</v>
      </c>
      <c r="C69" s="515" t="s">
        <v>109</v>
      </c>
      <c r="D69" s="516">
        <v>44252</v>
      </c>
      <c r="E69" s="312">
        <v>1565.55</v>
      </c>
      <c r="F69" s="312">
        <v>1549.6666666666667</v>
      </c>
      <c r="G69" s="313">
        <v>1518.1333333333334</v>
      </c>
      <c r="H69" s="313">
        <v>1470.7166666666667</v>
      </c>
      <c r="I69" s="313">
        <v>1439.1833333333334</v>
      </c>
      <c r="J69" s="313">
        <v>1597.0833333333335</v>
      </c>
      <c r="K69" s="313">
        <v>1628.6166666666668</v>
      </c>
      <c r="L69" s="313">
        <v>1676.0333333333335</v>
      </c>
      <c r="M69" s="300">
        <v>1581.2</v>
      </c>
      <c r="N69" s="300">
        <v>1502.25</v>
      </c>
      <c r="O69" s="315">
        <v>25522200</v>
      </c>
      <c r="P69" s="316">
        <v>-3.756092502333299E-2</v>
      </c>
    </row>
    <row r="70" spans="1:16" ht="15">
      <c r="A70" s="273">
        <v>60</v>
      </c>
      <c r="B70" s="383" t="s">
        <v>56</v>
      </c>
      <c r="C70" s="515" t="s">
        <v>250</v>
      </c>
      <c r="D70" s="516">
        <v>44252</v>
      </c>
      <c r="E70" s="312">
        <v>684.95</v>
      </c>
      <c r="F70" s="312">
        <v>692.01666666666677</v>
      </c>
      <c r="G70" s="313">
        <v>670.78333333333353</v>
      </c>
      <c r="H70" s="313">
        <v>656.61666666666679</v>
      </c>
      <c r="I70" s="313">
        <v>635.38333333333355</v>
      </c>
      <c r="J70" s="313">
        <v>706.18333333333351</v>
      </c>
      <c r="K70" s="313">
        <v>727.41666666666686</v>
      </c>
      <c r="L70" s="313">
        <v>741.58333333333348</v>
      </c>
      <c r="M70" s="300">
        <v>713.25</v>
      </c>
      <c r="N70" s="300">
        <v>677.85</v>
      </c>
      <c r="O70" s="315">
        <v>8980400</v>
      </c>
      <c r="P70" s="316">
        <v>0.17704728950403692</v>
      </c>
    </row>
    <row r="71" spans="1:16" ht="15">
      <c r="A71" s="273">
        <v>61</v>
      </c>
      <c r="B71" s="383" t="s">
        <v>43</v>
      </c>
      <c r="C71" s="515" t="s">
        <v>110</v>
      </c>
      <c r="D71" s="516">
        <v>44252</v>
      </c>
      <c r="E71" s="312">
        <v>3249.2</v>
      </c>
      <c r="F71" s="312">
        <v>3261.0833333333335</v>
      </c>
      <c r="G71" s="313">
        <v>3191.166666666667</v>
      </c>
      <c r="H71" s="313">
        <v>3133.1333333333337</v>
      </c>
      <c r="I71" s="313">
        <v>3063.2166666666672</v>
      </c>
      <c r="J71" s="313">
        <v>3319.1166666666668</v>
      </c>
      <c r="K71" s="313">
        <v>3389.0333333333338</v>
      </c>
      <c r="L71" s="313">
        <v>3447.0666666666666</v>
      </c>
      <c r="M71" s="300">
        <v>3331</v>
      </c>
      <c r="N71" s="300">
        <v>3203.05</v>
      </c>
      <c r="O71" s="315">
        <v>3489900</v>
      </c>
      <c r="P71" s="316">
        <v>8.6181139122315592E-2</v>
      </c>
    </row>
    <row r="72" spans="1:16" ht="15">
      <c r="A72" s="273">
        <v>62</v>
      </c>
      <c r="B72" s="383" t="s">
        <v>111</v>
      </c>
      <c r="C72" s="515" t="s">
        <v>112</v>
      </c>
      <c r="D72" s="516">
        <v>44252</v>
      </c>
      <c r="E72" s="312">
        <v>255.95</v>
      </c>
      <c r="F72" s="312">
        <v>252.95000000000002</v>
      </c>
      <c r="G72" s="313">
        <v>247.90000000000003</v>
      </c>
      <c r="H72" s="313">
        <v>239.85000000000002</v>
      </c>
      <c r="I72" s="313">
        <v>234.80000000000004</v>
      </c>
      <c r="J72" s="313">
        <v>261</v>
      </c>
      <c r="K72" s="313">
        <v>266.05000000000007</v>
      </c>
      <c r="L72" s="313">
        <v>274.10000000000002</v>
      </c>
      <c r="M72" s="300">
        <v>258</v>
      </c>
      <c r="N72" s="300">
        <v>244.9</v>
      </c>
      <c r="O72" s="315">
        <v>23551100</v>
      </c>
      <c r="P72" s="316">
        <v>2.3792093704245974E-3</v>
      </c>
    </row>
    <row r="73" spans="1:16" ht="15">
      <c r="A73" s="273">
        <v>63</v>
      </c>
      <c r="B73" s="383" t="s">
        <v>72</v>
      </c>
      <c r="C73" s="515" t="s">
        <v>113</v>
      </c>
      <c r="D73" s="516">
        <v>44252</v>
      </c>
      <c r="E73" s="312">
        <v>223.75</v>
      </c>
      <c r="F73" s="312">
        <v>223.70000000000002</v>
      </c>
      <c r="G73" s="313">
        <v>220.40000000000003</v>
      </c>
      <c r="H73" s="313">
        <v>217.05</v>
      </c>
      <c r="I73" s="313">
        <v>213.75000000000003</v>
      </c>
      <c r="J73" s="313">
        <v>227.05000000000004</v>
      </c>
      <c r="K73" s="313">
        <v>230.35000000000005</v>
      </c>
      <c r="L73" s="313">
        <v>233.70000000000005</v>
      </c>
      <c r="M73" s="300">
        <v>227</v>
      </c>
      <c r="N73" s="300">
        <v>220.35</v>
      </c>
      <c r="O73" s="315">
        <v>29006100</v>
      </c>
      <c r="P73" s="316">
        <v>6.1561264822134386E-2</v>
      </c>
    </row>
    <row r="74" spans="1:16" ht="15">
      <c r="A74" s="273">
        <v>64</v>
      </c>
      <c r="B74" s="383" t="s">
        <v>49</v>
      </c>
      <c r="C74" s="515" t="s">
        <v>114</v>
      </c>
      <c r="D74" s="516">
        <v>44252</v>
      </c>
      <c r="E74" s="312">
        <v>2244.15</v>
      </c>
      <c r="F74" s="312">
        <v>2248.5166666666669</v>
      </c>
      <c r="G74" s="313">
        <v>2217.3333333333339</v>
      </c>
      <c r="H74" s="313">
        <v>2190.5166666666669</v>
      </c>
      <c r="I74" s="313">
        <v>2159.3333333333339</v>
      </c>
      <c r="J74" s="313">
        <v>2275.3333333333339</v>
      </c>
      <c r="K74" s="313">
        <v>2306.5166666666673</v>
      </c>
      <c r="L74" s="313">
        <v>2333.3333333333339</v>
      </c>
      <c r="M74" s="300">
        <v>2279.6999999999998</v>
      </c>
      <c r="N74" s="300">
        <v>2221.6999999999998</v>
      </c>
      <c r="O74" s="315">
        <v>7048500</v>
      </c>
      <c r="P74" s="316">
        <v>0.13568252126836813</v>
      </c>
    </row>
    <row r="75" spans="1:16" ht="15">
      <c r="A75" s="273">
        <v>65</v>
      </c>
      <c r="B75" s="383" t="s">
        <v>56</v>
      </c>
      <c r="C75" s="515" t="s">
        <v>115</v>
      </c>
      <c r="D75" s="516">
        <v>44252</v>
      </c>
      <c r="E75" s="312">
        <v>214.65</v>
      </c>
      <c r="F75" s="312">
        <v>214.28333333333333</v>
      </c>
      <c r="G75" s="313">
        <v>208.96666666666667</v>
      </c>
      <c r="H75" s="313">
        <v>203.28333333333333</v>
      </c>
      <c r="I75" s="313">
        <v>197.96666666666667</v>
      </c>
      <c r="J75" s="313">
        <v>219.96666666666667</v>
      </c>
      <c r="K75" s="313">
        <v>225.28333333333333</v>
      </c>
      <c r="L75" s="313">
        <v>230.96666666666667</v>
      </c>
      <c r="M75" s="300">
        <v>219.6</v>
      </c>
      <c r="N75" s="300">
        <v>208.6</v>
      </c>
      <c r="O75" s="315">
        <v>29295000</v>
      </c>
      <c r="P75" s="316">
        <v>6.8762723365754355E-2</v>
      </c>
    </row>
    <row r="76" spans="1:16" ht="15">
      <c r="A76" s="273">
        <v>66</v>
      </c>
      <c r="B76" s="383" t="s">
        <v>53</v>
      </c>
      <c r="C76" t="s">
        <v>116</v>
      </c>
      <c r="D76" s="516">
        <v>44252</v>
      </c>
      <c r="E76" s="446">
        <v>620.85</v>
      </c>
      <c r="F76" s="446">
        <v>616.65</v>
      </c>
      <c r="G76" s="447">
        <v>606.9</v>
      </c>
      <c r="H76" s="447">
        <v>592.95000000000005</v>
      </c>
      <c r="I76" s="447">
        <v>583.20000000000005</v>
      </c>
      <c r="J76" s="447">
        <v>630.59999999999991</v>
      </c>
      <c r="K76" s="447">
        <v>640.34999999999991</v>
      </c>
      <c r="L76" s="447">
        <v>654.29999999999984</v>
      </c>
      <c r="M76" s="448">
        <v>626.4</v>
      </c>
      <c r="N76" s="448">
        <v>602.70000000000005</v>
      </c>
      <c r="O76" s="449">
        <v>101169750</v>
      </c>
      <c r="P76" s="450">
        <v>-2.5043727142629989E-2</v>
      </c>
    </row>
    <row r="77" spans="1:16" ht="15">
      <c r="A77" s="273">
        <v>67</v>
      </c>
      <c r="B77" s="403" t="s">
        <v>56</v>
      </c>
      <c r="C77" s="515" t="s">
        <v>253</v>
      </c>
      <c r="D77" s="516">
        <v>44252</v>
      </c>
      <c r="E77" s="312">
        <v>1393.6</v>
      </c>
      <c r="F77" s="312">
        <v>1399.1499999999999</v>
      </c>
      <c r="G77" s="313">
        <v>1374.4499999999998</v>
      </c>
      <c r="H77" s="313">
        <v>1355.3</v>
      </c>
      <c r="I77" s="313">
        <v>1330.6</v>
      </c>
      <c r="J77" s="313">
        <v>1418.2999999999997</v>
      </c>
      <c r="K77" s="313">
        <v>1443</v>
      </c>
      <c r="L77" s="313">
        <v>1462.1499999999996</v>
      </c>
      <c r="M77" s="300">
        <v>1423.85</v>
      </c>
      <c r="N77" s="300">
        <v>1380</v>
      </c>
      <c r="O77" s="315">
        <v>1353200</v>
      </c>
      <c r="P77" s="316">
        <v>2.313624678663239E-2</v>
      </c>
    </row>
    <row r="78" spans="1:16" ht="15">
      <c r="A78" s="273">
        <v>68</v>
      </c>
      <c r="B78" s="383" t="s">
        <v>56</v>
      </c>
      <c r="C78" s="515" t="s">
        <v>117</v>
      </c>
      <c r="D78" s="516">
        <v>44252</v>
      </c>
      <c r="E78" s="312">
        <v>477.25</v>
      </c>
      <c r="F78" s="312">
        <v>483.5333333333333</v>
      </c>
      <c r="G78" s="313">
        <v>467.66666666666663</v>
      </c>
      <c r="H78" s="313">
        <v>458.08333333333331</v>
      </c>
      <c r="I78" s="313">
        <v>442.21666666666664</v>
      </c>
      <c r="J78" s="313">
        <v>493.11666666666662</v>
      </c>
      <c r="K78" s="313">
        <v>508.98333333333329</v>
      </c>
      <c r="L78" s="313">
        <v>518.56666666666661</v>
      </c>
      <c r="M78" s="300">
        <v>499.4</v>
      </c>
      <c r="N78" s="300">
        <v>473.95</v>
      </c>
      <c r="O78" s="315">
        <v>6334500</v>
      </c>
      <c r="P78" s="316">
        <v>6.8843330802328531E-2</v>
      </c>
    </row>
    <row r="79" spans="1:16" ht="15">
      <c r="A79" s="273">
        <v>69</v>
      </c>
      <c r="B79" s="383" t="s">
        <v>67</v>
      </c>
      <c r="C79" s="515" t="s">
        <v>118</v>
      </c>
      <c r="D79" s="516">
        <v>44252</v>
      </c>
      <c r="E79" s="312">
        <v>12</v>
      </c>
      <c r="F79" s="312">
        <v>11.883333333333333</v>
      </c>
      <c r="G79" s="313">
        <v>11.716666666666665</v>
      </c>
      <c r="H79" s="313">
        <v>11.433333333333332</v>
      </c>
      <c r="I79" s="313">
        <v>11.266666666666664</v>
      </c>
      <c r="J79" s="313">
        <v>12.166666666666666</v>
      </c>
      <c r="K79" s="313">
        <v>12.333333333333334</v>
      </c>
      <c r="L79" s="313">
        <v>12.616666666666667</v>
      </c>
      <c r="M79" s="300">
        <v>12.05</v>
      </c>
      <c r="N79" s="300">
        <v>11.6</v>
      </c>
      <c r="O79" s="315">
        <v>782390000</v>
      </c>
      <c r="P79" s="316">
        <v>2.3347372276139901E-2</v>
      </c>
    </row>
    <row r="80" spans="1:16" ht="15">
      <c r="A80" s="273">
        <v>70</v>
      </c>
      <c r="B80" s="383" t="s">
        <v>53</v>
      </c>
      <c r="C80" s="515" t="s">
        <v>119</v>
      </c>
      <c r="D80" s="516">
        <v>44252</v>
      </c>
      <c r="E80" s="312">
        <v>47.2</v>
      </c>
      <c r="F80" s="312">
        <v>47.199999999999996</v>
      </c>
      <c r="G80" s="313">
        <v>45.899999999999991</v>
      </c>
      <c r="H80" s="313">
        <v>44.599999999999994</v>
      </c>
      <c r="I80" s="313">
        <v>43.29999999999999</v>
      </c>
      <c r="J80" s="313">
        <v>48.499999999999993</v>
      </c>
      <c r="K80" s="313">
        <v>49.79999999999999</v>
      </c>
      <c r="L80" s="313">
        <v>51.099999999999994</v>
      </c>
      <c r="M80" s="300">
        <v>48.5</v>
      </c>
      <c r="N80" s="300">
        <v>45.9</v>
      </c>
      <c r="O80" s="315">
        <v>179151000</v>
      </c>
      <c r="P80" s="316">
        <v>4.395482728077945E-2</v>
      </c>
    </row>
    <row r="81" spans="1:16" ht="15">
      <c r="A81" s="273">
        <v>71</v>
      </c>
      <c r="B81" s="383" t="s">
        <v>72</v>
      </c>
      <c r="C81" s="515" t="s">
        <v>120</v>
      </c>
      <c r="D81" s="516">
        <v>44252</v>
      </c>
      <c r="E81" s="312">
        <v>556.15</v>
      </c>
      <c r="F81" s="312">
        <v>550.1</v>
      </c>
      <c r="G81" s="313">
        <v>541.55000000000007</v>
      </c>
      <c r="H81" s="313">
        <v>526.95000000000005</v>
      </c>
      <c r="I81" s="313">
        <v>518.40000000000009</v>
      </c>
      <c r="J81" s="313">
        <v>564.70000000000005</v>
      </c>
      <c r="K81" s="313">
        <v>573.25</v>
      </c>
      <c r="L81" s="313">
        <v>587.85</v>
      </c>
      <c r="M81" s="300">
        <v>558.65</v>
      </c>
      <c r="N81" s="300">
        <v>535.5</v>
      </c>
      <c r="O81" s="315">
        <v>5237375</v>
      </c>
      <c r="P81" s="316">
        <v>-4.9634273772204808E-3</v>
      </c>
    </row>
    <row r="82" spans="1:16" ht="15">
      <c r="A82" s="273">
        <v>72</v>
      </c>
      <c r="B82" s="383" t="s">
        <v>39</v>
      </c>
      <c r="C82" s="515" t="s">
        <v>121</v>
      </c>
      <c r="D82" s="516">
        <v>44252</v>
      </c>
      <c r="E82" s="312">
        <v>1634.85</v>
      </c>
      <c r="F82" s="312">
        <v>1635.3999999999999</v>
      </c>
      <c r="G82" s="313">
        <v>1599.7999999999997</v>
      </c>
      <c r="H82" s="313">
        <v>1564.7499999999998</v>
      </c>
      <c r="I82" s="313">
        <v>1529.1499999999996</v>
      </c>
      <c r="J82" s="313">
        <v>1670.4499999999998</v>
      </c>
      <c r="K82" s="313">
        <v>1706.0499999999997</v>
      </c>
      <c r="L82" s="313">
        <v>1741.1</v>
      </c>
      <c r="M82" s="300">
        <v>1671</v>
      </c>
      <c r="N82" s="300">
        <v>1600.35</v>
      </c>
      <c r="O82" s="315">
        <v>2865000</v>
      </c>
      <c r="P82" s="316">
        <v>1.9234131841230984E-3</v>
      </c>
    </row>
    <row r="83" spans="1:16" ht="15">
      <c r="A83" s="273">
        <v>73</v>
      </c>
      <c r="B83" s="383" t="s">
        <v>53</v>
      </c>
      <c r="C83" s="515" t="s">
        <v>122</v>
      </c>
      <c r="D83" s="516">
        <v>44252</v>
      </c>
      <c r="E83" s="312">
        <v>979.75</v>
      </c>
      <c r="F83" s="312">
        <v>980.0333333333333</v>
      </c>
      <c r="G83" s="313">
        <v>955.06666666666661</v>
      </c>
      <c r="H83" s="313">
        <v>930.38333333333333</v>
      </c>
      <c r="I83" s="313">
        <v>905.41666666666663</v>
      </c>
      <c r="J83" s="313">
        <v>1004.7166666666666</v>
      </c>
      <c r="K83" s="313">
        <v>1029.6833333333334</v>
      </c>
      <c r="L83" s="313">
        <v>1054.3666666666666</v>
      </c>
      <c r="M83" s="300">
        <v>1005</v>
      </c>
      <c r="N83" s="300">
        <v>955.35</v>
      </c>
      <c r="O83" s="315">
        <v>23468400</v>
      </c>
      <c r="P83" s="316">
        <v>-2.6179183627740226E-2</v>
      </c>
    </row>
    <row r="84" spans="1:16" ht="15">
      <c r="A84" s="273">
        <v>74</v>
      </c>
      <c r="B84" s="383" t="s">
        <v>67</v>
      </c>
      <c r="C84" s="515" t="s">
        <v>833</v>
      </c>
      <c r="D84" s="516">
        <v>44252</v>
      </c>
      <c r="E84" s="312">
        <v>248.9</v>
      </c>
      <c r="F84" s="312">
        <v>248.93333333333331</v>
      </c>
      <c r="G84" s="313">
        <v>243.46666666666661</v>
      </c>
      <c r="H84" s="313">
        <v>238.0333333333333</v>
      </c>
      <c r="I84" s="313">
        <v>232.56666666666661</v>
      </c>
      <c r="J84" s="313">
        <v>254.36666666666662</v>
      </c>
      <c r="K84" s="313">
        <v>259.83333333333331</v>
      </c>
      <c r="L84" s="313">
        <v>265.26666666666665</v>
      </c>
      <c r="M84" s="300">
        <v>254.4</v>
      </c>
      <c r="N84" s="300">
        <v>243.5</v>
      </c>
      <c r="O84" s="315">
        <v>10379600</v>
      </c>
      <c r="P84" s="316">
        <v>0.1075590080669256</v>
      </c>
    </row>
    <row r="85" spans="1:16" ht="15">
      <c r="A85" s="273">
        <v>75</v>
      </c>
      <c r="B85" s="383" t="s">
        <v>106</v>
      </c>
      <c r="C85" s="515" t="s">
        <v>124</v>
      </c>
      <c r="D85" s="516">
        <v>44252</v>
      </c>
      <c r="E85" s="312">
        <v>1278.8499999999999</v>
      </c>
      <c r="F85" s="312">
        <v>1282.3999999999999</v>
      </c>
      <c r="G85" s="313">
        <v>1266.4499999999998</v>
      </c>
      <c r="H85" s="313">
        <v>1254.05</v>
      </c>
      <c r="I85" s="313">
        <v>1238.0999999999999</v>
      </c>
      <c r="J85" s="313">
        <v>1294.7999999999997</v>
      </c>
      <c r="K85" s="313">
        <v>1310.75</v>
      </c>
      <c r="L85" s="313">
        <v>1323.1499999999996</v>
      </c>
      <c r="M85" s="300">
        <v>1298.3499999999999</v>
      </c>
      <c r="N85" s="300">
        <v>1270</v>
      </c>
      <c r="O85" s="315">
        <v>34256400</v>
      </c>
      <c r="P85" s="316">
        <v>1.5889396985818757E-2</v>
      </c>
    </row>
    <row r="86" spans="1:16" ht="15">
      <c r="A86" s="273">
        <v>76</v>
      </c>
      <c r="B86" s="383" t="s">
        <v>72</v>
      </c>
      <c r="C86" s="515" t="s">
        <v>125</v>
      </c>
      <c r="D86" s="516">
        <v>44252</v>
      </c>
      <c r="E86" s="312">
        <v>99.45</v>
      </c>
      <c r="F86" s="312">
        <v>98.833333333333329</v>
      </c>
      <c r="G86" s="313">
        <v>97.766666666666652</v>
      </c>
      <c r="H86" s="313">
        <v>96.083333333333329</v>
      </c>
      <c r="I86" s="313">
        <v>95.016666666666652</v>
      </c>
      <c r="J86" s="313">
        <v>100.51666666666665</v>
      </c>
      <c r="K86" s="313">
        <v>101.58333333333334</v>
      </c>
      <c r="L86" s="313">
        <v>103.26666666666665</v>
      </c>
      <c r="M86" s="300">
        <v>99.9</v>
      </c>
      <c r="N86" s="300">
        <v>97.15</v>
      </c>
      <c r="O86" s="315">
        <v>47229000</v>
      </c>
      <c r="P86" s="316">
        <v>-2.0622725434694702E-2</v>
      </c>
    </row>
    <row r="87" spans="1:16" ht="15">
      <c r="A87" s="273">
        <v>77</v>
      </c>
      <c r="B87" s="383" t="s">
        <v>49</v>
      </c>
      <c r="C87" s="515" t="s">
        <v>126</v>
      </c>
      <c r="D87" s="516">
        <v>44252</v>
      </c>
      <c r="E87" s="312">
        <v>219</v>
      </c>
      <c r="F87" s="312">
        <v>220.36666666666665</v>
      </c>
      <c r="G87" s="313">
        <v>216.33333333333329</v>
      </c>
      <c r="H87" s="313">
        <v>213.66666666666663</v>
      </c>
      <c r="I87" s="313">
        <v>209.63333333333327</v>
      </c>
      <c r="J87" s="313">
        <v>223.0333333333333</v>
      </c>
      <c r="K87" s="313">
        <v>227.06666666666666</v>
      </c>
      <c r="L87" s="313">
        <v>229.73333333333332</v>
      </c>
      <c r="M87" s="300">
        <v>224.4</v>
      </c>
      <c r="N87" s="300">
        <v>217.7</v>
      </c>
      <c r="O87" s="315">
        <v>105187200</v>
      </c>
      <c r="P87" s="316">
        <v>-1.6250673370443527E-2</v>
      </c>
    </row>
    <row r="88" spans="1:16" ht="15">
      <c r="A88" s="273">
        <v>78</v>
      </c>
      <c r="B88" s="383" t="s">
        <v>111</v>
      </c>
      <c r="C88" s="515" t="s">
        <v>127</v>
      </c>
      <c r="D88" s="516">
        <v>44252</v>
      </c>
      <c r="E88" s="312">
        <v>277.5</v>
      </c>
      <c r="F88" s="312">
        <v>278.83333333333331</v>
      </c>
      <c r="G88" s="313">
        <v>270.66666666666663</v>
      </c>
      <c r="H88" s="313">
        <v>263.83333333333331</v>
      </c>
      <c r="I88" s="313">
        <v>255.66666666666663</v>
      </c>
      <c r="J88" s="313">
        <v>285.66666666666663</v>
      </c>
      <c r="K88" s="313">
        <v>293.83333333333326</v>
      </c>
      <c r="L88" s="313">
        <v>300.66666666666663</v>
      </c>
      <c r="M88" s="300">
        <v>287</v>
      </c>
      <c r="N88" s="300">
        <v>272</v>
      </c>
      <c r="O88" s="315">
        <v>23065000</v>
      </c>
      <c r="P88" s="316">
        <v>-4.4927536231884058E-2</v>
      </c>
    </row>
    <row r="89" spans="1:16" ht="15">
      <c r="A89" s="273">
        <v>79</v>
      </c>
      <c r="B89" s="383" t="s">
        <v>111</v>
      </c>
      <c r="C89" s="515" t="s">
        <v>128</v>
      </c>
      <c r="D89" s="516">
        <v>44252</v>
      </c>
      <c r="E89" s="312">
        <v>390.6</v>
      </c>
      <c r="F89" s="312">
        <v>387.91666666666669</v>
      </c>
      <c r="G89" s="313">
        <v>381.73333333333335</v>
      </c>
      <c r="H89" s="313">
        <v>372.86666666666667</v>
      </c>
      <c r="I89" s="313">
        <v>366.68333333333334</v>
      </c>
      <c r="J89" s="313">
        <v>396.78333333333336</v>
      </c>
      <c r="K89" s="313">
        <v>402.96666666666664</v>
      </c>
      <c r="L89" s="313">
        <v>411.83333333333337</v>
      </c>
      <c r="M89" s="300">
        <v>394.1</v>
      </c>
      <c r="N89" s="300">
        <v>379.05</v>
      </c>
      <c r="O89" s="315">
        <v>34279200</v>
      </c>
      <c r="P89" s="316">
        <v>2.4476904855902093E-3</v>
      </c>
    </row>
    <row r="90" spans="1:16" ht="15">
      <c r="A90" s="273">
        <v>80</v>
      </c>
      <c r="B90" s="383" t="s">
        <v>39</v>
      </c>
      <c r="C90" s="515" t="s">
        <v>129</v>
      </c>
      <c r="D90" s="516">
        <v>44252</v>
      </c>
      <c r="E90" s="312">
        <v>2711.4</v>
      </c>
      <c r="F90" s="312">
        <v>2690.85</v>
      </c>
      <c r="G90" s="313">
        <v>2651.7</v>
      </c>
      <c r="H90" s="313">
        <v>2592</v>
      </c>
      <c r="I90" s="313">
        <v>2552.85</v>
      </c>
      <c r="J90" s="313">
        <v>2750.5499999999997</v>
      </c>
      <c r="K90" s="313">
        <v>2789.7000000000003</v>
      </c>
      <c r="L90" s="313">
        <v>2849.3999999999996</v>
      </c>
      <c r="M90" s="300">
        <v>2730</v>
      </c>
      <c r="N90" s="300">
        <v>2631.15</v>
      </c>
      <c r="O90" s="315">
        <v>1428750</v>
      </c>
      <c r="P90" s="316">
        <v>4.5745654162854532E-2</v>
      </c>
    </row>
    <row r="91" spans="1:16" ht="15">
      <c r="A91" s="273">
        <v>81</v>
      </c>
      <c r="B91" s="383" t="s">
        <v>53</v>
      </c>
      <c r="C91" s="515" t="s">
        <v>131</v>
      </c>
      <c r="D91" s="516">
        <v>44252</v>
      </c>
      <c r="E91" s="312">
        <v>1866.05</v>
      </c>
      <c r="F91" s="312">
        <v>1850.7</v>
      </c>
      <c r="G91" s="313">
        <v>1819.4</v>
      </c>
      <c r="H91" s="313">
        <v>1772.75</v>
      </c>
      <c r="I91" s="313">
        <v>1741.45</v>
      </c>
      <c r="J91" s="313">
        <v>1897.3500000000001</v>
      </c>
      <c r="K91" s="313">
        <v>1928.6499999999999</v>
      </c>
      <c r="L91" s="313">
        <v>1975.3000000000002</v>
      </c>
      <c r="M91" s="300">
        <v>1882</v>
      </c>
      <c r="N91" s="300">
        <v>1804.05</v>
      </c>
      <c r="O91" s="315">
        <v>13578800</v>
      </c>
      <c r="P91" s="316">
        <v>-9.5831668664269537E-2</v>
      </c>
    </row>
    <row r="92" spans="1:16" ht="15">
      <c r="A92" s="273">
        <v>82</v>
      </c>
      <c r="B92" s="383" t="s">
        <v>56</v>
      </c>
      <c r="C92" s="515" t="s">
        <v>132</v>
      </c>
      <c r="D92" s="516">
        <v>44252</v>
      </c>
      <c r="E92" s="446">
        <v>94.4</v>
      </c>
      <c r="F92" s="446">
        <v>94.05</v>
      </c>
      <c r="G92" s="447">
        <v>92.3</v>
      </c>
      <c r="H92" s="447">
        <v>90.2</v>
      </c>
      <c r="I92" s="447">
        <v>88.45</v>
      </c>
      <c r="J92" s="447">
        <v>96.149999999999991</v>
      </c>
      <c r="K92" s="447">
        <v>97.899999999999991</v>
      </c>
      <c r="L92" s="447">
        <v>99.999999999999986</v>
      </c>
      <c r="M92" s="448">
        <v>95.8</v>
      </c>
      <c r="N92" s="448">
        <v>91.95</v>
      </c>
      <c r="O92" s="449">
        <v>26325800</v>
      </c>
      <c r="P92" s="450">
        <v>0.14518633540372672</v>
      </c>
    </row>
    <row r="93" spans="1:16" ht="15">
      <c r="A93" s="273">
        <v>83</v>
      </c>
      <c r="B93" s="403" t="s">
        <v>39</v>
      </c>
      <c r="C93" s="515" t="s">
        <v>349</v>
      </c>
      <c r="D93" s="516">
        <v>44252</v>
      </c>
      <c r="E93" s="312">
        <v>2438.25</v>
      </c>
      <c r="F93" s="312">
        <v>2417.1666666666665</v>
      </c>
      <c r="G93" s="313">
        <v>2341.7833333333328</v>
      </c>
      <c r="H93" s="313">
        <v>2245.3166666666662</v>
      </c>
      <c r="I93" s="313">
        <v>2169.9333333333325</v>
      </c>
      <c r="J93" s="313">
        <v>2513.6333333333332</v>
      </c>
      <c r="K93" s="313">
        <v>2589.0166666666673</v>
      </c>
      <c r="L93" s="313">
        <v>2685.4833333333336</v>
      </c>
      <c r="M93" s="300">
        <v>2492.5500000000002</v>
      </c>
      <c r="N93" s="300">
        <v>2320.6999999999998</v>
      </c>
      <c r="O93" s="315">
        <v>104500</v>
      </c>
      <c r="P93" s="316">
        <v>-0.13278008298755187</v>
      </c>
    </row>
    <row r="94" spans="1:16" ht="15">
      <c r="A94" s="273">
        <v>84</v>
      </c>
      <c r="B94" s="383" t="s">
        <v>56</v>
      </c>
      <c r="C94" s="515" t="s">
        <v>133</v>
      </c>
      <c r="D94" s="516">
        <v>44252</v>
      </c>
      <c r="E94" s="312">
        <v>443.35</v>
      </c>
      <c r="F94" s="312">
        <v>445.61666666666662</v>
      </c>
      <c r="G94" s="313">
        <v>434.38333333333321</v>
      </c>
      <c r="H94" s="313">
        <v>425.41666666666657</v>
      </c>
      <c r="I94" s="313">
        <v>414.18333333333317</v>
      </c>
      <c r="J94" s="313">
        <v>454.58333333333326</v>
      </c>
      <c r="K94" s="313">
        <v>465.81666666666672</v>
      </c>
      <c r="L94" s="313">
        <v>474.7833333333333</v>
      </c>
      <c r="M94" s="300">
        <v>456.85</v>
      </c>
      <c r="N94" s="300">
        <v>436.65</v>
      </c>
      <c r="O94" s="315">
        <v>8282000</v>
      </c>
      <c r="P94" s="316">
        <v>7.3632356753953854E-2</v>
      </c>
    </row>
    <row r="95" spans="1:16" ht="15">
      <c r="A95" s="273">
        <v>85</v>
      </c>
      <c r="B95" s="383" t="s">
        <v>63</v>
      </c>
      <c r="C95" s="515" t="s">
        <v>134</v>
      </c>
      <c r="D95" s="516">
        <v>44252</v>
      </c>
      <c r="E95" s="312">
        <v>1529.65</v>
      </c>
      <c r="F95" s="312">
        <v>1536.3999999999999</v>
      </c>
      <c r="G95" s="313">
        <v>1470.4499999999998</v>
      </c>
      <c r="H95" s="313">
        <v>1411.25</v>
      </c>
      <c r="I95" s="313">
        <v>1345.3</v>
      </c>
      <c r="J95" s="313">
        <v>1595.5999999999997</v>
      </c>
      <c r="K95" s="313">
        <v>1661.55</v>
      </c>
      <c r="L95" s="313">
        <v>1720.7499999999995</v>
      </c>
      <c r="M95" s="300">
        <v>1602.35</v>
      </c>
      <c r="N95" s="300">
        <v>1477.2</v>
      </c>
      <c r="O95" s="315">
        <v>14646975</v>
      </c>
      <c r="P95" s="316">
        <v>5.8464223385689351E-2</v>
      </c>
    </row>
    <row r="96" spans="1:16" ht="15">
      <c r="A96" s="273">
        <v>86</v>
      </c>
      <c r="B96" s="383" t="s">
        <v>51</v>
      </c>
      <c r="C96" s="515" t="s">
        <v>135</v>
      </c>
      <c r="D96" s="516">
        <v>44252</v>
      </c>
      <c r="E96" s="312">
        <v>1035.25</v>
      </c>
      <c r="F96" s="312">
        <v>1023.8166666666666</v>
      </c>
      <c r="G96" s="313">
        <v>1008.6333333333332</v>
      </c>
      <c r="H96" s="313">
        <v>982.01666666666665</v>
      </c>
      <c r="I96" s="313">
        <v>966.83333333333326</v>
      </c>
      <c r="J96" s="313">
        <v>1050.4333333333332</v>
      </c>
      <c r="K96" s="313">
        <v>1065.6166666666666</v>
      </c>
      <c r="L96" s="313">
        <v>1092.2333333333331</v>
      </c>
      <c r="M96" s="300">
        <v>1039</v>
      </c>
      <c r="N96" s="300">
        <v>997.2</v>
      </c>
      <c r="O96" s="315">
        <v>7661050</v>
      </c>
      <c r="P96" s="316">
        <v>-7.823685825322152E-2</v>
      </c>
    </row>
    <row r="97" spans="1:16" ht="15">
      <c r="A97" s="273">
        <v>87</v>
      </c>
      <c r="B97" s="383" t="s">
        <v>43</v>
      </c>
      <c r="C97" s="515" t="s">
        <v>136</v>
      </c>
      <c r="D97" s="516">
        <v>44252</v>
      </c>
      <c r="E97" s="312">
        <v>820.15</v>
      </c>
      <c r="F97" s="312">
        <v>822.43333333333339</v>
      </c>
      <c r="G97" s="313">
        <v>803.86666666666679</v>
      </c>
      <c r="H97" s="313">
        <v>787.58333333333337</v>
      </c>
      <c r="I97" s="313">
        <v>769.01666666666677</v>
      </c>
      <c r="J97" s="313">
        <v>838.71666666666681</v>
      </c>
      <c r="K97" s="313">
        <v>857.28333333333342</v>
      </c>
      <c r="L97" s="313">
        <v>873.56666666666683</v>
      </c>
      <c r="M97" s="300">
        <v>841</v>
      </c>
      <c r="N97" s="300">
        <v>806.15</v>
      </c>
      <c r="O97" s="315">
        <v>10399200</v>
      </c>
      <c r="P97" s="316">
        <v>-2.5068906680666754E-2</v>
      </c>
    </row>
    <row r="98" spans="1:16" ht="15">
      <c r="A98" s="273">
        <v>88</v>
      </c>
      <c r="B98" s="383" t="s">
        <v>56</v>
      </c>
      <c r="C98" s="515" t="s">
        <v>137</v>
      </c>
      <c r="D98" s="516">
        <v>44252</v>
      </c>
      <c r="E98" s="312">
        <v>172</v>
      </c>
      <c r="F98" s="312">
        <v>170.51666666666668</v>
      </c>
      <c r="G98" s="313">
        <v>165.78333333333336</v>
      </c>
      <c r="H98" s="313">
        <v>159.56666666666669</v>
      </c>
      <c r="I98" s="313">
        <v>154.83333333333337</v>
      </c>
      <c r="J98" s="313">
        <v>176.73333333333335</v>
      </c>
      <c r="K98" s="313">
        <v>181.46666666666664</v>
      </c>
      <c r="L98" s="313">
        <v>187.68333333333334</v>
      </c>
      <c r="M98" s="300">
        <v>175.25</v>
      </c>
      <c r="N98" s="300">
        <v>164.3</v>
      </c>
      <c r="O98" s="315">
        <v>14928000</v>
      </c>
      <c r="P98" s="316">
        <v>-0.1227080394922426</v>
      </c>
    </row>
    <row r="99" spans="1:16" ht="15">
      <c r="A99" s="273">
        <v>89</v>
      </c>
      <c r="B99" s="383" t="s">
        <v>56</v>
      </c>
      <c r="C99" s="515" t="s">
        <v>138</v>
      </c>
      <c r="D99" s="516">
        <v>44252</v>
      </c>
      <c r="E99" s="312">
        <v>169.85</v>
      </c>
      <c r="F99" s="312">
        <v>169.68333333333331</v>
      </c>
      <c r="G99" s="313">
        <v>166.16666666666663</v>
      </c>
      <c r="H99" s="313">
        <v>162.48333333333332</v>
      </c>
      <c r="I99" s="313">
        <v>158.96666666666664</v>
      </c>
      <c r="J99" s="313">
        <v>173.36666666666662</v>
      </c>
      <c r="K99" s="313">
        <v>176.88333333333333</v>
      </c>
      <c r="L99" s="313">
        <v>180.56666666666661</v>
      </c>
      <c r="M99" s="300">
        <v>173.2</v>
      </c>
      <c r="N99" s="300">
        <v>166</v>
      </c>
      <c r="O99" s="315">
        <v>14262000</v>
      </c>
      <c r="P99" s="316">
        <v>-5.5621771950735005E-2</v>
      </c>
    </row>
    <row r="100" spans="1:16" ht="15">
      <c r="A100" s="273">
        <v>90</v>
      </c>
      <c r="B100" s="383" t="s">
        <v>49</v>
      </c>
      <c r="C100" s="515" t="s">
        <v>139</v>
      </c>
      <c r="D100" s="516">
        <v>44252</v>
      </c>
      <c r="E100" s="312">
        <v>425.6</v>
      </c>
      <c r="F100" s="312">
        <v>425.83333333333331</v>
      </c>
      <c r="G100" s="313">
        <v>420.16666666666663</v>
      </c>
      <c r="H100" s="313">
        <v>414.73333333333329</v>
      </c>
      <c r="I100" s="313">
        <v>409.06666666666661</v>
      </c>
      <c r="J100" s="313">
        <v>431.26666666666665</v>
      </c>
      <c r="K100" s="313">
        <v>436.93333333333328</v>
      </c>
      <c r="L100" s="313">
        <v>442.36666666666667</v>
      </c>
      <c r="M100" s="300">
        <v>431.5</v>
      </c>
      <c r="N100" s="300">
        <v>420.4</v>
      </c>
      <c r="O100" s="315">
        <v>9082000</v>
      </c>
      <c r="P100" s="316">
        <v>3.9796595180190139E-3</v>
      </c>
    </row>
    <row r="101" spans="1:16" ht="15">
      <c r="A101" s="273">
        <v>91</v>
      </c>
      <c r="B101" s="383" t="s">
        <v>43</v>
      </c>
      <c r="C101" s="515" t="s">
        <v>140</v>
      </c>
      <c r="D101" s="516">
        <v>44252</v>
      </c>
      <c r="E101" s="312">
        <v>7676.6</v>
      </c>
      <c r="F101" s="312">
        <v>7655.6166666666659</v>
      </c>
      <c r="G101" s="313">
        <v>7526.2333333333318</v>
      </c>
      <c r="H101" s="313">
        <v>7375.8666666666659</v>
      </c>
      <c r="I101" s="313">
        <v>7246.4833333333318</v>
      </c>
      <c r="J101" s="313">
        <v>7805.9833333333318</v>
      </c>
      <c r="K101" s="313">
        <v>7935.366666666665</v>
      </c>
      <c r="L101" s="313">
        <v>8085.7333333333318</v>
      </c>
      <c r="M101" s="300">
        <v>7785</v>
      </c>
      <c r="N101" s="300">
        <v>7505.25</v>
      </c>
      <c r="O101" s="315">
        <v>2372100</v>
      </c>
      <c r="P101" s="316">
        <v>-5.3091692946389366E-2</v>
      </c>
    </row>
    <row r="102" spans="1:16" ht="15">
      <c r="A102" s="273">
        <v>92</v>
      </c>
      <c r="B102" s="383" t="s">
        <v>49</v>
      </c>
      <c r="C102" s="515" t="s">
        <v>141</v>
      </c>
      <c r="D102" s="516">
        <v>44252</v>
      </c>
      <c r="E102" s="312">
        <v>582.15</v>
      </c>
      <c r="F102" s="312">
        <v>580.06666666666672</v>
      </c>
      <c r="G102" s="313">
        <v>573.13333333333344</v>
      </c>
      <c r="H102" s="313">
        <v>564.11666666666667</v>
      </c>
      <c r="I102" s="313">
        <v>557.18333333333339</v>
      </c>
      <c r="J102" s="313">
        <v>589.08333333333348</v>
      </c>
      <c r="K102" s="313">
        <v>596.01666666666665</v>
      </c>
      <c r="L102" s="313">
        <v>605.03333333333353</v>
      </c>
      <c r="M102" s="300">
        <v>587</v>
      </c>
      <c r="N102" s="300">
        <v>571.04999999999995</v>
      </c>
      <c r="O102" s="315">
        <v>11812500</v>
      </c>
      <c r="P102" s="316">
        <v>5.6219961998435229E-2</v>
      </c>
    </row>
    <row r="103" spans="1:16" ht="15">
      <c r="A103" s="273">
        <v>93</v>
      </c>
      <c r="B103" s="383" t="s">
        <v>56</v>
      </c>
      <c r="C103" s="515" t="s">
        <v>142</v>
      </c>
      <c r="D103" s="516">
        <v>44252</v>
      </c>
      <c r="E103" s="312">
        <v>700.7</v>
      </c>
      <c r="F103" s="312">
        <v>703.55000000000007</v>
      </c>
      <c r="G103" s="313">
        <v>687.15000000000009</v>
      </c>
      <c r="H103" s="313">
        <v>673.6</v>
      </c>
      <c r="I103" s="313">
        <v>657.2</v>
      </c>
      <c r="J103" s="313">
        <v>717.10000000000014</v>
      </c>
      <c r="K103" s="313">
        <v>733.5</v>
      </c>
      <c r="L103" s="313">
        <v>747.05000000000018</v>
      </c>
      <c r="M103" s="300">
        <v>719.95</v>
      </c>
      <c r="N103" s="300">
        <v>690</v>
      </c>
      <c r="O103" s="315">
        <v>5080400</v>
      </c>
      <c r="P103" s="316">
        <v>-2.0060180541624874E-2</v>
      </c>
    </row>
    <row r="104" spans="1:16" ht="15">
      <c r="A104" s="273">
        <v>94</v>
      </c>
      <c r="B104" s="383" t="s">
        <v>72</v>
      </c>
      <c r="C104" s="515" t="s">
        <v>143</v>
      </c>
      <c r="D104" s="516">
        <v>44252</v>
      </c>
      <c r="E104" s="312">
        <v>1077.8</v>
      </c>
      <c r="F104" s="312">
        <v>1071.6333333333334</v>
      </c>
      <c r="G104" s="313">
        <v>1059.7666666666669</v>
      </c>
      <c r="H104" s="313">
        <v>1041.7333333333333</v>
      </c>
      <c r="I104" s="313">
        <v>1029.8666666666668</v>
      </c>
      <c r="J104" s="313">
        <v>1089.666666666667</v>
      </c>
      <c r="K104" s="313">
        <v>1101.5333333333333</v>
      </c>
      <c r="L104" s="313">
        <v>1119.5666666666671</v>
      </c>
      <c r="M104" s="300">
        <v>1083.5</v>
      </c>
      <c r="N104" s="300">
        <v>1053.5999999999999</v>
      </c>
      <c r="O104" s="315">
        <v>1578600</v>
      </c>
      <c r="P104" s="316">
        <v>6.1315046389673257E-2</v>
      </c>
    </row>
    <row r="105" spans="1:16" ht="15">
      <c r="A105" s="273">
        <v>95</v>
      </c>
      <c r="B105" s="383" t="s">
        <v>106</v>
      </c>
      <c r="C105" s="515" t="s">
        <v>144</v>
      </c>
      <c r="D105" s="516">
        <v>44252</v>
      </c>
      <c r="E105" s="312">
        <v>1691.45</v>
      </c>
      <c r="F105" s="312">
        <v>1698.4833333333333</v>
      </c>
      <c r="G105" s="313">
        <v>1665.0166666666667</v>
      </c>
      <c r="H105" s="313">
        <v>1638.5833333333333</v>
      </c>
      <c r="I105" s="313">
        <v>1605.1166666666666</v>
      </c>
      <c r="J105" s="313">
        <v>1724.9166666666667</v>
      </c>
      <c r="K105" s="313">
        <v>1758.3833333333334</v>
      </c>
      <c r="L105" s="313">
        <v>1784.8166666666668</v>
      </c>
      <c r="M105" s="300">
        <v>1731.95</v>
      </c>
      <c r="N105" s="300">
        <v>1672.05</v>
      </c>
      <c r="O105" s="315">
        <v>1688000</v>
      </c>
      <c r="P105" s="316">
        <v>-1.6775396085740912E-2</v>
      </c>
    </row>
    <row r="106" spans="1:16" ht="15">
      <c r="A106" s="273">
        <v>96</v>
      </c>
      <c r="B106" s="383" t="s">
        <v>43</v>
      </c>
      <c r="C106" s="515" t="s">
        <v>145</v>
      </c>
      <c r="D106" s="516">
        <v>44252</v>
      </c>
      <c r="E106" s="312">
        <v>157.35</v>
      </c>
      <c r="F106" s="312">
        <v>156.76666666666665</v>
      </c>
      <c r="G106" s="313">
        <v>154.08333333333331</v>
      </c>
      <c r="H106" s="313">
        <v>150.81666666666666</v>
      </c>
      <c r="I106" s="313">
        <v>148.13333333333333</v>
      </c>
      <c r="J106" s="313">
        <v>160.0333333333333</v>
      </c>
      <c r="K106" s="313">
        <v>162.71666666666664</v>
      </c>
      <c r="L106" s="313">
        <v>165.98333333333329</v>
      </c>
      <c r="M106" s="300">
        <v>159.44999999999999</v>
      </c>
      <c r="N106" s="300">
        <v>153.5</v>
      </c>
      <c r="O106" s="315">
        <v>30919000</v>
      </c>
      <c r="P106" s="316">
        <v>9.7936863037534183E-2</v>
      </c>
    </row>
    <row r="107" spans="1:16" ht="15">
      <c r="A107" s="273">
        <v>97</v>
      </c>
      <c r="B107" s="383" t="s">
        <v>43</v>
      </c>
      <c r="C107" s="515" t="s">
        <v>146</v>
      </c>
      <c r="D107" s="516">
        <v>44252</v>
      </c>
      <c r="E107" s="312">
        <v>91351</v>
      </c>
      <c r="F107" s="312">
        <v>91009.233333333337</v>
      </c>
      <c r="G107" s="313">
        <v>89638.466666666674</v>
      </c>
      <c r="H107" s="313">
        <v>87925.933333333334</v>
      </c>
      <c r="I107" s="313">
        <v>86555.166666666672</v>
      </c>
      <c r="J107" s="313">
        <v>92721.766666666677</v>
      </c>
      <c r="K107" s="313">
        <v>94092.53333333334</v>
      </c>
      <c r="L107" s="313">
        <v>95805.06666666668</v>
      </c>
      <c r="M107" s="300">
        <v>92380</v>
      </c>
      <c r="N107" s="300">
        <v>89296.7</v>
      </c>
      <c r="O107" s="315">
        <v>50930</v>
      </c>
      <c r="P107" s="316">
        <v>7.3180379746835443E-3</v>
      </c>
    </row>
    <row r="108" spans="1:16" ht="15">
      <c r="A108" s="273">
        <v>98</v>
      </c>
      <c r="B108" s="383" t="s">
        <v>56</v>
      </c>
      <c r="C108" s="515" t="s">
        <v>147</v>
      </c>
      <c r="D108" s="516">
        <v>44252</v>
      </c>
      <c r="E108" s="312">
        <v>1172.05</v>
      </c>
      <c r="F108" s="312">
        <v>1170.05</v>
      </c>
      <c r="G108" s="313">
        <v>1155.6999999999998</v>
      </c>
      <c r="H108" s="313">
        <v>1139.3499999999999</v>
      </c>
      <c r="I108" s="313">
        <v>1124.9999999999998</v>
      </c>
      <c r="J108" s="313">
        <v>1186.3999999999999</v>
      </c>
      <c r="K108" s="313">
        <v>1200.7499999999998</v>
      </c>
      <c r="L108" s="313">
        <v>1217.0999999999999</v>
      </c>
      <c r="M108" s="300">
        <v>1184.4000000000001</v>
      </c>
      <c r="N108" s="300">
        <v>1153.7</v>
      </c>
      <c r="O108" s="315">
        <v>4880250</v>
      </c>
      <c r="P108" s="316">
        <v>5.8741691142371313E-3</v>
      </c>
    </row>
    <row r="109" spans="1:16" ht="15">
      <c r="A109" s="273">
        <v>99</v>
      </c>
      <c r="B109" s="383" t="s">
        <v>111</v>
      </c>
      <c r="C109" s="515" t="s">
        <v>148</v>
      </c>
      <c r="D109" s="516">
        <v>44252</v>
      </c>
      <c r="E109" s="312">
        <v>49.75</v>
      </c>
      <c r="F109" s="312">
        <v>49.783333333333331</v>
      </c>
      <c r="G109" s="313">
        <v>48.816666666666663</v>
      </c>
      <c r="H109" s="313">
        <v>47.883333333333333</v>
      </c>
      <c r="I109" s="313">
        <v>46.916666666666664</v>
      </c>
      <c r="J109" s="313">
        <v>50.716666666666661</v>
      </c>
      <c r="K109" s="313">
        <v>51.68333333333333</v>
      </c>
      <c r="L109" s="313">
        <v>52.61666666666666</v>
      </c>
      <c r="M109" s="300">
        <v>50.75</v>
      </c>
      <c r="N109" s="300">
        <v>48.85</v>
      </c>
      <c r="O109" s="315">
        <v>56797000</v>
      </c>
      <c r="P109" s="316">
        <v>6.6285025610123534E-3</v>
      </c>
    </row>
    <row r="110" spans="1:16" ht="15">
      <c r="A110" s="273">
        <v>100</v>
      </c>
      <c r="B110" s="383" t="s">
        <v>39</v>
      </c>
      <c r="C110" s="515" t="s">
        <v>257</v>
      </c>
      <c r="D110" s="516">
        <v>44252</v>
      </c>
      <c r="E110" s="312">
        <v>4867.3500000000004</v>
      </c>
      <c r="F110" s="312">
        <v>4772.3666666666668</v>
      </c>
      <c r="G110" s="313">
        <v>4626.9833333333336</v>
      </c>
      <c r="H110" s="313">
        <v>4386.6166666666668</v>
      </c>
      <c r="I110" s="313">
        <v>4241.2333333333336</v>
      </c>
      <c r="J110" s="313">
        <v>5012.7333333333336</v>
      </c>
      <c r="K110" s="313">
        <v>5158.1166666666668</v>
      </c>
      <c r="L110" s="313">
        <v>5398.4833333333336</v>
      </c>
      <c r="M110" s="300">
        <v>4917.75</v>
      </c>
      <c r="N110" s="300">
        <v>4532</v>
      </c>
      <c r="O110" s="315">
        <v>899750</v>
      </c>
      <c r="P110" s="316">
        <v>-5.4636196480168112E-2</v>
      </c>
    </row>
    <row r="111" spans="1:16" ht="15">
      <c r="A111" s="273">
        <v>101</v>
      </c>
      <c r="B111" s="383" t="s">
        <v>49</v>
      </c>
      <c r="C111" s="515" t="s">
        <v>151</v>
      </c>
      <c r="D111" s="516">
        <v>44252</v>
      </c>
      <c r="E111" s="312">
        <v>17288</v>
      </c>
      <c r="F111" s="312">
        <v>17251.75</v>
      </c>
      <c r="G111" s="313">
        <v>17053.5</v>
      </c>
      <c r="H111" s="313">
        <v>16819</v>
      </c>
      <c r="I111" s="313">
        <v>16620.75</v>
      </c>
      <c r="J111" s="313">
        <v>17486.25</v>
      </c>
      <c r="K111" s="313">
        <v>17684.5</v>
      </c>
      <c r="L111" s="313">
        <v>17919</v>
      </c>
      <c r="M111" s="300">
        <v>17450</v>
      </c>
      <c r="N111" s="300">
        <v>17017.25</v>
      </c>
      <c r="O111" s="315">
        <v>325250</v>
      </c>
      <c r="P111" s="316">
        <v>4.196700304340862E-2</v>
      </c>
    </row>
    <row r="112" spans="1:16" ht="15">
      <c r="A112" s="273">
        <v>102</v>
      </c>
      <c r="B112" s="383" t="s">
        <v>111</v>
      </c>
      <c r="C112" s="515" t="s">
        <v>152</v>
      </c>
      <c r="D112" s="516">
        <v>44252</v>
      </c>
      <c r="E112" s="312">
        <v>111.1</v>
      </c>
      <c r="F112" s="312">
        <v>111.01666666666667</v>
      </c>
      <c r="G112" s="313">
        <v>108.58333333333333</v>
      </c>
      <c r="H112" s="313">
        <v>106.06666666666666</v>
      </c>
      <c r="I112" s="313">
        <v>103.63333333333333</v>
      </c>
      <c r="J112" s="313">
        <v>113.53333333333333</v>
      </c>
      <c r="K112" s="313">
        <v>115.96666666666667</v>
      </c>
      <c r="L112" s="313">
        <v>118.48333333333333</v>
      </c>
      <c r="M112" s="300">
        <v>113.45</v>
      </c>
      <c r="N112" s="300">
        <v>108.5</v>
      </c>
      <c r="O112" s="315">
        <v>43784500</v>
      </c>
      <c r="P112" s="316">
        <v>4.3762977160198051E-2</v>
      </c>
    </row>
    <row r="113" spans="1:16" ht="15">
      <c r="A113" s="273">
        <v>103</v>
      </c>
      <c r="B113" s="383" t="s">
        <v>42</v>
      </c>
      <c r="C113" s="515" t="s">
        <v>153</v>
      </c>
      <c r="D113" s="516">
        <v>44252</v>
      </c>
      <c r="E113" s="312">
        <v>92.8</v>
      </c>
      <c r="F113" s="312">
        <v>92.366666666666674</v>
      </c>
      <c r="G113" s="313">
        <v>91.233333333333348</v>
      </c>
      <c r="H113" s="313">
        <v>89.666666666666671</v>
      </c>
      <c r="I113" s="313">
        <v>88.533333333333346</v>
      </c>
      <c r="J113" s="313">
        <v>93.933333333333351</v>
      </c>
      <c r="K113" s="313">
        <v>95.066666666666677</v>
      </c>
      <c r="L113" s="313">
        <v>96.633333333333354</v>
      </c>
      <c r="M113" s="300">
        <v>93.5</v>
      </c>
      <c r="N113" s="300">
        <v>90.8</v>
      </c>
      <c r="O113" s="315">
        <v>73512900</v>
      </c>
      <c r="P113" s="316">
        <v>3.4233252937057495E-3</v>
      </c>
    </row>
    <row r="114" spans="1:16" ht="15">
      <c r="A114" s="273">
        <v>104</v>
      </c>
      <c r="B114" s="383" t="s">
        <v>72</v>
      </c>
      <c r="C114" s="515" t="s">
        <v>155</v>
      </c>
      <c r="D114" s="516">
        <v>44252</v>
      </c>
      <c r="E114" s="312">
        <v>93.35</v>
      </c>
      <c r="F114" s="312">
        <v>93.083333333333329</v>
      </c>
      <c r="G114" s="313">
        <v>91.916666666666657</v>
      </c>
      <c r="H114" s="313">
        <v>90.483333333333334</v>
      </c>
      <c r="I114" s="313">
        <v>89.316666666666663</v>
      </c>
      <c r="J114" s="313">
        <v>94.516666666666652</v>
      </c>
      <c r="K114" s="313">
        <v>95.683333333333309</v>
      </c>
      <c r="L114" s="313">
        <v>97.116666666666646</v>
      </c>
      <c r="M114" s="300">
        <v>94.25</v>
      </c>
      <c r="N114" s="300">
        <v>91.65</v>
      </c>
      <c r="O114" s="315">
        <v>44929500</v>
      </c>
      <c r="P114" s="316">
        <v>2.3504648307314507E-2</v>
      </c>
    </row>
    <row r="115" spans="1:16" ht="15">
      <c r="A115" s="273">
        <v>105</v>
      </c>
      <c r="B115" s="383" t="s">
        <v>78</v>
      </c>
      <c r="C115" s="515" t="s">
        <v>156</v>
      </c>
      <c r="D115" s="516">
        <v>44252</v>
      </c>
      <c r="E115" s="312">
        <v>29447.85</v>
      </c>
      <c r="F115" s="312">
        <v>29226.916666666668</v>
      </c>
      <c r="G115" s="313">
        <v>28657.283333333336</v>
      </c>
      <c r="H115" s="313">
        <v>27866.716666666667</v>
      </c>
      <c r="I115" s="313">
        <v>27297.083333333336</v>
      </c>
      <c r="J115" s="313">
        <v>30017.483333333337</v>
      </c>
      <c r="K115" s="313">
        <v>30587.116666666669</v>
      </c>
      <c r="L115" s="313">
        <v>31377.683333333338</v>
      </c>
      <c r="M115" s="300">
        <v>29796.55</v>
      </c>
      <c r="N115" s="300">
        <v>28436.35</v>
      </c>
      <c r="O115" s="315">
        <v>78750</v>
      </c>
      <c r="P115" s="316">
        <v>7.847165160230074E-2</v>
      </c>
    </row>
    <row r="116" spans="1:16" ht="15">
      <c r="A116" s="273">
        <v>106</v>
      </c>
      <c r="B116" s="383" t="s">
        <v>51</v>
      </c>
      <c r="C116" s="515" t="s">
        <v>157</v>
      </c>
      <c r="D116" s="516">
        <v>44252</v>
      </c>
      <c r="E116" s="312">
        <v>1505.45</v>
      </c>
      <c r="F116" s="312">
        <v>1480.95</v>
      </c>
      <c r="G116" s="313">
        <v>1439.9</v>
      </c>
      <c r="H116" s="313">
        <v>1374.3500000000001</v>
      </c>
      <c r="I116" s="313">
        <v>1333.3000000000002</v>
      </c>
      <c r="J116" s="313">
        <v>1546.5</v>
      </c>
      <c r="K116" s="313">
        <v>1587.5499999999997</v>
      </c>
      <c r="L116" s="313">
        <v>1653.1</v>
      </c>
      <c r="M116" s="300">
        <v>1522</v>
      </c>
      <c r="N116" s="300">
        <v>1415.4</v>
      </c>
      <c r="O116" s="315">
        <v>4408250</v>
      </c>
      <c r="P116" s="316">
        <v>-4.6967895362663499E-2</v>
      </c>
    </row>
    <row r="117" spans="1:16" ht="15">
      <c r="A117" s="273">
        <v>107</v>
      </c>
      <c r="B117" s="383" t="s">
        <v>72</v>
      </c>
      <c r="C117" s="515" t="s">
        <v>158</v>
      </c>
      <c r="D117" s="516">
        <v>44252</v>
      </c>
      <c r="E117" s="312">
        <v>247.1</v>
      </c>
      <c r="F117" s="312">
        <v>246.35</v>
      </c>
      <c r="G117" s="313">
        <v>243.29999999999998</v>
      </c>
      <c r="H117" s="313">
        <v>239.5</v>
      </c>
      <c r="I117" s="313">
        <v>236.45</v>
      </c>
      <c r="J117" s="313">
        <v>250.14999999999998</v>
      </c>
      <c r="K117" s="313">
        <v>253.2</v>
      </c>
      <c r="L117" s="313">
        <v>257</v>
      </c>
      <c r="M117" s="300">
        <v>249.4</v>
      </c>
      <c r="N117" s="300">
        <v>242.55</v>
      </c>
      <c r="O117" s="315">
        <v>13722000</v>
      </c>
      <c r="P117" s="316">
        <v>-4.3296381510144324E-2</v>
      </c>
    </row>
    <row r="118" spans="1:16" ht="15">
      <c r="A118" s="273">
        <v>108</v>
      </c>
      <c r="B118" s="383" t="s">
        <v>56</v>
      </c>
      <c r="C118" s="515" t="s">
        <v>159</v>
      </c>
      <c r="D118" s="516">
        <v>44252</v>
      </c>
      <c r="E118" s="312">
        <v>119.65</v>
      </c>
      <c r="F118" s="312">
        <v>119.31666666666668</v>
      </c>
      <c r="G118" s="313">
        <v>117.43333333333335</v>
      </c>
      <c r="H118" s="313">
        <v>115.21666666666667</v>
      </c>
      <c r="I118" s="313">
        <v>113.33333333333334</v>
      </c>
      <c r="J118" s="313">
        <v>121.53333333333336</v>
      </c>
      <c r="K118" s="313">
        <v>123.41666666666669</v>
      </c>
      <c r="L118" s="313">
        <v>125.63333333333337</v>
      </c>
      <c r="M118" s="300">
        <v>121.2</v>
      </c>
      <c r="N118" s="300">
        <v>117.1</v>
      </c>
      <c r="O118" s="315">
        <v>26089600</v>
      </c>
      <c r="P118" s="316">
        <v>-2.1395348837209303E-2</v>
      </c>
    </row>
    <row r="119" spans="1:16" ht="15">
      <c r="A119" s="273">
        <v>109</v>
      </c>
      <c r="B119" s="383" t="s">
        <v>49</v>
      </c>
      <c r="C119" s="515" t="s">
        <v>160</v>
      </c>
      <c r="D119" s="516">
        <v>44252</v>
      </c>
      <c r="E119" s="312">
        <v>1765.65</v>
      </c>
      <c r="F119" s="312">
        <v>1758.1333333333334</v>
      </c>
      <c r="G119" s="313">
        <v>1734.3166666666668</v>
      </c>
      <c r="H119" s="313">
        <v>1702.9833333333333</v>
      </c>
      <c r="I119" s="313">
        <v>1679.1666666666667</v>
      </c>
      <c r="J119" s="313">
        <v>1789.4666666666669</v>
      </c>
      <c r="K119" s="313">
        <v>1813.2833333333335</v>
      </c>
      <c r="L119" s="313">
        <v>1844.616666666667</v>
      </c>
      <c r="M119" s="300">
        <v>1781.95</v>
      </c>
      <c r="N119" s="300">
        <v>1726.8</v>
      </c>
      <c r="O119" s="315">
        <v>2751000</v>
      </c>
      <c r="P119" s="316">
        <v>-1.8376449598572701E-2</v>
      </c>
    </row>
    <row r="120" spans="1:16" ht="15">
      <c r="A120" s="273">
        <v>110</v>
      </c>
      <c r="B120" s="383" t="s">
        <v>53</v>
      </c>
      <c r="C120" s="515" t="s">
        <v>161</v>
      </c>
      <c r="D120" s="516">
        <v>44252</v>
      </c>
      <c r="E120" s="312">
        <v>36.450000000000003</v>
      </c>
      <c r="F120" s="312">
        <v>36.383333333333333</v>
      </c>
      <c r="G120" s="313">
        <v>35.716666666666669</v>
      </c>
      <c r="H120" s="313">
        <v>34.983333333333334</v>
      </c>
      <c r="I120" s="313">
        <v>34.31666666666667</v>
      </c>
      <c r="J120" s="313">
        <v>37.116666666666667</v>
      </c>
      <c r="K120" s="313">
        <v>37.783333333333339</v>
      </c>
      <c r="L120" s="313">
        <v>38.516666666666666</v>
      </c>
      <c r="M120" s="300">
        <v>37.049999999999997</v>
      </c>
      <c r="N120" s="300">
        <v>35.65</v>
      </c>
      <c r="O120" s="315">
        <v>193200000</v>
      </c>
      <c r="P120" s="316">
        <v>4.7540556953240221E-2</v>
      </c>
    </row>
    <row r="121" spans="1:16" ht="15">
      <c r="A121" s="273">
        <v>111</v>
      </c>
      <c r="B121" s="383" t="s">
        <v>42</v>
      </c>
      <c r="C121" s="515" t="s">
        <v>162</v>
      </c>
      <c r="D121" s="516">
        <v>44252</v>
      </c>
      <c r="E121" s="312">
        <v>194.4</v>
      </c>
      <c r="F121" s="312">
        <v>193.33333333333334</v>
      </c>
      <c r="G121" s="313">
        <v>190.86666666666667</v>
      </c>
      <c r="H121" s="313">
        <v>187.33333333333334</v>
      </c>
      <c r="I121" s="313">
        <v>184.86666666666667</v>
      </c>
      <c r="J121" s="313">
        <v>196.86666666666667</v>
      </c>
      <c r="K121" s="313">
        <v>199.33333333333331</v>
      </c>
      <c r="L121" s="313">
        <v>202.86666666666667</v>
      </c>
      <c r="M121" s="300">
        <v>195.8</v>
      </c>
      <c r="N121" s="300">
        <v>189.8</v>
      </c>
      <c r="O121" s="315">
        <v>12020000</v>
      </c>
      <c r="P121" s="316">
        <v>-3.8707613563659628E-2</v>
      </c>
    </row>
    <row r="122" spans="1:16" ht="15">
      <c r="A122" s="273">
        <v>112</v>
      </c>
      <c r="B122" s="383" t="s">
        <v>88</v>
      </c>
      <c r="C122" s="515" t="s">
        <v>163</v>
      </c>
      <c r="D122" s="516">
        <v>44252</v>
      </c>
      <c r="E122" s="312">
        <v>1555.15</v>
      </c>
      <c r="F122" s="312">
        <v>1550.7833333333335</v>
      </c>
      <c r="G122" s="313">
        <v>1527.3166666666671</v>
      </c>
      <c r="H122" s="313">
        <v>1499.4833333333336</v>
      </c>
      <c r="I122" s="313">
        <v>1476.0166666666671</v>
      </c>
      <c r="J122" s="313">
        <v>1578.616666666667</v>
      </c>
      <c r="K122" s="313">
        <v>1602.0833333333337</v>
      </c>
      <c r="L122" s="313">
        <v>1629.916666666667</v>
      </c>
      <c r="M122" s="300">
        <v>1574.25</v>
      </c>
      <c r="N122" s="300">
        <v>1522.95</v>
      </c>
      <c r="O122" s="315">
        <v>1908423</v>
      </c>
      <c r="P122" s="316">
        <v>3.4186149095721215E-2</v>
      </c>
    </row>
    <row r="123" spans="1:16" ht="15">
      <c r="A123" s="273">
        <v>113</v>
      </c>
      <c r="B123" s="383" t="s">
        <v>37</v>
      </c>
      <c r="C123" s="515" t="s">
        <v>164</v>
      </c>
      <c r="D123" s="516">
        <v>44252</v>
      </c>
      <c r="E123" s="312">
        <v>883.2</v>
      </c>
      <c r="F123" s="312">
        <v>872.41666666666663</v>
      </c>
      <c r="G123" s="313">
        <v>854.83333333333326</v>
      </c>
      <c r="H123" s="313">
        <v>826.46666666666658</v>
      </c>
      <c r="I123" s="313">
        <v>808.88333333333321</v>
      </c>
      <c r="J123" s="313">
        <v>900.7833333333333</v>
      </c>
      <c r="K123" s="313">
        <v>918.36666666666656</v>
      </c>
      <c r="L123" s="313">
        <v>946.73333333333335</v>
      </c>
      <c r="M123" s="300">
        <v>890</v>
      </c>
      <c r="N123" s="300">
        <v>844.05</v>
      </c>
      <c r="O123" s="315">
        <v>1262250</v>
      </c>
      <c r="P123" s="316">
        <v>2.8393351800554016E-2</v>
      </c>
    </row>
    <row r="124" spans="1:16" ht="15">
      <c r="A124" s="273">
        <v>114</v>
      </c>
      <c r="B124" s="383" t="s">
        <v>53</v>
      </c>
      <c r="C124" s="515" t="s">
        <v>165</v>
      </c>
      <c r="D124" s="516">
        <v>44252</v>
      </c>
      <c r="E124" s="312">
        <v>242.3</v>
      </c>
      <c r="F124" s="312">
        <v>243.16666666666666</v>
      </c>
      <c r="G124" s="313">
        <v>236.73333333333332</v>
      </c>
      <c r="H124" s="313">
        <v>231.16666666666666</v>
      </c>
      <c r="I124" s="313">
        <v>224.73333333333332</v>
      </c>
      <c r="J124" s="313">
        <v>248.73333333333332</v>
      </c>
      <c r="K124" s="313">
        <v>255.16666666666666</v>
      </c>
      <c r="L124" s="313">
        <v>260.73333333333335</v>
      </c>
      <c r="M124" s="300">
        <v>249.6</v>
      </c>
      <c r="N124" s="300">
        <v>237.6</v>
      </c>
      <c r="O124" s="315">
        <v>19290800</v>
      </c>
      <c r="P124" s="316">
        <v>-0.10495156081808396</v>
      </c>
    </row>
    <row r="125" spans="1:16" ht="15">
      <c r="A125" s="273">
        <v>115</v>
      </c>
      <c r="B125" s="383" t="s">
        <v>42</v>
      </c>
      <c r="C125" s="515" t="s">
        <v>166</v>
      </c>
      <c r="D125" s="516">
        <v>44252</v>
      </c>
      <c r="E125" s="312">
        <v>144.55000000000001</v>
      </c>
      <c r="F125" s="312">
        <v>143.18333333333334</v>
      </c>
      <c r="G125" s="313">
        <v>141.11666666666667</v>
      </c>
      <c r="H125" s="313">
        <v>137.68333333333334</v>
      </c>
      <c r="I125" s="313">
        <v>135.61666666666667</v>
      </c>
      <c r="J125" s="313">
        <v>146.61666666666667</v>
      </c>
      <c r="K125" s="313">
        <v>148.68333333333334</v>
      </c>
      <c r="L125" s="313">
        <v>152.11666666666667</v>
      </c>
      <c r="M125" s="300">
        <v>145.25</v>
      </c>
      <c r="N125" s="300">
        <v>139.75</v>
      </c>
      <c r="O125" s="315">
        <v>11790000</v>
      </c>
      <c r="P125" s="316">
        <v>7.7302631578947373E-2</v>
      </c>
    </row>
    <row r="126" spans="1:16" ht="15">
      <c r="A126" s="273">
        <v>116</v>
      </c>
      <c r="B126" s="383" t="s">
        <v>72</v>
      </c>
      <c r="C126" s="515" t="s">
        <v>167</v>
      </c>
      <c r="D126" s="516">
        <v>44252</v>
      </c>
      <c r="E126" s="312">
        <v>1938.65</v>
      </c>
      <c r="F126" s="312">
        <v>1917.1499999999999</v>
      </c>
      <c r="G126" s="313">
        <v>1884.4999999999998</v>
      </c>
      <c r="H126" s="313">
        <v>1830.35</v>
      </c>
      <c r="I126" s="313">
        <v>1797.6999999999998</v>
      </c>
      <c r="J126" s="313">
        <v>1971.2999999999997</v>
      </c>
      <c r="K126" s="313">
        <v>2003.9499999999998</v>
      </c>
      <c r="L126" s="313">
        <v>2058.0999999999995</v>
      </c>
      <c r="M126" s="300">
        <v>1949.8</v>
      </c>
      <c r="N126" s="300">
        <v>1863</v>
      </c>
      <c r="O126" s="315">
        <v>30607250</v>
      </c>
      <c r="P126" s="316">
        <v>4.0983258083990171E-2</v>
      </c>
    </row>
    <row r="127" spans="1:16" ht="15">
      <c r="A127" s="273">
        <v>117</v>
      </c>
      <c r="B127" s="383" t="s">
        <v>111</v>
      </c>
      <c r="C127" s="515" t="s">
        <v>168</v>
      </c>
      <c r="D127" s="516">
        <v>44252</v>
      </c>
      <c r="E127" s="312">
        <v>60.35</v>
      </c>
      <c r="F127" s="312">
        <v>61.216666666666669</v>
      </c>
      <c r="G127" s="313">
        <v>58.533333333333339</v>
      </c>
      <c r="H127" s="313">
        <v>56.716666666666669</v>
      </c>
      <c r="I127" s="313">
        <v>54.033333333333339</v>
      </c>
      <c r="J127" s="313">
        <v>63.033333333333339</v>
      </c>
      <c r="K127" s="313">
        <v>65.716666666666669</v>
      </c>
      <c r="L127" s="313">
        <v>67.533333333333331</v>
      </c>
      <c r="M127" s="300">
        <v>63.9</v>
      </c>
      <c r="N127" s="300">
        <v>59.4</v>
      </c>
      <c r="O127" s="315">
        <v>117344000</v>
      </c>
      <c r="P127" s="316">
        <v>-0.13075299085151301</v>
      </c>
    </row>
    <row r="128" spans="1:16" ht="15">
      <c r="A128" s="273">
        <v>118</v>
      </c>
      <c r="B128" s="403" t="s">
        <v>56</v>
      </c>
      <c r="C128" s="515" t="s">
        <v>275</v>
      </c>
      <c r="D128" s="516">
        <v>44252</v>
      </c>
      <c r="E128" s="312">
        <v>869.8</v>
      </c>
      <c r="F128" s="312">
        <v>875.01666666666677</v>
      </c>
      <c r="G128" s="313">
        <v>857.33333333333348</v>
      </c>
      <c r="H128" s="313">
        <v>844.86666666666667</v>
      </c>
      <c r="I128" s="313">
        <v>827.18333333333339</v>
      </c>
      <c r="J128" s="313">
        <v>887.48333333333358</v>
      </c>
      <c r="K128" s="313">
        <v>905.16666666666674</v>
      </c>
      <c r="L128" s="313">
        <v>917.63333333333367</v>
      </c>
      <c r="M128" s="300">
        <v>892.7</v>
      </c>
      <c r="N128" s="300">
        <v>862.55</v>
      </c>
      <c r="O128" s="315">
        <v>5571750</v>
      </c>
      <c r="P128" s="316">
        <v>2.6672194582642344E-2</v>
      </c>
    </row>
    <row r="129" spans="1:16" ht="15">
      <c r="A129" s="273">
        <v>119</v>
      </c>
      <c r="B129" s="383" t="s">
        <v>53</v>
      </c>
      <c r="C129" s="515" t="s">
        <v>169</v>
      </c>
      <c r="D129" s="516">
        <v>44252</v>
      </c>
      <c r="E129" s="312">
        <v>334.15</v>
      </c>
      <c r="F129" s="312">
        <v>329.55</v>
      </c>
      <c r="G129" s="313">
        <v>320.60000000000002</v>
      </c>
      <c r="H129" s="313">
        <v>307.05</v>
      </c>
      <c r="I129" s="313">
        <v>298.10000000000002</v>
      </c>
      <c r="J129" s="313">
        <v>343.1</v>
      </c>
      <c r="K129" s="313">
        <v>352.04999999999995</v>
      </c>
      <c r="L129" s="313">
        <v>365.6</v>
      </c>
      <c r="M129" s="300">
        <v>338.5</v>
      </c>
      <c r="N129" s="300">
        <v>316</v>
      </c>
      <c r="O129" s="315">
        <v>78702000</v>
      </c>
      <c r="P129" s="316">
        <v>-3.3061811212266409E-2</v>
      </c>
    </row>
    <row r="130" spans="1:16" ht="15">
      <c r="A130" s="273">
        <v>120</v>
      </c>
      <c r="B130" s="383" t="s">
        <v>37</v>
      </c>
      <c r="C130" s="515" t="s">
        <v>170</v>
      </c>
      <c r="D130" s="516">
        <v>44252</v>
      </c>
      <c r="E130" s="312">
        <v>26461.3</v>
      </c>
      <c r="F130" s="312">
        <v>25887.25</v>
      </c>
      <c r="G130" s="313">
        <v>25075.05</v>
      </c>
      <c r="H130" s="313">
        <v>23688.799999999999</v>
      </c>
      <c r="I130" s="313">
        <v>22876.6</v>
      </c>
      <c r="J130" s="313">
        <v>27273.5</v>
      </c>
      <c r="K130" s="313">
        <v>28085.699999999997</v>
      </c>
      <c r="L130" s="313">
        <v>29471.95</v>
      </c>
      <c r="M130" s="300">
        <v>26699.45</v>
      </c>
      <c r="N130" s="300">
        <v>24501</v>
      </c>
      <c r="O130" s="315">
        <v>134850</v>
      </c>
      <c r="P130" s="316">
        <v>-1.1363636363636364E-2</v>
      </c>
    </row>
    <row r="131" spans="1:16" ht="15">
      <c r="A131" s="273">
        <v>121</v>
      </c>
      <c r="B131" s="383" t="s">
        <v>63</v>
      </c>
      <c r="C131" s="515" t="s">
        <v>171</v>
      </c>
      <c r="D131" s="516">
        <v>44252</v>
      </c>
      <c r="E131" s="312">
        <v>1822.3</v>
      </c>
      <c r="F131" s="312">
        <v>1790.6333333333332</v>
      </c>
      <c r="G131" s="313">
        <v>1741.6666666666665</v>
      </c>
      <c r="H131" s="313">
        <v>1661.0333333333333</v>
      </c>
      <c r="I131" s="313">
        <v>1612.0666666666666</v>
      </c>
      <c r="J131" s="313">
        <v>1871.2666666666664</v>
      </c>
      <c r="K131" s="313">
        <v>1920.2333333333331</v>
      </c>
      <c r="L131" s="313">
        <v>2000.8666666666663</v>
      </c>
      <c r="M131" s="300">
        <v>1839.6</v>
      </c>
      <c r="N131" s="300">
        <v>1710</v>
      </c>
      <c r="O131" s="315">
        <v>870650</v>
      </c>
      <c r="P131" s="316">
        <v>2.6588845654993514E-2</v>
      </c>
    </row>
    <row r="132" spans="1:16" ht="15">
      <c r="A132" s="273">
        <v>122</v>
      </c>
      <c r="B132" s="383" t="s">
        <v>78</v>
      </c>
      <c r="C132" s="515" t="s">
        <v>172</v>
      </c>
      <c r="D132" s="516">
        <v>44252</v>
      </c>
      <c r="E132" s="312">
        <v>5481.05</v>
      </c>
      <c r="F132" s="312">
        <v>5506.05</v>
      </c>
      <c r="G132" s="313">
        <v>5420.1</v>
      </c>
      <c r="H132" s="313">
        <v>5359.1500000000005</v>
      </c>
      <c r="I132" s="313">
        <v>5273.2000000000007</v>
      </c>
      <c r="J132" s="313">
        <v>5567</v>
      </c>
      <c r="K132" s="313">
        <v>5652.9499999999989</v>
      </c>
      <c r="L132" s="313">
        <v>5713.9</v>
      </c>
      <c r="M132" s="300">
        <v>5592</v>
      </c>
      <c r="N132" s="300">
        <v>5445.1</v>
      </c>
      <c r="O132" s="315">
        <v>327125</v>
      </c>
      <c r="P132" s="316">
        <v>7.7011936850211781E-3</v>
      </c>
    </row>
    <row r="133" spans="1:16" ht="15">
      <c r="A133" s="273">
        <v>123</v>
      </c>
      <c r="B133" s="383" t="s">
        <v>56</v>
      </c>
      <c r="C133" s="515" t="s">
        <v>173</v>
      </c>
      <c r="D133" s="516">
        <v>44252</v>
      </c>
      <c r="E133" s="312">
        <v>1373.3</v>
      </c>
      <c r="F133" s="312">
        <v>1386.0833333333333</v>
      </c>
      <c r="G133" s="313">
        <v>1338.2166666666665</v>
      </c>
      <c r="H133" s="313">
        <v>1303.1333333333332</v>
      </c>
      <c r="I133" s="313">
        <v>1255.2666666666664</v>
      </c>
      <c r="J133" s="313">
        <v>1421.1666666666665</v>
      </c>
      <c r="K133" s="313">
        <v>1469.0333333333333</v>
      </c>
      <c r="L133" s="313">
        <v>1504.1166666666666</v>
      </c>
      <c r="M133" s="300">
        <v>1433.95</v>
      </c>
      <c r="N133" s="300">
        <v>1351</v>
      </c>
      <c r="O133" s="315">
        <v>4784800</v>
      </c>
      <c r="P133" s="316">
        <v>-4.0429969517086474E-2</v>
      </c>
    </row>
    <row r="134" spans="1:16" ht="15">
      <c r="A134" s="273">
        <v>124</v>
      </c>
      <c r="B134" s="383" t="s">
        <v>51</v>
      </c>
      <c r="C134" s="515" t="s">
        <v>175</v>
      </c>
      <c r="D134" s="516">
        <v>44252</v>
      </c>
      <c r="E134" s="312">
        <v>607.75</v>
      </c>
      <c r="F134" s="312">
        <v>603.85</v>
      </c>
      <c r="G134" s="313">
        <v>593</v>
      </c>
      <c r="H134" s="313">
        <v>578.25</v>
      </c>
      <c r="I134" s="313">
        <v>567.4</v>
      </c>
      <c r="J134" s="313">
        <v>618.6</v>
      </c>
      <c r="K134" s="313">
        <v>629.45000000000016</v>
      </c>
      <c r="L134" s="313">
        <v>644.20000000000005</v>
      </c>
      <c r="M134" s="300">
        <v>614.70000000000005</v>
      </c>
      <c r="N134" s="300">
        <v>589.1</v>
      </c>
      <c r="O134" s="315">
        <v>46996600</v>
      </c>
      <c r="P134" s="316">
        <v>-5.6567821841133742E-4</v>
      </c>
    </row>
    <row r="135" spans="1:16" ht="15">
      <c r="A135" s="273">
        <v>125</v>
      </c>
      <c r="B135" s="383" t="s">
        <v>88</v>
      </c>
      <c r="C135" s="515" t="s">
        <v>176</v>
      </c>
      <c r="D135" s="516">
        <v>44252</v>
      </c>
      <c r="E135" s="312">
        <v>521.29999999999995</v>
      </c>
      <c r="F135" s="312">
        <v>516.16666666666663</v>
      </c>
      <c r="G135" s="313">
        <v>505.38333333333321</v>
      </c>
      <c r="H135" s="313">
        <v>489.46666666666658</v>
      </c>
      <c r="I135" s="313">
        <v>478.68333333333317</v>
      </c>
      <c r="J135" s="313">
        <v>532.08333333333326</v>
      </c>
      <c r="K135" s="313">
        <v>542.86666666666679</v>
      </c>
      <c r="L135" s="313">
        <v>558.7833333333333</v>
      </c>
      <c r="M135" s="300">
        <v>526.95000000000005</v>
      </c>
      <c r="N135" s="300">
        <v>500.25</v>
      </c>
      <c r="O135" s="315">
        <v>11401500</v>
      </c>
      <c r="P135" s="316">
        <v>5.2478537801163114E-2</v>
      </c>
    </row>
    <row r="136" spans="1:16" ht="15">
      <c r="A136" s="273">
        <v>126</v>
      </c>
      <c r="B136" s="383" t="s">
        <v>177</v>
      </c>
      <c r="C136" s="515" t="s">
        <v>178</v>
      </c>
      <c r="D136" s="516">
        <v>44252</v>
      </c>
      <c r="E136" s="312">
        <v>523.1</v>
      </c>
      <c r="F136" s="312">
        <v>516.0333333333333</v>
      </c>
      <c r="G136" s="313">
        <v>506.06666666666661</v>
      </c>
      <c r="H136" s="313">
        <v>489.0333333333333</v>
      </c>
      <c r="I136" s="313">
        <v>479.06666666666661</v>
      </c>
      <c r="J136" s="313">
        <v>533.06666666666661</v>
      </c>
      <c r="K136" s="313">
        <v>543.0333333333333</v>
      </c>
      <c r="L136" s="313">
        <v>560.06666666666661</v>
      </c>
      <c r="M136" s="300">
        <v>526</v>
      </c>
      <c r="N136" s="300">
        <v>499</v>
      </c>
      <c r="O136" s="315">
        <v>7302000</v>
      </c>
      <c r="P136" s="316">
        <v>-1.6406890894175555E-3</v>
      </c>
    </row>
    <row r="137" spans="1:16" ht="15">
      <c r="A137" s="273">
        <v>127</v>
      </c>
      <c r="B137" s="383" t="s">
        <v>39</v>
      </c>
      <c r="C137" s="515" t="s">
        <v>807</v>
      </c>
      <c r="D137" s="516">
        <v>44252</v>
      </c>
      <c r="E137" s="312">
        <v>578.75</v>
      </c>
      <c r="F137" s="312">
        <v>581.75</v>
      </c>
      <c r="G137" s="313">
        <v>566</v>
      </c>
      <c r="H137" s="313">
        <v>553.25</v>
      </c>
      <c r="I137" s="313">
        <v>537.5</v>
      </c>
      <c r="J137" s="313">
        <v>594.5</v>
      </c>
      <c r="K137" s="313">
        <v>610.25</v>
      </c>
      <c r="L137" s="313">
        <v>623</v>
      </c>
      <c r="M137" s="300">
        <v>597.5</v>
      </c>
      <c r="N137" s="300">
        <v>569</v>
      </c>
      <c r="O137" s="315">
        <v>15171300</v>
      </c>
      <c r="P137" s="316">
        <v>5.7395558901016185E-2</v>
      </c>
    </row>
    <row r="138" spans="1:16" ht="15">
      <c r="A138" s="273">
        <v>128</v>
      </c>
      <c r="B138" s="383" t="s">
        <v>43</v>
      </c>
      <c r="C138" s="515" t="s">
        <v>180</v>
      </c>
      <c r="D138" s="516">
        <v>44252</v>
      </c>
      <c r="E138" s="312">
        <v>324.2</v>
      </c>
      <c r="F138" s="312">
        <v>317.58333333333331</v>
      </c>
      <c r="G138" s="313">
        <v>297.71666666666664</v>
      </c>
      <c r="H138" s="313">
        <v>271.23333333333335</v>
      </c>
      <c r="I138" s="313">
        <v>251.36666666666667</v>
      </c>
      <c r="J138" s="313">
        <v>344.06666666666661</v>
      </c>
      <c r="K138" s="313">
        <v>363.93333333333328</v>
      </c>
      <c r="L138" s="313">
        <v>390.41666666666657</v>
      </c>
      <c r="M138" s="300">
        <v>337.45</v>
      </c>
      <c r="N138" s="300">
        <v>291.10000000000002</v>
      </c>
      <c r="O138" s="315">
        <v>76744800</v>
      </c>
      <c r="P138" s="316">
        <v>-1.6005262003946502E-2</v>
      </c>
    </row>
    <row r="139" spans="1:16" ht="15">
      <c r="A139" s="273">
        <v>129</v>
      </c>
      <c r="B139" s="383" t="s">
        <v>42</v>
      </c>
      <c r="C139" s="515" t="s">
        <v>182</v>
      </c>
      <c r="D139" s="516">
        <v>44252</v>
      </c>
      <c r="E139" s="312">
        <v>84.05</v>
      </c>
      <c r="F139" s="312">
        <v>82.75</v>
      </c>
      <c r="G139" s="313">
        <v>81.099999999999994</v>
      </c>
      <c r="H139" s="313">
        <v>78.149999999999991</v>
      </c>
      <c r="I139" s="313">
        <v>76.499999999999986</v>
      </c>
      <c r="J139" s="313">
        <v>85.7</v>
      </c>
      <c r="K139" s="313">
        <v>87.350000000000009</v>
      </c>
      <c r="L139" s="313">
        <v>90.300000000000011</v>
      </c>
      <c r="M139" s="300">
        <v>84.4</v>
      </c>
      <c r="N139" s="300">
        <v>79.8</v>
      </c>
      <c r="O139" s="315">
        <v>107338500</v>
      </c>
      <c r="P139" s="316">
        <v>3.5151672959250098E-2</v>
      </c>
    </row>
    <row r="140" spans="1:16" ht="15">
      <c r="A140" s="273">
        <v>130</v>
      </c>
      <c r="B140" s="383" t="s">
        <v>111</v>
      </c>
      <c r="C140" s="515" t="s">
        <v>183</v>
      </c>
      <c r="D140" s="516">
        <v>44252</v>
      </c>
      <c r="E140" s="312">
        <v>643.35</v>
      </c>
      <c r="F140" s="312">
        <v>639.86666666666667</v>
      </c>
      <c r="G140" s="313">
        <v>629.48333333333335</v>
      </c>
      <c r="H140" s="313">
        <v>615.61666666666667</v>
      </c>
      <c r="I140" s="313">
        <v>605.23333333333335</v>
      </c>
      <c r="J140" s="313">
        <v>653.73333333333335</v>
      </c>
      <c r="K140" s="313">
        <v>664.11666666666679</v>
      </c>
      <c r="L140" s="313">
        <v>677.98333333333335</v>
      </c>
      <c r="M140" s="300">
        <v>650.25</v>
      </c>
      <c r="N140" s="300">
        <v>626</v>
      </c>
      <c r="O140" s="315">
        <v>39701800</v>
      </c>
      <c r="P140" s="316">
        <v>-1.0968534281963324E-2</v>
      </c>
    </row>
    <row r="141" spans="1:16" ht="15">
      <c r="A141" s="273">
        <v>131</v>
      </c>
      <c r="B141" s="383" t="s">
        <v>106</v>
      </c>
      <c r="C141" s="515" t="s">
        <v>184</v>
      </c>
      <c r="D141" s="516">
        <v>44252</v>
      </c>
      <c r="E141" s="312">
        <v>3211.65</v>
      </c>
      <c r="F141" s="312">
        <v>3199.65</v>
      </c>
      <c r="G141" s="313">
        <v>3167.6000000000004</v>
      </c>
      <c r="H141" s="313">
        <v>3123.55</v>
      </c>
      <c r="I141" s="313">
        <v>3091.5000000000005</v>
      </c>
      <c r="J141" s="313">
        <v>3243.7000000000003</v>
      </c>
      <c r="K141" s="313">
        <v>3275.7500000000005</v>
      </c>
      <c r="L141" s="313">
        <v>3319.8</v>
      </c>
      <c r="M141" s="300">
        <v>3231.7</v>
      </c>
      <c r="N141" s="300">
        <v>3155.6</v>
      </c>
      <c r="O141" s="315">
        <v>5522100</v>
      </c>
      <c r="P141" s="316">
        <v>-6.5842733013114574E-3</v>
      </c>
    </row>
    <row r="142" spans="1:16" ht="15">
      <c r="A142" s="273">
        <v>132</v>
      </c>
      <c r="B142" s="383" t="s">
        <v>106</v>
      </c>
      <c r="C142" s="515" t="s">
        <v>185</v>
      </c>
      <c r="D142" s="516">
        <v>44252</v>
      </c>
      <c r="E142" s="312">
        <v>963.2</v>
      </c>
      <c r="F142" s="312">
        <v>959.95000000000016</v>
      </c>
      <c r="G142" s="313">
        <v>945.3000000000003</v>
      </c>
      <c r="H142" s="313">
        <v>927.40000000000009</v>
      </c>
      <c r="I142" s="313">
        <v>912.75000000000023</v>
      </c>
      <c r="J142" s="313">
        <v>977.85000000000036</v>
      </c>
      <c r="K142" s="313">
        <v>992.50000000000023</v>
      </c>
      <c r="L142" s="313">
        <v>1010.4000000000004</v>
      </c>
      <c r="M142" s="300">
        <v>974.6</v>
      </c>
      <c r="N142" s="300">
        <v>942.05</v>
      </c>
      <c r="O142" s="315">
        <v>13748400</v>
      </c>
      <c r="P142" s="316">
        <v>3.6793692509855453E-3</v>
      </c>
    </row>
    <row r="143" spans="1:16" ht="15">
      <c r="A143" s="273">
        <v>133</v>
      </c>
      <c r="B143" s="383" t="s">
        <v>49</v>
      </c>
      <c r="C143" s="515" t="s">
        <v>186</v>
      </c>
      <c r="D143" s="516">
        <v>44252</v>
      </c>
      <c r="E143" s="312">
        <v>1494.4</v>
      </c>
      <c r="F143" s="312">
        <v>1507.8833333333334</v>
      </c>
      <c r="G143" s="313">
        <v>1475.8166666666668</v>
      </c>
      <c r="H143" s="313">
        <v>1457.2333333333333</v>
      </c>
      <c r="I143" s="313">
        <v>1425.1666666666667</v>
      </c>
      <c r="J143" s="313">
        <v>1526.4666666666669</v>
      </c>
      <c r="K143" s="313">
        <v>1558.5333333333335</v>
      </c>
      <c r="L143" s="313">
        <v>1577.116666666667</v>
      </c>
      <c r="M143" s="300">
        <v>1539.95</v>
      </c>
      <c r="N143" s="300">
        <v>1489.3</v>
      </c>
      <c r="O143" s="315">
        <v>6230250</v>
      </c>
      <c r="P143" s="316">
        <v>-3.4788867562380037E-3</v>
      </c>
    </row>
    <row r="144" spans="1:16" ht="15">
      <c r="A144" s="273">
        <v>134</v>
      </c>
      <c r="B144" s="383" t="s">
        <v>51</v>
      </c>
      <c r="C144" s="515" t="s">
        <v>187</v>
      </c>
      <c r="D144" s="516">
        <v>44252</v>
      </c>
      <c r="E144" s="312">
        <v>2577.15</v>
      </c>
      <c r="F144" s="312">
        <v>2561.7166666666667</v>
      </c>
      <c r="G144" s="313">
        <v>2538.4333333333334</v>
      </c>
      <c r="H144" s="313">
        <v>2499.7166666666667</v>
      </c>
      <c r="I144" s="313">
        <v>2476.4333333333334</v>
      </c>
      <c r="J144" s="313">
        <v>2600.4333333333334</v>
      </c>
      <c r="K144" s="313">
        <v>2623.7166666666672</v>
      </c>
      <c r="L144" s="313">
        <v>2662.4333333333334</v>
      </c>
      <c r="M144" s="300">
        <v>2585</v>
      </c>
      <c r="N144" s="300">
        <v>2523</v>
      </c>
      <c r="O144" s="315">
        <v>862500</v>
      </c>
      <c r="P144" s="316">
        <v>0.10896817743490839</v>
      </c>
    </row>
    <row r="145" spans="1:16" ht="15">
      <c r="A145" s="273">
        <v>135</v>
      </c>
      <c r="B145" s="383" t="s">
        <v>42</v>
      </c>
      <c r="C145" s="515" t="s">
        <v>188</v>
      </c>
      <c r="D145" s="516">
        <v>44252</v>
      </c>
      <c r="E145" s="312">
        <v>310.8</v>
      </c>
      <c r="F145" s="312">
        <v>310.7166666666667</v>
      </c>
      <c r="G145" s="313">
        <v>305.53333333333342</v>
      </c>
      <c r="H145" s="313">
        <v>300.26666666666671</v>
      </c>
      <c r="I145" s="313">
        <v>295.08333333333343</v>
      </c>
      <c r="J145" s="313">
        <v>315.98333333333341</v>
      </c>
      <c r="K145" s="313">
        <v>321.16666666666669</v>
      </c>
      <c r="L145" s="313">
        <v>326.43333333333339</v>
      </c>
      <c r="M145" s="300">
        <v>315.89999999999998</v>
      </c>
      <c r="N145" s="300">
        <v>305.45</v>
      </c>
      <c r="O145" s="315">
        <v>5100000</v>
      </c>
      <c r="P145" s="316">
        <v>0.11842105263157894</v>
      </c>
    </row>
    <row r="146" spans="1:16" ht="15">
      <c r="A146" s="273">
        <v>136</v>
      </c>
      <c r="B146" s="383" t="s">
        <v>43</v>
      </c>
      <c r="C146" s="515" t="s">
        <v>189</v>
      </c>
      <c r="D146" s="516">
        <v>44252</v>
      </c>
      <c r="E146" s="312">
        <v>620.20000000000005</v>
      </c>
      <c r="F146" s="312">
        <v>609.68333333333339</v>
      </c>
      <c r="G146" s="313">
        <v>594.66666666666674</v>
      </c>
      <c r="H146" s="313">
        <v>569.13333333333333</v>
      </c>
      <c r="I146" s="313">
        <v>554.11666666666667</v>
      </c>
      <c r="J146" s="313">
        <v>635.21666666666681</v>
      </c>
      <c r="K146" s="313">
        <v>650.23333333333346</v>
      </c>
      <c r="L146" s="313">
        <v>675.76666666666688</v>
      </c>
      <c r="M146" s="300">
        <v>624.70000000000005</v>
      </c>
      <c r="N146" s="300">
        <v>584.15</v>
      </c>
      <c r="O146" s="315">
        <v>5860400</v>
      </c>
      <c r="P146" s="316">
        <v>-7.1840354767184034E-2</v>
      </c>
    </row>
    <row r="147" spans="1:16" ht="15">
      <c r="A147" s="273">
        <v>137</v>
      </c>
      <c r="B147" s="383" t="s">
        <v>49</v>
      </c>
      <c r="C147" s="515" t="s">
        <v>190</v>
      </c>
      <c r="D147" s="516">
        <v>44252</v>
      </c>
      <c r="E147" s="312">
        <v>1293.3499999999999</v>
      </c>
      <c r="F147" s="312">
        <v>1293.4833333333333</v>
      </c>
      <c r="G147" s="313">
        <v>1274.0666666666666</v>
      </c>
      <c r="H147" s="313">
        <v>1254.7833333333333</v>
      </c>
      <c r="I147" s="313">
        <v>1235.3666666666666</v>
      </c>
      <c r="J147" s="313">
        <v>1312.7666666666667</v>
      </c>
      <c r="K147" s="313">
        <v>1332.1833333333332</v>
      </c>
      <c r="L147" s="313">
        <v>1351.4666666666667</v>
      </c>
      <c r="M147" s="300">
        <v>1312.9</v>
      </c>
      <c r="N147" s="300">
        <v>1274.2</v>
      </c>
      <c r="O147" s="315">
        <v>1425900</v>
      </c>
      <c r="P147" s="316">
        <v>-1.7366136034732273E-2</v>
      </c>
    </row>
    <row r="148" spans="1:16" ht="15">
      <c r="A148" s="273">
        <v>138</v>
      </c>
      <c r="B148" s="383" t="s">
        <v>37</v>
      </c>
      <c r="C148" s="515" t="s">
        <v>192</v>
      </c>
      <c r="D148" s="516">
        <v>44252</v>
      </c>
      <c r="E148" s="312">
        <v>6137.65</v>
      </c>
      <c r="F148" s="312">
        <v>6059.3833333333341</v>
      </c>
      <c r="G148" s="313">
        <v>5890.7666666666682</v>
      </c>
      <c r="H148" s="313">
        <v>5643.8833333333341</v>
      </c>
      <c r="I148" s="313">
        <v>5475.2666666666682</v>
      </c>
      <c r="J148" s="313">
        <v>6306.2666666666682</v>
      </c>
      <c r="K148" s="313">
        <v>6474.883333333335</v>
      </c>
      <c r="L148" s="313">
        <v>6721.7666666666682</v>
      </c>
      <c r="M148" s="300">
        <v>6228</v>
      </c>
      <c r="N148" s="300">
        <v>5812.5</v>
      </c>
      <c r="O148" s="315">
        <v>1306400</v>
      </c>
      <c r="P148" s="316">
        <v>-7.2159090909090909E-2</v>
      </c>
    </row>
    <row r="149" spans="1:16" ht="15">
      <c r="A149" s="273">
        <v>139</v>
      </c>
      <c r="B149" s="383" t="s">
        <v>177</v>
      </c>
      <c r="C149" s="515" t="s">
        <v>194</v>
      </c>
      <c r="D149" s="516">
        <v>44252</v>
      </c>
      <c r="E149" s="312">
        <v>567.65</v>
      </c>
      <c r="F149" s="312">
        <v>559.81666666666661</v>
      </c>
      <c r="G149" s="313">
        <v>550.23333333333323</v>
      </c>
      <c r="H149" s="313">
        <v>532.81666666666661</v>
      </c>
      <c r="I149" s="313">
        <v>523.23333333333323</v>
      </c>
      <c r="J149" s="313">
        <v>577.23333333333323</v>
      </c>
      <c r="K149" s="313">
        <v>586.81666666666672</v>
      </c>
      <c r="L149" s="313">
        <v>604.23333333333323</v>
      </c>
      <c r="M149" s="300">
        <v>569.4</v>
      </c>
      <c r="N149" s="300">
        <v>542.4</v>
      </c>
      <c r="O149" s="315">
        <v>15538900</v>
      </c>
      <c r="P149" s="316">
        <v>-3.9611120038566608E-2</v>
      </c>
    </row>
    <row r="150" spans="1:16" ht="15">
      <c r="A150" s="273">
        <v>140</v>
      </c>
      <c r="B150" s="383" t="s">
        <v>111</v>
      </c>
      <c r="C150" s="515" t="s">
        <v>195</v>
      </c>
      <c r="D150" s="516">
        <v>44252</v>
      </c>
      <c r="E150" s="312">
        <v>174.3</v>
      </c>
      <c r="F150" s="312">
        <v>174.5</v>
      </c>
      <c r="G150" s="313">
        <v>172.15</v>
      </c>
      <c r="H150" s="313">
        <v>170</v>
      </c>
      <c r="I150" s="313">
        <v>167.65</v>
      </c>
      <c r="J150" s="313">
        <v>176.65</v>
      </c>
      <c r="K150" s="313">
        <v>179.00000000000003</v>
      </c>
      <c r="L150" s="313">
        <v>181.15</v>
      </c>
      <c r="M150" s="300">
        <v>176.85</v>
      </c>
      <c r="N150" s="300">
        <v>172.35</v>
      </c>
      <c r="O150" s="315">
        <v>80463600</v>
      </c>
      <c r="P150" s="316">
        <v>-1.9993848046754845E-3</v>
      </c>
    </row>
    <row r="151" spans="1:16" ht="15">
      <c r="A151" s="273">
        <v>141</v>
      </c>
      <c r="B151" s="383" t="s">
        <v>63</v>
      </c>
      <c r="C151" s="515" t="s">
        <v>196</v>
      </c>
      <c r="D151" s="516">
        <v>44252</v>
      </c>
      <c r="E151" s="312">
        <v>986.8</v>
      </c>
      <c r="F151" s="312">
        <v>977.1</v>
      </c>
      <c r="G151" s="313">
        <v>956.2</v>
      </c>
      <c r="H151" s="313">
        <v>925.6</v>
      </c>
      <c r="I151" s="313">
        <v>904.7</v>
      </c>
      <c r="J151" s="313">
        <v>1007.7</v>
      </c>
      <c r="K151" s="313">
        <v>1028.5999999999999</v>
      </c>
      <c r="L151" s="313">
        <v>1059.2</v>
      </c>
      <c r="M151" s="300">
        <v>998</v>
      </c>
      <c r="N151" s="300">
        <v>946.5</v>
      </c>
      <c r="O151" s="315">
        <v>1996000</v>
      </c>
      <c r="P151" s="316">
        <v>6.9094804499196569E-2</v>
      </c>
    </row>
    <row r="152" spans="1:16" ht="15">
      <c r="A152" s="273">
        <v>142</v>
      </c>
      <c r="B152" s="383" t="s">
        <v>106</v>
      </c>
      <c r="C152" s="515" t="s">
        <v>197</v>
      </c>
      <c r="D152" s="516">
        <v>44252</v>
      </c>
      <c r="E152" s="312">
        <v>430.5</v>
      </c>
      <c r="F152" s="312">
        <v>430.60000000000008</v>
      </c>
      <c r="G152" s="313">
        <v>425.00000000000017</v>
      </c>
      <c r="H152" s="313">
        <v>419.50000000000011</v>
      </c>
      <c r="I152" s="313">
        <v>413.9000000000002</v>
      </c>
      <c r="J152" s="313">
        <v>436.10000000000014</v>
      </c>
      <c r="K152" s="313">
        <v>441.70000000000005</v>
      </c>
      <c r="L152" s="313">
        <v>447.2000000000001</v>
      </c>
      <c r="M152" s="300">
        <v>436.2</v>
      </c>
      <c r="N152" s="300">
        <v>425.1</v>
      </c>
      <c r="O152" s="315">
        <v>28172800</v>
      </c>
      <c r="P152" s="316">
        <v>-6.993006993006993E-3</v>
      </c>
    </row>
    <row r="153" spans="1:16" ht="15">
      <c r="A153" s="273">
        <v>143</v>
      </c>
      <c r="B153" s="383" t="s">
        <v>88</v>
      </c>
      <c r="C153" s="515" t="s">
        <v>199</v>
      </c>
      <c r="D153" s="516">
        <v>44252</v>
      </c>
      <c r="E153" s="312">
        <v>245</v>
      </c>
      <c r="F153" s="312">
        <v>241.25</v>
      </c>
      <c r="G153" s="313">
        <v>233.1</v>
      </c>
      <c r="H153" s="313">
        <v>221.2</v>
      </c>
      <c r="I153" s="313">
        <v>213.04999999999998</v>
      </c>
      <c r="J153" s="313">
        <v>253.15</v>
      </c>
      <c r="K153" s="313">
        <v>261.29999999999995</v>
      </c>
      <c r="L153" s="313">
        <v>273.20000000000005</v>
      </c>
      <c r="M153" s="300">
        <v>249.4</v>
      </c>
      <c r="N153" s="300">
        <v>229.35</v>
      </c>
      <c r="O153" s="315">
        <v>28905000</v>
      </c>
      <c r="P153" s="316">
        <v>0.1604239431530772</v>
      </c>
    </row>
    <row r="154" spans="1:16">
      <c r="A154" s="273">
        <v>144</v>
      </c>
      <c r="B154" s="292"/>
    </row>
    <row r="155" spans="1:16">
      <c r="A155" s="273">
        <v>145</v>
      </c>
      <c r="B155" s="292"/>
      <c r="C155" s="288"/>
      <c r="D155" s="288"/>
      <c r="E155" s="288"/>
      <c r="F155" s="287"/>
      <c r="G155" s="287"/>
      <c r="H155" s="287"/>
      <c r="I155" s="287"/>
      <c r="J155" s="287"/>
      <c r="K155" s="287"/>
      <c r="L155" s="287"/>
      <c r="M155" s="287"/>
    </row>
    <row r="156" spans="1:16">
      <c r="A156" s="273">
        <v>146</v>
      </c>
      <c r="B156" s="292"/>
      <c r="C156" s="288"/>
      <c r="D156" s="288"/>
      <c r="E156" s="288"/>
      <c r="F156" s="287"/>
      <c r="G156" s="287"/>
      <c r="H156" s="287"/>
      <c r="I156" s="287"/>
      <c r="J156" s="287"/>
      <c r="K156" s="287"/>
      <c r="L156" s="287"/>
      <c r="M156" s="287"/>
    </row>
    <row r="157" spans="1:16">
      <c r="A157" s="273">
        <v>147</v>
      </c>
      <c r="B157" s="292"/>
      <c r="C157" s="288"/>
      <c r="D157" s="288"/>
      <c r="E157" s="288"/>
      <c r="F157" s="287"/>
      <c r="G157" s="287"/>
      <c r="H157" s="287"/>
      <c r="I157" s="287"/>
      <c r="J157" s="287"/>
      <c r="K157" s="287"/>
      <c r="L157" s="287"/>
      <c r="M157" s="287"/>
    </row>
    <row r="158" spans="1:16">
      <c r="A158" s="273"/>
      <c r="C158" s="288"/>
      <c r="D158" s="288"/>
      <c r="E158" s="288"/>
      <c r="F158" s="287"/>
      <c r="G158" s="287"/>
      <c r="H158" s="287"/>
      <c r="I158" s="287"/>
      <c r="J158" s="287"/>
      <c r="K158" s="287"/>
      <c r="L158" s="287"/>
      <c r="M158" s="287"/>
    </row>
    <row r="159" spans="1:16">
      <c r="A159" s="273"/>
      <c r="B159" s="296"/>
      <c r="C159" s="288"/>
      <c r="D159" s="288"/>
      <c r="E159" s="288"/>
      <c r="F159" s="287"/>
      <c r="G159" s="287"/>
      <c r="H159" s="287"/>
      <c r="I159" s="287"/>
      <c r="J159" s="287"/>
      <c r="K159" s="287"/>
      <c r="L159" s="287"/>
      <c r="M159" s="287"/>
    </row>
    <row r="160" spans="1:16">
      <c r="A160" s="273"/>
      <c r="B160" s="317"/>
      <c r="C160" s="288"/>
      <c r="D160" s="288"/>
      <c r="E160" s="288"/>
      <c r="F160" s="287"/>
      <c r="G160" s="287"/>
      <c r="H160" s="287"/>
      <c r="I160" s="287"/>
      <c r="J160" s="287"/>
      <c r="K160" s="287"/>
      <c r="L160" s="287"/>
      <c r="M160" s="287"/>
    </row>
    <row r="161" spans="1:13">
      <c r="A161" s="273"/>
      <c r="B161" s="317"/>
      <c r="D161" s="317"/>
      <c r="E161" s="317"/>
      <c r="F161" s="319"/>
      <c r="G161" s="319"/>
      <c r="H161" s="287"/>
      <c r="I161" s="319"/>
      <c r="J161" s="319"/>
      <c r="K161" s="319"/>
      <c r="L161" s="319"/>
      <c r="M161" s="319"/>
    </row>
    <row r="162" spans="1:13">
      <c r="A162" s="273"/>
      <c r="B162" s="317"/>
      <c r="D162" s="317"/>
      <c r="E162" s="317"/>
      <c r="F162" s="319"/>
      <c r="G162" s="319"/>
      <c r="H162" s="319"/>
      <c r="I162" s="319"/>
      <c r="J162" s="319"/>
      <c r="K162" s="319"/>
      <c r="L162" s="319"/>
      <c r="M162" s="319"/>
    </row>
    <row r="163" spans="1:13">
      <c r="A163" s="273"/>
      <c r="B163" s="318"/>
      <c r="D163" s="318"/>
      <c r="E163" s="318"/>
      <c r="F163" s="319"/>
      <c r="G163" s="319"/>
      <c r="H163" s="319"/>
      <c r="I163" s="319"/>
      <c r="J163" s="319"/>
      <c r="K163" s="319"/>
      <c r="L163" s="319"/>
      <c r="M163" s="319"/>
    </row>
    <row r="164" spans="1:13">
      <c r="A164" s="273"/>
      <c r="B164" s="318"/>
      <c r="D164" s="318"/>
      <c r="E164" s="318"/>
      <c r="F164" s="319"/>
      <c r="G164" s="319"/>
      <c r="H164" s="319"/>
      <c r="I164" s="319"/>
      <c r="J164" s="319"/>
      <c r="K164" s="319"/>
      <c r="L164" s="319"/>
      <c r="M164" s="319"/>
    </row>
    <row r="165" spans="1:13">
      <c r="A165" s="273"/>
      <c r="B165" s="318"/>
      <c r="D165" s="318"/>
      <c r="E165" s="318"/>
      <c r="F165" s="319"/>
      <c r="G165" s="319"/>
      <c r="H165" s="319"/>
      <c r="I165" s="319"/>
      <c r="J165" s="319"/>
      <c r="K165" s="319"/>
      <c r="L165" s="319"/>
      <c r="M165" s="319"/>
    </row>
    <row r="166" spans="1:13">
      <c r="A166" s="273"/>
      <c r="B166" s="318"/>
      <c r="D166" s="318"/>
      <c r="E166" s="318"/>
      <c r="F166" s="319"/>
      <c r="G166" s="319"/>
      <c r="H166" s="319"/>
      <c r="I166" s="319"/>
      <c r="J166" s="319"/>
      <c r="K166" s="319"/>
      <c r="L166" s="319"/>
      <c r="M166" s="319"/>
    </row>
    <row r="167" spans="1:13">
      <c r="A167" s="286"/>
      <c r="B167" s="318"/>
      <c r="D167" s="318"/>
      <c r="E167" s="318"/>
      <c r="F167" s="319"/>
      <c r="G167" s="319"/>
      <c r="H167" s="319"/>
      <c r="I167" s="319"/>
      <c r="J167" s="319"/>
      <c r="K167" s="319"/>
      <c r="L167" s="319"/>
      <c r="M167" s="319"/>
    </row>
    <row r="168" spans="1:13">
      <c r="A168" s="286"/>
      <c r="B168" s="318"/>
      <c r="D168" s="318"/>
      <c r="E168" s="318"/>
      <c r="F168" s="319"/>
      <c r="G168" s="319"/>
      <c r="H168" s="319"/>
      <c r="I168" s="319"/>
      <c r="J168" s="319"/>
      <c r="K168" s="319"/>
      <c r="L168" s="319"/>
      <c r="M168" s="319"/>
    </row>
    <row r="169" spans="1:13">
      <c r="H169" s="319"/>
    </row>
    <row r="175" spans="1:13">
      <c r="A175" s="292" t="s">
        <v>200</v>
      </c>
    </row>
    <row r="176" spans="1:13">
      <c r="A176" s="292" t="s">
        <v>201</v>
      </c>
    </row>
    <row r="177" spans="1:1">
      <c r="A177" s="292" t="s">
        <v>202</v>
      </c>
    </row>
    <row r="178" spans="1:1">
      <c r="A178" s="292" t="s">
        <v>203</v>
      </c>
    </row>
    <row r="179" spans="1:1">
      <c r="A179" s="292" t="s">
        <v>204</v>
      </c>
    </row>
    <row r="181" spans="1:1">
      <c r="A181" s="296" t="s">
        <v>205</v>
      </c>
    </row>
    <row r="182" spans="1:1">
      <c r="A182" s="317" t="s">
        <v>206</v>
      </c>
    </row>
    <row r="183" spans="1:1">
      <c r="A183" s="317" t="s">
        <v>207</v>
      </c>
    </row>
    <row r="184" spans="1:1">
      <c r="A184" s="317" t="s">
        <v>208</v>
      </c>
    </row>
    <row r="185" spans="1:1">
      <c r="A185" s="318" t="s">
        <v>209</v>
      </c>
    </row>
    <row r="186" spans="1:1">
      <c r="A186" s="318" t="s">
        <v>210</v>
      </c>
    </row>
    <row r="187" spans="1:1">
      <c r="A187" s="318" t="s">
        <v>211</v>
      </c>
    </row>
    <row r="188" spans="1:1">
      <c r="A188" s="318" t="s">
        <v>212</v>
      </c>
    </row>
    <row r="189" spans="1:1">
      <c r="A189" s="318" t="s">
        <v>213</v>
      </c>
    </row>
    <row r="190" spans="1:1">
      <c r="A190" s="31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5" customWidth="1"/>
    <col min="13" max="13" width="12.7109375" style="8" customWidth="1"/>
    <col min="14" max="16384" width="9.140625" style="8"/>
  </cols>
  <sheetData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301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301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301"/>
      <c r="M4" s="265"/>
      <c r="N4" s="265"/>
      <c r="O4" s="265"/>
    </row>
    <row r="5" spans="1:15" ht="25.5" customHeight="1">
      <c r="M5" s="256" t="s">
        <v>14</v>
      </c>
    </row>
    <row r="6" spans="1:15">
      <c r="A6" s="296" t="s">
        <v>15</v>
      </c>
      <c r="K6" s="276">
        <f>Main!B10</f>
        <v>44230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70"/>
      <c r="L8" s="278"/>
      <c r="M8" s="278"/>
    </row>
    <row r="9" spans="1:15" ht="36" customHeight="1">
      <c r="A9" s="532"/>
      <c r="B9" s="534"/>
      <c r="C9" s="539" t="s">
        <v>23</v>
      </c>
      <c r="D9" s="539"/>
      <c r="E9" s="272" t="s">
        <v>24</v>
      </c>
      <c r="F9" s="272" t="s">
        <v>25</v>
      </c>
      <c r="G9" s="272" t="s">
        <v>26</v>
      </c>
      <c r="H9" s="272" t="s">
        <v>27</v>
      </c>
      <c r="I9" s="272" t="s">
        <v>28</v>
      </c>
      <c r="J9" s="272" t="s">
        <v>29</v>
      </c>
      <c r="K9" s="272" t="s">
        <v>30</v>
      </c>
      <c r="L9" s="302" t="s">
        <v>31</v>
      </c>
      <c r="M9" s="280" t="s">
        <v>215</v>
      </c>
    </row>
    <row r="10" spans="1:15">
      <c r="A10" s="297">
        <v>1</v>
      </c>
      <c r="B10" s="273" t="s">
        <v>216</v>
      </c>
      <c r="C10" s="298">
        <v>14647.85</v>
      </c>
      <c r="D10" s="299">
        <v>14616.233333333335</v>
      </c>
      <c r="E10" s="299">
        <v>14500.76666666667</v>
      </c>
      <c r="F10" s="299">
        <v>14353.683333333334</v>
      </c>
      <c r="G10" s="299">
        <v>14238.216666666669</v>
      </c>
      <c r="H10" s="299">
        <v>14763.316666666671</v>
      </c>
      <c r="I10" s="299">
        <v>14878.783333333335</v>
      </c>
      <c r="J10" s="299">
        <v>15025.866666666672</v>
      </c>
      <c r="K10" s="298">
        <v>14731.7</v>
      </c>
      <c r="L10" s="298">
        <v>14469.15</v>
      </c>
      <c r="M10" s="303"/>
    </row>
    <row r="11" spans="1:15">
      <c r="A11" s="297">
        <v>2</v>
      </c>
      <c r="B11" s="273" t="s">
        <v>217</v>
      </c>
      <c r="C11" s="300">
        <v>34267.9</v>
      </c>
      <c r="D11" s="275">
        <v>34167.85</v>
      </c>
      <c r="E11" s="275">
        <v>33683.199999999997</v>
      </c>
      <c r="F11" s="275">
        <v>33098.5</v>
      </c>
      <c r="G11" s="275">
        <v>32613.85</v>
      </c>
      <c r="H11" s="275">
        <v>34752.549999999996</v>
      </c>
      <c r="I11" s="275">
        <v>35237.200000000004</v>
      </c>
      <c r="J11" s="275">
        <v>35821.899999999994</v>
      </c>
      <c r="K11" s="300">
        <v>34652.5</v>
      </c>
      <c r="L11" s="300">
        <v>33583.15</v>
      </c>
      <c r="M11" s="303"/>
    </row>
    <row r="12" spans="1:15">
      <c r="A12" s="297">
        <v>3</v>
      </c>
      <c r="B12" s="281" t="s">
        <v>218</v>
      </c>
      <c r="C12" s="300">
        <v>1627</v>
      </c>
      <c r="D12" s="275">
        <v>1626.8</v>
      </c>
      <c r="E12" s="275">
        <v>1612.55</v>
      </c>
      <c r="F12" s="275">
        <v>1598.1</v>
      </c>
      <c r="G12" s="275">
        <v>1583.85</v>
      </c>
      <c r="H12" s="275">
        <v>1641.25</v>
      </c>
      <c r="I12" s="275">
        <v>1655.5</v>
      </c>
      <c r="J12" s="275">
        <v>1669.95</v>
      </c>
      <c r="K12" s="300">
        <v>1641.05</v>
      </c>
      <c r="L12" s="300">
        <v>1612.35</v>
      </c>
      <c r="M12" s="303"/>
    </row>
    <row r="13" spans="1:15">
      <c r="A13" s="297">
        <v>4</v>
      </c>
      <c r="B13" s="273" t="s">
        <v>219</v>
      </c>
      <c r="C13" s="300">
        <v>3989</v>
      </c>
      <c r="D13" s="275">
        <v>3962.9166666666665</v>
      </c>
      <c r="E13" s="275">
        <v>3923.6333333333332</v>
      </c>
      <c r="F13" s="275">
        <v>3858.2666666666669</v>
      </c>
      <c r="G13" s="275">
        <v>3818.9833333333336</v>
      </c>
      <c r="H13" s="275">
        <v>4028.2833333333328</v>
      </c>
      <c r="I13" s="275">
        <v>4067.5666666666666</v>
      </c>
      <c r="J13" s="275">
        <v>4132.9333333333325</v>
      </c>
      <c r="K13" s="300">
        <v>4002.2</v>
      </c>
      <c r="L13" s="300">
        <v>3897.55</v>
      </c>
      <c r="M13" s="303"/>
    </row>
    <row r="14" spans="1:15">
      <c r="A14" s="297">
        <v>5</v>
      </c>
      <c r="B14" s="273" t="s">
        <v>220</v>
      </c>
      <c r="C14" s="300">
        <v>25447.8</v>
      </c>
      <c r="D14" s="275">
        <v>25376.583333333332</v>
      </c>
      <c r="E14" s="275">
        <v>25178.416666666664</v>
      </c>
      <c r="F14" s="275">
        <v>24909.033333333333</v>
      </c>
      <c r="G14" s="275">
        <v>24710.866666666665</v>
      </c>
      <c r="H14" s="275">
        <v>25645.966666666664</v>
      </c>
      <c r="I14" s="275">
        <v>25844.133333333328</v>
      </c>
      <c r="J14" s="275">
        <v>26113.516666666663</v>
      </c>
      <c r="K14" s="300">
        <v>25574.75</v>
      </c>
      <c r="L14" s="300">
        <v>25107.200000000001</v>
      </c>
      <c r="M14" s="303"/>
    </row>
    <row r="15" spans="1:15">
      <c r="A15" s="297">
        <v>6</v>
      </c>
      <c r="B15" s="273" t="s">
        <v>221</v>
      </c>
      <c r="C15" s="300">
        <v>2859.1</v>
      </c>
      <c r="D15" s="275">
        <v>2855.2999999999997</v>
      </c>
      <c r="E15" s="275">
        <v>2832.4499999999994</v>
      </c>
      <c r="F15" s="275">
        <v>2805.7999999999997</v>
      </c>
      <c r="G15" s="275">
        <v>2782.9499999999994</v>
      </c>
      <c r="H15" s="275">
        <v>2881.9499999999994</v>
      </c>
      <c r="I15" s="275">
        <v>2904.7999999999997</v>
      </c>
      <c r="J15" s="275">
        <v>2931.4499999999994</v>
      </c>
      <c r="K15" s="300">
        <v>2878.15</v>
      </c>
      <c r="L15" s="300">
        <v>2828.65</v>
      </c>
      <c r="M15" s="303"/>
    </row>
    <row r="16" spans="1:15">
      <c r="A16" s="297">
        <v>7</v>
      </c>
      <c r="B16" s="273" t="s">
        <v>222</v>
      </c>
      <c r="C16" s="300">
        <v>6468.7</v>
      </c>
      <c r="D16" s="275">
        <v>6434.4833333333327</v>
      </c>
      <c r="E16" s="275">
        <v>6379.8166666666657</v>
      </c>
      <c r="F16" s="275">
        <v>6290.9333333333334</v>
      </c>
      <c r="G16" s="275">
        <v>6236.2666666666664</v>
      </c>
      <c r="H16" s="275">
        <v>6523.366666666665</v>
      </c>
      <c r="I16" s="275">
        <v>6578.033333333331</v>
      </c>
      <c r="J16" s="275">
        <v>6666.9166666666642</v>
      </c>
      <c r="K16" s="300">
        <v>6489.15</v>
      </c>
      <c r="L16" s="300">
        <v>6345.6</v>
      </c>
      <c r="M16" s="303"/>
    </row>
    <row r="17" spans="1:13">
      <c r="A17" s="297">
        <v>8</v>
      </c>
      <c r="B17" s="273" t="s">
        <v>38</v>
      </c>
      <c r="C17" s="273">
        <v>1762.85</v>
      </c>
      <c r="D17" s="275">
        <v>1745.9666666666665</v>
      </c>
      <c r="E17" s="275">
        <v>1707.9333333333329</v>
      </c>
      <c r="F17" s="275">
        <v>1653.0166666666664</v>
      </c>
      <c r="G17" s="275">
        <v>1614.9833333333329</v>
      </c>
      <c r="H17" s="275">
        <v>1800.883333333333</v>
      </c>
      <c r="I17" s="275">
        <v>1838.9166666666663</v>
      </c>
      <c r="J17" s="275">
        <v>1893.833333333333</v>
      </c>
      <c r="K17" s="273">
        <v>1784</v>
      </c>
      <c r="L17" s="273">
        <v>1691.05</v>
      </c>
      <c r="M17" s="273">
        <v>16.97944</v>
      </c>
    </row>
    <row r="18" spans="1:13">
      <c r="A18" s="297">
        <v>9</v>
      </c>
      <c r="B18" s="273" t="s">
        <v>223</v>
      </c>
      <c r="C18" s="273">
        <v>960.7</v>
      </c>
      <c r="D18" s="275">
        <v>964.91666666666663</v>
      </c>
      <c r="E18" s="275">
        <v>930.83333333333326</v>
      </c>
      <c r="F18" s="275">
        <v>900.96666666666658</v>
      </c>
      <c r="G18" s="275">
        <v>866.88333333333321</v>
      </c>
      <c r="H18" s="275">
        <v>994.7833333333333</v>
      </c>
      <c r="I18" s="275">
        <v>1028.8666666666666</v>
      </c>
      <c r="J18" s="275">
        <v>1058.7333333333333</v>
      </c>
      <c r="K18" s="273">
        <v>999</v>
      </c>
      <c r="L18" s="273">
        <v>935.05</v>
      </c>
      <c r="M18" s="273">
        <v>11.301959999999999</v>
      </c>
    </row>
    <row r="19" spans="1:13">
      <c r="A19" s="297">
        <v>10</v>
      </c>
      <c r="B19" s="273" t="s">
        <v>736</v>
      </c>
      <c r="C19" s="274">
        <v>1181.55</v>
      </c>
      <c r="D19" s="275">
        <v>1173.9833333333333</v>
      </c>
      <c r="E19" s="275">
        <v>1160.5666666666666</v>
      </c>
      <c r="F19" s="275">
        <v>1139.5833333333333</v>
      </c>
      <c r="G19" s="275">
        <v>1126.1666666666665</v>
      </c>
      <c r="H19" s="275">
        <v>1194.9666666666667</v>
      </c>
      <c r="I19" s="275">
        <v>1208.3833333333332</v>
      </c>
      <c r="J19" s="275">
        <v>1229.3666666666668</v>
      </c>
      <c r="K19" s="273">
        <v>1187.4000000000001</v>
      </c>
      <c r="L19" s="273">
        <v>1153</v>
      </c>
      <c r="M19" s="273">
        <v>3.0598800000000002</v>
      </c>
    </row>
    <row r="20" spans="1:13">
      <c r="A20" s="297">
        <v>11</v>
      </c>
      <c r="B20" s="273" t="s">
        <v>289</v>
      </c>
      <c r="C20" s="273">
        <v>14093.85</v>
      </c>
      <c r="D20" s="275">
        <v>14171.883333333331</v>
      </c>
      <c r="E20" s="275">
        <v>13881.766666666663</v>
      </c>
      <c r="F20" s="275">
        <v>13669.683333333331</v>
      </c>
      <c r="G20" s="275">
        <v>13379.566666666662</v>
      </c>
      <c r="H20" s="275">
        <v>14383.966666666664</v>
      </c>
      <c r="I20" s="275">
        <v>14674.083333333332</v>
      </c>
      <c r="J20" s="275">
        <v>14886.166666666664</v>
      </c>
      <c r="K20" s="273">
        <v>14462</v>
      </c>
      <c r="L20" s="273">
        <v>13959.8</v>
      </c>
      <c r="M20" s="273">
        <v>0.56037000000000003</v>
      </c>
    </row>
    <row r="21" spans="1:13">
      <c r="A21" s="297">
        <v>12</v>
      </c>
      <c r="B21" s="273" t="s">
        <v>40</v>
      </c>
      <c r="C21" s="273">
        <v>564.20000000000005</v>
      </c>
      <c r="D21" s="275">
        <v>557.29999999999995</v>
      </c>
      <c r="E21" s="275">
        <v>547.69999999999993</v>
      </c>
      <c r="F21" s="275">
        <v>531.19999999999993</v>
      </c>
      <c r="G21" s="275">
        <v>521.59999999999991</v>
      </c>
      <c r="H21" s="275">
        <v>573.79999999999995</v>
      </c>
      <c r="I21" s="275">
        <v>583.39999999999986</v>
      </c>
      <c r="J21" s="275">
        <v>599.9</v>
      </c>
      <c r="K21" s="273">
        <v>566.9</v>
      </c>
      <c r="L21" s="273">
        <v>540.79999999999995</v>
      </c>
      <c r="M21" s="273">
        <v>51.44708</v>
      </c>
    </row>
    <row r="22" spans="1:13">
      <c r="A22" s="297">
        <v>13</v>
      </c>
      <c r="B22" s="273" t="s">
        <v>290</v>
      </c>
      <c r="C22" s="273">
        <v>1031.95</v>
      </c>
      <c r="D22" s="275">
        <v>1030.9666666666667</v>
      </c>
      <c r="E22" s="275">
        <v>1014.9833333333333</v>
      </c>
      <c r="F22" s="275">
        <v>998.01666666666665</v>
      </c>
      <c r="G22" s="275">
        <v>982.0333333333333</v>
      </c>
      <c r="H22" s="275">
        <v>1047.9333333333334</v>
      </c>
      <c r="I22" s="275">
        <v>1063.916666666667</v>
      </c>
      <c r="J22" s="275">
        <v>1080.8833333333334</v>
      </c>
      <c r="K22" s="273">
        <v>1046.95</v>
      </c>
      <c r="L22" s="273">
        <v>1014</v>
      </c>
      <c r="M22" s="273">
        <v>3.5321699999999998</v>
      </c>
    </row>
    <row r="23" spans="1:13">
      <c r="A23" s="297">
        <v>14</v>
      </c>
      <c r="B23" s="273" t="s">
        <v>41</v>
      </c>
      <c r="C23" s="273">
        <v>550.79999999999995</v>
      </c>
      <c r="D23" s="275">
        <v>548.55000000000007</v>
      </c>
      <c r="E23" s="275">
        <v>542.25000000000011</v>
      </c>
      <c r="F23" s="275">
        <v>533.70000000000005</v>
      </c>
      <c r="G23" s="275">
        <v>527.40000000000009</v>
      </c>
      <c r="H23" s="275">
        <v>557.10000000000014</v>
      </c>
      <c r="I23" s="275">
        <v>563.40000000000009</v>
      </c>
      <c r="J23" s="275">
        <v>571.95000000000016</v>
      </c>
      <c r="K23" s="273">
        <v>554.85</v>
      </c>
      <c r="L23" s="273">
        <v>540</v>
      </c>
      <c r="M23" s="273">
        <v>71.604709999999997</v>
      </c>
    </row>
    <row r="24" spans="1:13">
      <c r="A24" s="297">
        <v>15</v>
      </c>
      <c r="B24" s="273" t="s">
        <v>840</v>
      </c>
      <c r="C24" s="273">
        <v>401.1</v>
      </c>
      <c r="D24" s="275">
        <v>398.41666666666669</v>
      </c>
      <c r="E24" s="275">
        <v>389.88333333333338</v>
      </c>
      <c r="F24" s="275">
        <v>378.66666666666669</v>
      </c>
      <c r="G24" s="275">
        <v>370.13333333333338</v>
      </c>
      <c r="H24" s="275">
        <v>409.63333333333338</v>
      </c>
      <c r="I24" s="275">
        <v>418.16666666666669</v>
      </c>
      <c r="J24" s="275">
        <v>429.38333333333338</v>
      </c>
      <c r="K24" s="273">
        <v>406.95</v>
      </c>
      <c r="L24" s="273">
        <v>387.2</v>
      </c>
      <c r="M24" s="273">
        <v>16.763960000000001</v>
      </c>
    </row>
    <row r="25" spans="1:13">
      <c r="A25" s="297">
        <v>16</v>
      </c>
      <c r="B25" s="273" t="s">
        <v>291</v>
      </c>
      <c r="C25" s="273">
        <v>491.35</v>
      </c>
      <c r="D25" s="275">
        <v>487.51666666666665</v>
      </c>
      <c r="E25" s="275">
        <v>476.33333333333331</v>
      </c>
      <c r="F25" s="275">
        <v>461.31666666666666</v>
      </c>
      <c r="G25" s="275">
        <v>450.13333333333333</v>
      </c>
      <c r="H25" s="275">
        <v>502.5333333333333</v>
      </c>
      <c r="I25" s="275">
        <v>513.7166666666667</v>
      </c>
      <c r="J25" s="275">
        <v>528.73333333333335</v>
      </c>
      <c r="K25" s="273">
        <v>498.7</v>
      </c>
      <c r="L25" s="273">
        <v>472.5</v>
      </c>
      <c r="M25" s="273">
        <v>7.9037100000000002</v>
      </c>
    </row>
    <row r="26" spans="1:13">
      <c r="A26" s="297">
        <v>17</v>
      </c>
      <c r="B26" s="273" t="s">
        <v>224</v>
      </c>
      <c r="C26" s="273">
        <v>84.75</v>
      </c>
      <c r="D26" s="275">
        <v>85.350000000000009</v>
      </c>
      <c r="E26" s="275">
        <v>83.200000000000017</v>
      </c>
      <c r="F26" s="275">
        <v>81.650000000000006</v>
      </c>
      <c r="G26" s="275">
        <v>79.500000000000014</v>
      </c>
      <c r="H26" s="275">
        <v>86.90000000000002</v>
      </c>
      <c r="I26" s="275">
        <v>89.050000000000026</v>
      </c>
      <c r="J26" s="275">
        <v>90.600000000000023</v>
      </c>
      <c r="K26" s="273">
        <v>87.5</v>
      </c>
      <c r="L26" s="273">
        <v>83.8</v>
      </c>
      <c r="M26" s="273">
        <v>36.555630000000001</v>
      </c>
    </row>
    <row r="27" spans="1:13">
      <c r="A27" s="297">
        <v>18</v>
      </c>
      <c r="B27" s="273" t="s">
        <v>225</v>
      </c>
      <c r="C27" s="273">
        <v>150.94999999999999</v>
      </c>
      <c r="D27" s="275">
        <v>152.55000000000001</v>
      </c>
      <c r="E27" s="275">
        <v>148.95000000000002</v>
      </c>
      <c r="F27" s="275">
        <v>146.95000000000002</v>
      </c>
      <c r="G27" s="275">
        <v>143.35000000000002</v>
      </c>
      <c r="H27" s="275">
        <v>154.55000000000001</v>
      </c>
      <c r="I27" s="275">
        <v>158.15000000000003</v>
      </c>
      <c r="J27" s="275">
        <v>160.15</v>
      </c>
      <c r="K27" s="273">
        <v>156.15</v>
      </c>
      <c r="L27" s="273">
        <v>150.55000000000001</v>
      </c>
      <c r="M27" s="273">
        <v>25.789069999999999</v>
      </c>
    </row>
    <row r="28" spans="1:13">
      <c r="A28" s="297">
        <v>19</v>
      </c>
      <c r="B28" s="273" t="s">
        <v>226</v>
      </c>
      <c r="C28" s="273">
        <v>1747.15</v>
      </c>
      <c r="D28" s="275">
        <v>1752.8666666666668</v>
      </c>
      <c r="E28" s="275">
        <v>1715.7333333333336</v>
      </c>
      <c r="F28" s="275">
        <v>1684.3166666666668</v>
      </c>
      <c r="G28" s="275">
        <v>1647.1833333333336</v>
      </c>
      <c r="H28" s="275">
        <v>1784.2833333333335</v>
      </c>
      <c r="I28" s="275">
        <v>1821.4166666666667</v>
      </c>
      <c r="J28" s="275">
        <v>1852.8333333333335</v>
      </c>
      <c r="K28" s="273">
        <v>1790</v>
      </c>
      <c r="L28" s="273">
        <v>1721.45</v>
      </c>
      <c r="M28" s="273">
        <v>2.50509</v>
      </c>
    </row>
    <row r="29" spans="1:13">
      <c r="A29" s="297">
        <v>20</v>
      </c>
      <c r="B29" s="273" t="s">
        <v>295</v>
      </c>
      <c r="C29" s="273">
        <v>973.75</v>
      </c>
      <c r="D29" s="275">
        <v>973.4</v>
      </c>
      <c r="E29" s="275">
        <v>956.5</v>
      </c>
      <c r="F29" s="275">
        <v>939.25</v>
      </c>
      <c r="G29" s="275">
        <v>922.35</v>
      </c>
      <c r="H29" s="275">
        <v>990.65</v>
      </c>
      <c r="I29" s="275">
        <v>1007.5499999999998</v>
      </c>
      <c r="J29" s="275">
        <v>1024.8</v>
      </c>
      <c r="K29" s="273">
        <v>990.3</v>
      </c>
      <c r="L29" s="273">
        <v>956.15</v>
      </c>
      <c r="M29" s="273">
        <v>4.9005099999999997</v>
      </c>
    </row>
    <row r="30" spans="1:13">
      <c r="A30" s="297">
        <v>21</v>
      </c>
      <c r="B30" s="273" t="s">
        <v>227</v>
      </c>
      <c r="C30" s="273">
        <v>2902.75</v>
      </c>
      <c r="D30" s="275">
        <v>2911.9</v>
      </c>
      <c r="E30" s="275">
        <v>2850.8500000000004</v>
      </c>
      <c r="F30" s="275">
        <v>2798.9500000000003</v>
      </c>
      <c r="G30" s="275">
        <v>2737.9000000000005</v>
      </c>
      <c r="H30" s="275">
        <v>2963.8</v>
      </c>
      <c r="I30" s="275">
        <v>3024.8500000000004</v>
      </c>
      <c r="J30" s="275">
        <v>3076.75</v>
      </c>
      <c r="K30" s="273">
        <v>2972.95</v>
      </c>
      <c r="L30" s="273">
        <v>2860</v>
      </c>
      <c r="M30" s="273">
        <v>1.71959</v>
      </c>
    </row>
    <row r="31" spans="1:13">
      <c r="A31" s="297">
        <v>22</v>
      </c>
      <c r="B31" s="273" t="s">
        <v>44</v>
      </c>
      <c r="C31" s="273">
        <v>940.95</v>
      </c>
      <c r="D31" s="275">
        <v>951.44999999999993</v>
      </c>
      <c r="E31" s="275">
        <v>927.99999999999989</v>
      </c>
      <c r="F31" s="275">
        <v>915.05</v>
      </c>
      <c r="G31" s="275">
        <v>891.59999999999991</v>
      </c>
      <c r="H31" s="275">
        <v>964.39999999999986</v>
      </c>
      <c r="I31" s="275">
        <v>987.84999999999991</v>
      </c>
      <c r="J31" s="275">
        <v>1000.7999999999998</v>
      </c>
      <c r="K31" s="273">
        <v>974.9</v>
      </c>
      <c r="L31" s="273">
        <v>938.5</v>
      </c>
      <c r="M31" s="273">
        <v>10.8238</v>
      </c>
    </row>
    <row r="32" spans="1:13">
      <c r="A32" s="297">
        <v>23</v>
      </c>
      <c r="B32" s="273" t="s">
        <v>45</v>
      </c>
      <c r="C32" s="273">
        <v>276.25</v>
      </c>
      <c r="D32" s="275">
        <v>272.31666666666666</v>
      </c>
      <c r="E32" s="275">
        <v>265.0333333333333</v>
      </c>
      <c r="F32" s="275">
        <v>253.81666666666666</v>
      </c>
      <c r="G32" s="275">
        <v>246.5333333333333</v>
      </c>
      <c r="H32" s="275">
        <v>283.5333333333333</v>
      </c>
      <c r="I32" s="275">
        <v>290.81666666666672</v>
      </c>
      <c r="J32" s="275">
        <v>302.0333333333333</v>
      </c>
      <c r="K32" s="273">
        <v>279.60000000000002</v>
      </c>
      <c r="L32" s="273">
        <v>261.10000000000002</v>
      </c>
      <c r="M32" s="273">
        <v>128.96236999999999</v>
      </c>
    </row>
    <row r="33" spans="1:13">
      <c r="A33" s="297">
        <v>24</v>
      </c>
      <c r="B33" s="273" t="s">
        <v>46</v>
      </c>
      <c r="C33" s="273">
        <v>2705.15</v>
      </c>
      <c r="D33" s="275">
        <v>2709.3833333333332</v>
      </c>
      <c r="E33" s="275">
        <v>2673.7666666666664</v>
      </c>
      <c r="F33" s="275">
        <v>2642.3833333333332</v>
      </c>
      <c r="G33" s="275">
        <v>2606.7666666666664</v>
      </c>
      <c r="H33" s="275">
        <v>2740.7666666666664</v>
      </c>
      <c r="I33" s="275">
        <v>2776.3833333333332</v>
      </c>
      <c r="J33" s="275">
        <v>2807.7666666666664</v>
      </c>
      <c r="K33" s="273">
        <v>2745</v>
      </c>
      <c r="L33" s="273">
        <v>2678</v>
      </c>
      <c r="M33" s="273">
        <v>6.0713100000000004</v>
      </c>
    </row>
    <row r="34" spans="1:13">
      <c r="A34" s="297">
        <v>25</v>
      </c>
      <c r="B34" s="273" t="s">
        <v>47</v>
      </c>
      <c r="C34" s="273">
        <v>227.5</v>
      </c>
      <c r="D34" s="275">
        <v>223.76666666666665</v>
      </c>
      <c r="E34" s="275">
        <v>218.83333333333331</v>
      </c>
      <c r="F34" s="275">
        <v>210.16666666666666</v>
      </c>
      <c r="G34" s="275">
        <v>205.23333333333332</v>
      </c>
      <c r="H34" s="275">
        <v>232.43333333333331</v>
      </c>
      <c r="I34" s="275">
        <v>237.36666666666665</v>
      </c>
      <c r="J34" s="275">
        <v>246.0333333333333</v>
      </c>
      <c r="K34" s="273">
        <v>228.7</v>
      </c>
      <c r="L34" s="273">
        <v>215.1</v>
      </c>
      <c r="M34" s="273">
        <v>211.34622999999999</v>
      </c>
    </row>
    <row r="35" spans="1:13">
      <c r="A35" s="297">
        <v>26</v>
      </c>
      <c r="B35" s="273" t="s">
        <v>48</v>
      </c>
      <c r="C35" s="273">
        <v>132.30000000000001</v>
      </c>
      <c r="D35" s="275">
        <v>130.06666666666669</v>
      </c>
      <c r="E35" s="275">
        <v>126.23333333333338</v>
      </c>
      <c r="F35" s="275">
        <v>120.16666666666669</v>
      </c>
      <c r="G35" s="275">
        <v>116.33333333333337</v>
      </c>
      <c r="H35" s="275">
        <v>136.13333333333338</v>
      </c>
      <c r="I35" s="275">
        <v>139.9666666666667</v>
      </c>
      <c r="J35" s="275">
        <v>146.03333333333339</v>
      </c>
      <c r="K35" s="273">
        <v>133.9</v>
      </c>
      <c r="L35" s="273">
        <v>124</v>
      </c>
      <c r="M35" s="273">
        <v>766.58237999999994</v>
      </c>
    </row>
    <row r="36" spans="1:13">
      <c r="A36" s="297">
        <v>27</v>
      </c>
      <c r="B36" s="273" t="s">
        <v>50</v>
      </c>
      <c r="C36" s="273">
        <v>2463.65</v>
      </c>
      <c r="D36" s="275">
        <v>2469.5833333333335</v>
      </c>
      <c r="E36" s="275">
        <v>2419.166666666667</v>
      </c>
      <c r="F36" s="275">
        <v>2374.6833333333334</v>
      </c>
      <c r="G36" s="275">
        <v>2324.2666666666669</v>
      </c>
      <c r="H36" s="275">
        <v>2514.0666666666671</v>
      </c>
      <c r="I36" s="275">
        <v>2564.483333333334</v>
      </c>
      <c r="J36" s="275">
        <v>2608.9666666666672</v>
      </c>
      <c r="K36" s="273">
        <v>2520</v>
      </c>
      <c r="L36" s="273">
        <v>2425.1</v>
      </c>
      <c r="M36" s="273">
        <v>26.794280000000001</v>
      </c>
    </row>
    <row r="37" spans="1:13">
      <c r="A37" s="297">
        <v>28</v>
      </c>
      <c r="B37" s="273" t="s">
        <v>52</v>
      </c>
      <c r="C37" s="273">
        <v>921.6</v>
      </c>
      <c r="D37" s="275">
        <v>923.69999999999993</v>
      </c>
      <c r="E37" s="275">
        <v>908.49999999999989</v>
      </c>
      <c r="F37" s="275">
        <v>895.4</v>
      </c>
      <c r="G37" s="275">
        <v>880.19999999999993</v>
      </c>
      <c r="H37" s="275">
        <v>936.79999999999984</v>
      </c>
      <c r="I37" s="275">
        <v>951.99999999999989</v>
      </c>
      <c r="J37" s="275">
        <v>965.0999999999998</v>
      </c>
      <c r="K37" s="273">
        <v>938.9</v>
      </c>
      <c r="L37" s="273">
        <v>910.6</v>
      </c>
      <c r="M37" s="273">
        <v>26.928629999999998</v>
      </c>
    </row>
    <row r="38" spans="1:13">
      <c r="A38" s="297">
        <v>29</v>
      </c>
      <c r="B38" s="273" t="s">
        <v>228</v>
      </c>
      <c r="C38" s="273">
        <v>2869.1</v>
      </c>
      <c r="D38" s="275">
        <v>2852.6</v>
      </c>
      <c r="E38" s="275">
        <v>2798.2</v>
      </c>
      <c r="F38" s="275">
        <v>2727.2999999999997</v>
      </c>
      <c r="G38" s="275">
        <v>2672.8999999999996</v>
      </c>
      <c r="H38" s="275">
        <v>2923.5</v>
      </c>
      <c r="I38" s="275">
        <v>2977.9000000000005</v>
      </c>
      <c r="J38" s="275">
        <v>3048.8</v>
      </c>
      <c r="K38" s="273">
        <v>2907</v>
      </c>
      <c r="L38" s="273">
        <v>2781.7</v>
      </c>
      <c r="M38" s="273">
        <v>8.3763199999999998</v>
      </c>
    </row>
    <row r="39" spans="1:13">
      <c r="A39" s="297">
        <v>30</v>
      </c>
      <c r="B39" s="273" t="s">
        <v>54</v>
      </c>
      <c r="C39" s="273">
        <v>714.2</v>
      </c>
      <c r="D39" s="275">
        <v>721.11666666666679</v>
      </c>
      <c r="E39" s="275">
        <v>697.28333333333353</v>
      </c>
      <c r="F39" s="275">
        <v>680.36666666666679</v>
      </c>
      <c r="G39" s="275">
        <v>656.53333333333353</v>
      </c>
      <c r="H39" s="275">
        <v>738.03333333333353</v>
      </c>
      <c r="I39" s="275">
        <v>761.86666666666679</v>
      </c>
      <c r="J39" s="275">
        <v>778.78333333333353</v>
      </c>
      <c r="K39" s="273">
        <v>744.95</v>
      </c>
      <c r="L39" s="273">
        <v>704.2</v>
      </c>
      <c r="M39" s="273">
        <v>287.03320000000002</v>
      </c>
    </row>
    <row r="40" spans="1:13">
      <c r="A40" s="297">
        <v>31</v>
      </c>
      <c r="B40" s="273" t="s">
        <v>55</v>
      </c>
      <c r="C40" s="273">
        <v>4201.45</v>
      </c>
      <c r="D40" s="275">
        <v>4196.6166666666659</v>
      </c>
      <c r="E40" s="275">
        <v>4122.0833333333321</v>
      </c>
      <c r="F40" s="275">
        <v>4042.7166666666662</v>
      </c>
      <c r="G40" s="275">
        <v>3968.1833333333325</v>
      </c>
      <c r="H40" s="275">
        <v>4275.9833333333318</v>
      </c>
      <c r="I40" s="275">
        <v>4350.5166666666664</v>
      </c>
      <c r="J40" s="275">
        <v>4429.8833333333314</v>
      </c>
      <c r="K40" s="273">
        <v>4271.1499999999996</v>
      </c>
      <c r="L40" s="273">
        <v>4117.25</v>
      </c>
      <c r="M40" s="273">
        <v>11.679220000000001</v>
      </c>
    </row>
    <row r="41" spans="1:13">
      <c r="A41" s="297">
        <v>32</v>
      </c>
      <c r="B41" s="273" t="s">
        <v>58</v>
      </c>
      <c r="C41" s="273">
        <v>5173.2</v>
      </c>
      <c r="D41" s="275">
        <v>5202.0166666666664</v>
      </c>
      <c r="E41" s="275">
        <v>5066.083333333333</v>
      </c>
      <c r="F41" s="275">
        <v>4958.9666666666662</v>
      </c>
      <c r="G41" s="275">
        <v>4823.0333333333328</v>
      </c>
      <c r="H41" s="275">
        <v>5309.1333333333332</v>
      </c>
      <c r="I41" s="275">
        <v>5445.0666666666675</v>
      </c>
      <c r="J41" s="275">
        <v>5552.1833333333334</v>
      </c>
      <c r="K41" s="273">
        <v>5337.95</v>
      </c>
      <c r="L41" s="273">
        <v>5094.8999999999996</v>
      </c>
      <c r="M41" s="273">
        <v>43.479930000000003</v>
      </c>
    </row>
    <row r="42" spans="1:13">
      <c r="A42" s="297">
        <v>33</v>
      </c>
      <c r="B42" s="273" t="s">
        <v>57</v>
      </c>
      <c r="C42" s="273">
        <v>9476.2999999999993</v>
      </c>
      <c r="D42" s="275">
        <v>9593.7666666666664</v>
      </c>
      <c r="E42" s="275">
        <v>9197.5333333333328</v>
      </c>
      <c r="F42" s="275">
        <v>8918.7666666666664</v>
      </c>
      <c r="G42" s="275">
        <v>8522.5333333333328</v>
      </c>
      <c r="H42" s="275">
        <v>9872.5333333333328</v>
      </c>
      <c r="I42" s="275">
        <v>10268.766666666666</v>
      </c>
      <c r="J42" s="275">
        <v>10547.533333333333</v>
      </c>
      <c r="K42" s="273">
        <v>9990</v>
      </c>
      <c r="L42" s="273">
        <v>9315</v>
      </c>
      <c r="M42" s="273">
        <v>13.943899999999999</v>
      </c>
    </row>
    <row r="43" spans="1:13">
      <c r="A43" s="297">
        <v>34</v>
      </c>
      <c r="B43" s="273" t="s">
        <v>229</v>
      </c>
      <c r="C43" s="273">
        <v>3357.4</v>
      </c>
      <c r="D43" s="275">
        <v>3374.75</v>
      </c>
      <c r="E43" s="275">
        <v>3300.5</v>
      </c>
      <c r="F43" s="275">
        <v>3243.6</v>
      </c>
      <c r="G43" s="275">
        <v>3169.35</v>
      </c>
      <c r="H43" s="275">
        <v>3431.65</v>
      </c>
      <c r="I43" s="275">
        <v>3505.9</v>
      </c>
      <c r="J43" s="275">
        <v>3562.8</v>
      </c>
      <c r="K43" s="273">
        <v>3449</v>
      </c>
      <c r="L43" s="273">
        <v>3317.85</v>
      </c>
      <c r="M43" s="273">
        <v>0.56086999999999998</v>
      </c>
    </row>
    <row r="44" spans="1:13">
      <c r="A44" s="297">
        <v>35</v>
      </c>
      <c r="B44" s="273" t="s">
        <v>59</v>
      </c>
      <c r="C44" s="273">
        <v>1673.5</v>
      </c>
      <c r="D44" s="275">
        <v>1671.05</v>
      </c>
      <c r="E44" s="275">
        <v>1638.4499999999998</v>
      </c>
      <c r="F44" s="275">
        <v>1603.3999999999999</v>
      </c>
      <c r="G44" s="275">
        <v>1570.7999999999997</v>
      </c>
      <c r="H44" s="275">
        <v>1706.1</v>
      </c>
      <c r="I44" s="275">
        <v>1738.6999999999998</v>
      </c>
      <c r="J44" s="275">
        <v>1773.75</v>
      </c>
      <c r="K44" s="273">
        <v>1703.65</v>
      </c>
      <c r="L44" s="273">
        <v>1636</v>
      </c>
      <c r="M44" s="273">
        <v>6.2659500000000001</v>
      </c>
    </row>
    <row r="45" spans="1:13">
      <c r="A45" s="297">
        <v>36</v>
      </c>
      <c r="B45" s="273" t="s">
        <v>230</v>
      </c>
      <c r="C45" s="273">
        <v>339.35</v>
      </c>
      <c r="D45" s="275">
        <v>337.23333333333335</v>
      </c>
      <c r="E45" s="275">
        <v>330.56666666666672</v>
      </c>
      <c r="F45" s="275">
        <v>321.78333333333336</v>
      </c>
      <c r="G45" s="275">
        <v>315.11666666666673</v>
      </c>
      <c r="H45" s="275">
        <v>346.01666666666671</v>
      </c>
      <c r="I45" s="275">
        <v>352.68333333333334</v>
      </c>
      <c r="J45" s="275">
        <v>361.4666666666667</v>
      </c>
      <c r="K45" s="273">
        <v>343.9</v>
      </c>
      <c r="L45" s="273">
        <v>328.45</v>
      </c>
      <c r="M45" s="273">
        <v>219.59783999999999</v>
      </c>
    </row>
    <row r="46" spans="1:13">
      <c r="A46" s="297">
        <v>37</v>
      </c>
      <c r="B46" s="273" t="s">
        <v>60</v>
      </c>
      <c r="C46" s="273">
        <v>74.650000000000006</v>
      </c>
      <c r="D46" s="275">
        <v>74.983333333333334</v>
      </c>
      <c r="E46" s="275">
        <v>73.016666666666666</v>
      </c>
      <c r="F46" s="275">
        <v>71.383333333333326</v>
      </c>
      <c r="G46" s="275">
        <v>69.416666666666657</v>
      </c>
      <c r="H46" s="275">
        <v>76.616666666666674</v>
      </c>
      <c r="I46" s="275">
        <v>78.583333333333343</v>
      </c>
      <c r="J46" s="275">
        <v>80.216666666666683</v>
      </c>
      <c r="K46" s="273">
        <v>76.95</v>
      </c>
      <c r="L46" s="273">
        <v>73.349999999999994</v>
      </c>
      <c r="M46" s="273">
        <v>730.20753000000002</v>
      </c>
    </row>
    <row r="47" spans="1:13">
      <c r="A47" s="297">
        <v>38</v>
      </c>
      <c r="B47" s="273" t="s">
        <v>61</v>
      </c>
      <c r="C47" s="273">
        <v>53.4</v>
      </c>
      <c r="D47" s="275">
        <v>53.383333333333333</v>
      </c>
      <c r="E47" s="275">
        <v>51.616666666666667</v>
      </c>
      <c r="F47" s="275">
        <v>49.833333333333336</v>
      </c>
      <c r="G47" s="275">
        <v>48.06666666666667</v>
      </c>
      <c r="H47" s="275">
        <v>55.166666666666664</v>
      </c>
      <c r="I47" s="275">
        <v>56.93333333333333</v>
      </c>
      <c r="J47" s="275">
        <v>58.716666666666661</v>
      </c>
      <c r="K47" s="273">
        <v>55.15</v>
      </c>
      <c r="L47" s="273">
        <v>51.6</v>
      </c>
      <c r="M47" s="273">
        <v>119.79786</v>
      </c>
    </row>
    <row r="48" spans="1:13">
      <c r="A48" s="297">
        <v>39</v>
      </c>
      <c r="B48" s="273" t="s">
        <v>62</v>
      </c>
      <c r="C48" s="273">
        <v>1540.55</v>
      </c>
      <c r="D48" s="275">
        <v>1539.55</v>
      </c>
      <c r="E48" s="275">
        <v>1519.1499999999999</v>
      </c>
      <c r="F48" s="275">
        <v>1497.75</v>
      </c>
      <c r="G48" s="275">
        <v>1477.35</v>
      </c>
      <c r="H48" s="275">
        <v>1560.9499999999998</v>
      </c>
      <c r="I48" s="275">
        <v>1581.35</v>
      </c>
      <c r="J48" s="275">
        <v>1602.7499999999998</v>
      </c>
      <c r="K48" s="273">
        <v>1559.95</v>
      </c>
      <c r="L48" s="273">
        <v>1518.15</v>
      </c>
      <c r="M48" s="273">
        <v>4.4012200000000004</v>
      </c>
    </row>
    <row r="49" spans="1:13">
      <c r="A49" s="297">
        <v>40</v>
      </c>
      <c r="B49" s="273" t="s">
        <v>65</v>
      </c>
      <c r="C49" s="273">
        <v>724.45</v>
      </c>
      <c r="D49" s="275">
        <v>730.53333333333342</v>
      </c>
      <c r="E49" s="275">
        <v>714.61666666666679</v>
      </c>
      <c r="F49" s="275">
        <v>704.78333333333342</v>
      </c>
      <c r="G49" s="275">
        <v>688.86666666666679</v>
      </c>
      <c r="H49" s="275">
        <v>740.36666666666679</v>
      </c>
      <c r="I49" s="275">
        <v>756.28333333333353</v>
      </c>
      <c r="J49" s="275">
        <v>766.11666666666679</v>
      </c>
      <c r="K49" s="273">
        <v>746.45</v>
      </c>
      <c r="L49" s="273">
        <v>720.7</v>
      </c>
      <c r="M49" s="273">
        <v>17.538029999999999</v>
      </c>
    </row>
    <row r="50" spans="1:13">
      <c r="A50" s="297">
        <v>41</v>
      </c>
      <c r="B50" s="273" t="s">
        <v>64</v>
      </c>
      <c r="C50" s="273">
        <v>133.5</v>
      </c>
      <c r="D50" s="275">
        <v>133.9</v>
      </c>
      <c r="E50" s="275">
        <v>131</v>
      </c>
      <c r="F50" s="275">
        <v>128.5</v>
      </c>
      <c r="G50" s="275">
        <v>125.6</v>
      </c>
      <c r="H50" s="275">
        <v>136.4</v>
      </c>
      <c r="I50" s="275">
        <v>139.30000000000004</v>
      </c>
      <c r="J50" s="275">
        <v>141.80000000000001</v>
      </c>
      <c r="K50" s="273">
        <v>136.80000000000001</v>
      </c>
      <c r="L50" s="273">
        <v>131.4</v>
      </c>
      <c r="M50" s="273">
        <v>107.38562</v>
      </c>
    </row>
    <row r="51" spans="1:13">
      <c r="A51" s="297">
        <v>42</v>
      </c>
      <c r="B51" s="273" t="s">
        <v>66</v>
      </c>
      <c r="C51" s="273">
        <v>648.4</v>
      </c>
      <c r="D51" s="275">
        <v>639.19999999999993</v>
      </c>
      <c r="E51" s="275">
        <v>627.69999999999982</v>
      </c>
      <c r="F51" s="275">
        <v>606.99999999999989</v>
      </c>
      <c r="G51" s="275">
        <v>595.49999999999977</v>
      </c>
      <c r="H51" s="275">
        <v>659.89999999999986</v>
      </c>
      <c r="I51" s="275">
        <v>671.40000000000009</v>
      </c>
      <c r="J51" s="275">
        <v>692.09999999999991</v>
      </c>
      <c r="K51" s="273">
        <v>650.70000000000005</v>
      </c>
      <c r="L51" s="273">
        <v>618.5</v>
      </c>
      <c r="M51" s="273">
        <v>40.789119999999997</v>
      </c>
    </row>
    <row r="52" spans="1:13">
      <c r="A52" s="297">
        <v>43</v>
      </c>
      <c r="B52" s="273" t="s">
        <v>69</v>
      </c>
      <c r="C52" s="273">
        <v>38.9</v>
      </c>
      <c r="D52" s="275">
        <v>38.966666666666661</v>
      </c>
      <c r="E52" s="275">
        <v>37.98333333333332</v>
      </c>
      <c r="F52" s="275">
        <v>37.066666666666656</v>
      </c>
      <c r="G52" s="275">
        <v>36.083333333333314</v>
      </c>
      <c r="H52" s="275">
        <v>39.883333333333326</v>
      </c>
      <c r="I52" s="275">
        <v>40.86666666666666</v>
      </c>
      <c r="J52" s="275">
        <v>41.783333333333331</v>
      </c>
      <c r="K52" s="273">
        <v>39.950000000000003</v>
      </c>
      <c r="L52" s="273">
        <v>38.049999999999997</v>
      </c>
      <c r="M52" s="273">
        <v>570.99937</v>
      </c>
    </row>
    <row r="53" spans="1:13">
      <c r="A53" s="297">
        <v>44</v>
      </c>
      <c r="B53" s="273" t="s">
        <v>73</v>
      </c>
      <c r="C53" s="273">
        <v>408</v>
      </c>
      <c r="D53" s="275">
        <v>404.08333333333331</v>
      </c>
      <c r="E53" s="275">
        <v>397.16666666666663</v>
      </c>
      <c r="F53" s="275">
        <v>386.33333333333331</v>
      </c>
      <c r="G53" s="275">
        <v>379.41666666666663</v>
      </c>
      <c r="H53" s="275">
        <v>414.91666666666663</v>
      </c>
      <c r="I53" s="275">
        <v>421.83333333333326</v>
      </c>
      <c r="J53" s="275">
        <v>432.66666666666663</v>
      </c>
      <c r="K53" s="273">
        <v>411</v>
      </c>
      <c r="L53" s="273">
        <v>393.25</v>
      </c>
      <c r="M53" s="273">
        <v>88.768379999999993</v>
      </c>
    </row>
    <row r="54" spans="1:13">
      <c r="A54" s="297">
        <v>45</v>
      </c>
      <c r="B54" s="273" t="s">
        <v>68</v>
      </c>
      <c r="C54" s="273">
        <v>599.35</v>
      </c>
      <c r="D54" s="275">
        <v>594.75</v>
      </c>
      <c r="E54" s="275">
        <v>583.85</v>
      </c>
      <c r="F54" s="275">
        <v>568.35</v>
      </c>
      <c r="G54" s="275">
        <v>557.45000000000005</v>
      </c>
      <c r="H54" s="275">
        <v>610.25</v>
      </c>
      <c r="I54" s="275">
        <v>621.15000000000009</v>
      </c>
      <c r="J54" s="275">
        <v>636.65</v>
      </c>
      <c r="K54" s="273">
        <v>605.65</v>
      </c>
      <c r="L54" s="273">
        <v>579.25</v>
      </c>
      <c r="M54" s="273">
        <v>213.11866000000001</v>
      </c>
    </row>
    <row r="55" spans="1:13">
      <c r="A55" s="297">
        <v>46</v>
      </c>
      <c r="B55" s="273" t="s">
        <v>70</v>
      </c>
      <c r="C55" s="273">
        <v>391.5</v>
      </c>
      <c r="D55" s="275">
        <v>388.2</v>
      </c>
      <c r="E55" s="275">
        <v>382.4</v>
      </c>
      <c r="F55" s="275">
        <v>373.3</v>
      </c>
      <c r="G55" s="275">
        <v>367.5</v>
      </c>
      <c r="H55" s="275">
        <v>397.29999999999995</v>
      </c>
      <c r="I55" s="275">
        <v>403.1</v>
      </c>
      <c r="J55" s="275">
        <v>412.19999999999993</v>
      </c>
      <c r="K55" s="273">
        <v>394</v>
      </c>
      <c r="L55" s="273">
        <v>379.1</v>
      </c>
      <c r="M55" s="273">
        <v>48.91113</v>
      </c>
    </row>
    <row r="56" spans="1:13">
      <c r="A56" s="297">
        <v>47</v>
      </c>
      <c r="B56" s="273" t="s">
        <v>231</v>
      </c>
      <c r="C56" s="273">
        <v>1262.4000000000001</v>
      </c>
      <c r="D56" s="275">
        <v>1259.4666666666667</v>
      </c>
      <c r="E56" s="275">
        <v>1247.9333333333334</v>
      </c>
      <c r="F56" s="275">
        <v>1233.4666666666667</v>
      </c>
      <c r="G56" s="275">
        <v>1221.9333333333334</v>
      </c>
      <c r="H56" s="275">
        <v>1273.9333333333334</v>
      </c>
      <c r="I56" s="275">
        <v>1285.4666666666667</v>
      </c>
      <c r="J56" s="275">
        <v>1299.9333333333334</v>
      </c>
      <c r="K56" s="273">
        <v>1271</v>
      </c>
      <c r="L56" s="273">
        <v>1245</v>
      </c>
      <c r="M56" s="273">
        <v>0.43269000000000002</v>
      </c>
    </row>
    <row r="57" spans="1:13">
      <c r="A57" s="297">
        <v>48</v>
      </c>
      <c r="B57" s="273" t="s">
        <v>71</v>
      </c>
      <c r="C57" s="273">
        <v>16531.25</v>
      </c>
      <c r="D57" s="275">
        <v>16460.25</v>
      </c>
      <c r="E57" s="275">
        <v>16221</v>
      </c>
      <c r="F57" s="275">
        <v>15910.75</v>
      </c>
      <c r="G57" s="275">
        <v>15671.5</v>
      </c>
      <c r="H57" s="275">
        <v>16770.5</v>
      </c>
      <c r="I57" s="275">
        <v>17009.75</v>
      </c>
      <c r="J57" s="275">
        <v>17320</v>
      </c>
      <c r="K57" s="273">
        <v>16699.5</v>
      </c>
      <c r="L57" s="273">
        <v>16150</v>
      </c>
      <c r="M57" s="273">
        <v>0.64405000000000001</v>
      </c>
    </row>
    <row r="58" spans="1:13">
      <c r="A58" s="297">
        <v>49</v>
      </c>
      <c r="B58" s="273" t="s">
        <v>74</v>
      </c>
      <c r="C58" s="273">
        <v>3501.25</v>
      </c>
      <c r="D58" s="275">
        <v>3513</v>
      </c>
      <c r="E58" s="275">
        <v>3472</v>
      </c>
      <c r="F58" s="275">
        <v>3442.75</v>
      </c>
      <c r="G58" s="275">
        <v>3401.75</v>
      </c>
      <c r="H58" s="275">
        <v>3542.25</v>
      </c>
      <c r="I58" s="275">
        <v>3583.25</v>
      </c>
      <c r="J58" s="275">
        <v>3612.5</v>
      </c>
      <c r="K58" s="273">
        <v>3554</v>
      </c>
      <c r="L58" s="273">
        <v>3483.75</v>
      </c>
      <c r="M58" s="273">
        <v>8.6995000000000005</v>
      </c>
    </row>
    <row r="59" spans="1:13">
      <c r="A59" s="297">
        <v>50</v>
      </c>
      <c r="B59" s="273" t="s">
        <v>80</v>
      </c>
      <c r="C59" s="273">
        <v>629.9</v>
      </c>
      <c r="D59" s="275">
        <v>628.76666666666665</v>
      </c>
      <c r="E59" s="275">
        <v>622.38333333333333</v>
      </c>
      <c r="F59" s="275">
        <v>614.86666666666667</v>
      </c>
      <c r="G59" s="275">
        <v>608.48333333333335</v>
      </c>
      <c r="H59" s="275">
        <v>636.2833333333333</v>
      </c>
      <c r="I59" s="275">
        <v>642.66666666666652</v>
      </c>
      <c r="J59" s="275">
        <v>650.18333333333328</v>
      </c>
      <c r="K59" s="273">
        <v>635.15</v>
      </c>
      <c r="L59" s="273">
        <v>621.25</v>
      </c>
      <c r="M59" s="273">
        <v>2.37988</v>
      </c>
    </row>
    <row r="60" spans="1:13">
      <c r="A60" s="297">
        <v>51</v>
      </c>
      <c r="B60" s="273" t="s">
        <v>75</v>
      </c>
      <c r="C60" s="273">
        <v>467.2</v>
      </c>
      <c r="D60" s="275">
        <v>463.93333333333334</v>
      </c>
      <c r="E60" s="275">
        <v>456.9666666666667</v>
      </c>
      <c r="F60" s="275">
        <v>446.73333333333335</v>
      </c>
      <c r="G60" s="275">
        <v>439.76666666666671</v>
      </c>
      <c r="H60" s="275">
        <v>474.16666666666669</v>
      </c>
      <c r="I60" s="275">
        <v>481.13333333333327</v>
      </c>
      <c r="J60" s="275">
        <v>491.36666666666667</v>
      </c>
      <c r="K60" s="273">
        <v>470.9</v>
      </c>
      <c r="L60" s="273">
        <v>453.7</v>
      </c>
      <c r="M60" s="273">
        <v>39.390230000000003</v>
      </c>
    </row>
    <row r="61" spans="1:13">
      <c r="A61" s="297">
        <v>52</v>
      </c>
      <c r="B61" s="273" t="s">
        <v>76</v>
      </c>
      <c r="C61" s="273">
        <v>146.55000000000001</v>
      </c>
      <c r="D61" s="275">
        <v>146.08333333333334</v>
      </c>
      <c r="E61" s="275">
        <v>141.51666666666668</v>
      </c>
      <c r="F61" s="275">
        <v>136.48333333333335</v>
      </c>
      <c r="G61" s="275">
        <v>131.91666666666669</v>
      </c>
      <c r="H61" s="275">
        <v>151.11666666666667</v>
      </c>
      <c r="I61" s="275">
        <v>155.68333333333334</v>
      </c>
      <c r="J61" s="275">
        <v>160.71666666666667</v>
      </c>
      <c r="K61" s="273">
        <v>150.65</v>
      </c>
      <c r="L61" s="273">
        <v>141.05000000000001</v>
      </c>
      <c r="M61" s="273">
        <v>498.09570000000002</v>
      </c>
    </row>
    <row r="62" spans="1:13">
      <c r="A62" s="297">
        <v>53</v>
      </c>
      <c r="B62" s="273" t="s">
        <v>77</v>
      </c>
      <c r="C62" s="273">
        <v>126.8</v>
      </c>
      <c r="D62" s="275">
        <v>128.94999999999999</v>
      </c>
      <c r="E62" s="275">
        <v>123.54999999999998</v>
      </c>
      <c r="F62" s="275">
        <v>120.3</v>
      </c>
      <c r="G62" s="275">
        <v>114.89999999999999</v>
      </c>
      <c r="H62" s="275">
        <v>132.19999999999999</v>
      </c>
      <c r="I62" s="275">
        <v>137.59999999999997</v>
      </c>
      <c r="J62" s="275">
        <v>140.84999999999997</v>
      </c>
      <c r="K62" s="273">
        <v>134.35</v>
      </c>
      <c r="L62" s="273">
        <v>125.7</v>
      </c>
      <c r="M62" s="273">
        <v>58.177999999999997</v>
      </c>
    </row>
    <row r="63" spans="1:13">
      <c r="A63" s="297">
        <v>54</v>
      </c>
      <c r="B63" s="273" t="s">
        <v>81</v>
      </c>
      <c r="C63" s="273">
        <v>439.1</v>
      </c>
      <c r="D63" s="275">
        <v>449.36666666666662</v>
      </c>
      <c r="E63" s="275">
        <v>423.73333333333323</v>
      </c>
      <c r="F63" s="275">
        <v>408.36666666666662</v>
      </c>
      <c r="G63" s="275">
        <v>382.73333333333323</v>
      </c>
      <c r="H63" s="275">
        <v>464.73333333333323</v>
      </c>
      <c r="I63" s="275">
        <v>490.36666666666656</v>
      </c>
      <c r="J63" s="275">
        <v>505.73333333333323</v>
      </c>
      <c r="K63" s="273">
        <v>475</v>
      </c>
      <c r="L63" s="273">
        <v>434</v>
      </c>
      <c r="M63" s="273">
        <v>100.99741</v>
      </c>
    </row>
    <row r="64" spans="1:13">
      <c r="A64" s="297">
        <v>55</v>
      </c>
      <c r="B64" s="273" t="s">
        <v>82</v>
      </c>
      <c r="C64" s="273">
        <v>821.6</v>
      </c>
      <c r="D64" s="275">
        <v>816.48333333333323</v>
      </c>
      <c r="E64" s="275">
        <v>806.61666666666645</v>
      </c>
      <c r="F64" s="275">
        <v>791.63333333333321</v>
      </c>
      <c r="G64" s="275">
        <v>781.76666666666642</v>
      </c>
      <c r="H64" s="275">
        <v>831.46666666666647</v>
      </c>
      <c r="I64" s="275">
        <v>841.33333333333326</v>
      </c>
      <c r="J64" s="275">
        <v>856.31666666666649</v>
      </c>
      <c r="K64" s="273">
        <v>826.35</v>
      </c>
      <c r="L64" s="273">
        <v>801.5</v>
      </c>
      <c r="M64" s="273">
        <v>84.868279999999999</v>
      </c>
    </row>
    <row r="65" spans="1:13">
      <c r="A65" s="297">
        <v>56</v>
      </c>
      <c r="B65" s="273" t="s">
        <v>232</v>
      </c>
      <c r="C65" s="273">
        <v>181.6</v>
      </c>
      <c r="D65" s="275">
        <v>178.9</v>
      </c>
      <c r="E65" s="275">
        <v>175.8</v>
      </c>
      <c r="F65" s="275">
        <v>170</v>
      </c>
      <c r="G65" s="275">
        <v>166.9</v>
      </c>
      <c r="H65" s="275">
        <v>184.70000000000002</v>
      </c>
      <c r="I65" s="275">
        <v>187.79999999999998</v>
      </c>
      <c r="J65" s="275">
        <v>193.60000000000002</v>
      </c>
      <c r="K65" s="273">
        <v>182</v>
      </c>
      <c r="L65" s="273">
        <v>173.1</v>
      </c>
      <c r="M65" s="273">
        <v>37.961469999999998</v>
      </c>
    </row>
    <row r="66" spans="1:13">
      <c r="A66" s="297">
        <v>57</v>
      </c>
      <c r="B66" s="273" t="s">
        <v>83</v>
      </c>
      <c r="C66" s="273">
        <v>131.25</v>
      </c>
      <c r="D66" s="275">
        <v>131.25</v>
      </c>
      <c r="E66" s="275">
        <v>129.65</v>
      </c>
      <c r="F66" s="275">
        <v>128.05000000000001</v>
      </c>
      <c r="G66" s="275">
        <v>126.45000000000002</v>
      </c>
      <c r="H66" s="275">
        <v>132.85</v>
      </c>
      <c r="I66" s="275">
        <v>134.45000000000002</v>
      </c>
      <c r="J66" s="275">
        <v>136.04999999999998</v>
      </c>
      <c r="K66" s="273">
        <v>132.85</v>
      </c>
      <c r="L66" s="273">
        <v>129.65</v>
      </c>
      <c r="M66" s="273">
        <v>154.85139000000001</v>
      </c>
    </row>
    <row r="67" spans="1:13">
      <c r="A67" s="297">
        <v>58</v>
      </c>
      <c r="B67" s="273" t="s">
        <v>826</v>
      </c>
      <c r="C67" s="273">
        <v>2453.0500000000002</v>
      </c>
      <c r="D67" s="275">
        <v>2445.0333333333333</v>
      </c>
      <c r="E67" s="275">
        <v>2392.0666666666666</v>
      </c>
      <c r="F67" s="275">
        <v>2331.0833333333335</v>
      </c>
      <c r="G67" s="275">
        <v>2278.1166666666668</v>
      </c>
      <c r="H67" s="275">
        <v>2506.0166666666664</v>
      </c>
      <c r="I67" s="275">
        <v>2558.9833333333327</v>
      </c>
      <c r="J67" s="275">
        <v>2619.9666666666662</v>
      </c>
      <c r="K67" s="273">
        <v>2498</v>
      </c>
      <c r="L67" s="273">
        <v>2384.0500000000002</v>
      </c>
      <c r="M67" s="273">
        <v>4.5168400000000002</v>
      </c>
    </row>
    <row r="68" spans="1:13">
      <c r="A68" s="297">
        <v>59</v>
      </c>
      <c r="B68" s="273" t="s">
        <v>84</v>
      </c>
      <c r="C68" s="273">
        <v>1617.95</v>
      </c>
      <c r="D68" s="275">
        <v>1625.2833333333335</v>
      </c>
      <c r="E68" s="275">
        <v>1599.7666666666671</v>
      </c>
      <c r="F68" s="275">
        <v>1581.5833333333335</v>
      </c>
      <c r="G68" s="275">
        <v>1556.0666666666671</v>
      </c>
      <c r="H68" s="275">
        <v>1643.4666666666672</v>
      </c>
      <c r="I68" s="275">
        <v>1668.9833333333336</v>
      </c>
      <c r="J68" s="275">
        <v>1687.1666666666672</v>
      </c>
      <c r="K68" s="273">
        <v>1650.8</v>
      </c>
      <c r="L68" s="273">
        <v>1607.1</v>
      </c>
      <c r="M68" s="273">
        <v>8.7167100000000008</v>
      </c>
    </row>
    <row r="69" spans="1:13">
      <c r="A69" s="297">
        <v>60</v>
      </c>
      <c r="B69" s="273" t="s">
        <v>85</v>
      </c>
      <c r="C69" s="273">
        <v>455.6</v>
      </c>
      <c r="D69" s="275">
        <v>456.18333333333339</v>
      </c>
      <c r="E69" s="275">
        <v>449.56666666666678</v>
      </c>
      <c r="F69" s="275">
        <v>443.53333333333336</v>
      </c>
      <c r="G69" s="275">
        <v>436.91666666666674</v>
      </c>
      <c r="H69" s="275">
        <v>462.21666666666681</v>
      </c>
      <c r="I69" s="275">
        <v>468.83333333333337</v>
      </c>
      <c r="J69" s="275">
        <v>474.86666666666684</v>
      </c>
      <c r="K69" s="273">
        <v>462.8</v>
      </c>
      <c r="L69" s="273">
        <v>450.15</v>
      </c>
      <c r="M69" s="273">
        <v>19.884740000000001</v>
      </c>
    </row>
    <row r="70" spans="1:13">
      <c r="A70" s="297">
        <v>61</v>
      </c>
      <c r="B70" s="273" t="s">
        <v>233</v>
      </c>
      <c r="C70" s="273">
        <v>789.4</v>
      </c>
      <c r="D70" s="275">
        <v>805.63333333333333</v>
      </c>
      <c r="E70" s="275">
        <v>759.26666666666665</v>
      </c>
      <c r="F70" s="275">
        <v>729.13333333333333</v>
      </c>
      <c r="G70" s="275">
        <v>682.76666666666665</v>
      </c>
      <c r="H70" s="275">
        <v>835.76666666666665</v>
      </c>
      <c r="I70" s="275">
        <v>882.13333333333321</v>
      </c>
      <c r="J70" s="275">
        <v>912.26666666666665</v>
      </c>
      <c r="K70" s="273">
        <v>852</v>
      </c>
      <c r="L70" s="273">
        <v>775.5</v>
      </c>
      <c r="M70" s="273">
        <v>10.315379999999999</v>
      </c>
    </row>
    <row r="71" spans="1:13">
      <c r="A71" s="297">
        <v>62</v>
      </c>
      <c r="B71" s="273" t="s">
        <v>234</v>
      </c>
      <c r="C71" s="273">
        <v>414.7</v>
      </c>
      <c r="D71" s="275">
        <v>412.7833333333333</v>
      </c>
      <c r="E71" s="275">
        <v>405.11666666666662</v>
      </c>
      <c r="F71" s="275">
        <v>395.5333333333333</v>
      </c>
      <c r="G71" s="275">
        <v>387.86666666666662</v>
      </c>
      <c r="H71" s="275">
        <v>422.36666666666662</v>
      </c>
      <c r="I71" s="275">
        <v>430.03333333333336</v>
      </c>
      <c r="J71" s="275">
        <v>439.61666666666662</v>
      </c>
      <c r="K71" s="273">
        <v>420.45</v>
      </c>
      <c r="L71" s="273">
        <v>403.2</v>
      </c>
      <c r="M71" s="273">
        <v>17.0822</v>
      </c>
    </row>
    <row r="72" spans="1:13">
      <c r="A72" s="297">
        <v>63</v>
      </c>
      <c r="B72" s="273" t="s">
        <v>86</v>
      </c>
      <c r="C72" s="273">
        <v>759.75</v>
      </c>
      <c r="D72" s="275">
        <v>763.18333333333339</v>
      </c>
      <c r="E72" s="275">
        <v>726.56666666666683</v>
      </c>
      <c r="F72" s="275">
        <v>693.38333333333344</v>
      </c>
      <c r="G72" s="275">
        <v>656.76666666666688</v>
      </c>
      <c r="H72" s="275">
        <v>796.36666666666679</v>
      </c>
      <c r="I72" s="275">
        <v>832.98333333333335</v>
      </c>
      <c r="J72" s="275">
        <v>866.16666666666674</v>
      </c>
      <c r="K72" s="273">
        <v>799.8</v>
      </c>
      <c r="L72" s="273">
        <v>730</v>
      </c>
      <c r="M72" s="273">
        <v>74.994299999999996</v>
      </c>
    </row>
    <row r="73" spans="1:13">
      <c r="A73" s="297">
        <v>64</v>
      </c>
      <c r="B73" s="273" t="s">
        <v>92</v>
      </c>
      <c r="C73" s="273">
        <v>294.5</v>
      </c>
      <c r="D73" s="275">
        <v>290.78333333333336</v>
      </c>
      <c r="E73" s="275">
        <v>282.56666666666672</v>
      </c>
      <c r="F73" s="275">
        <v>270.63333333333338</v>
      </c>
      <c r="G73" s="275">
        <v>262.41666666666674</v>
      </c>
      <c r="H73" s="275">
        <v>302.7166666666667</v>
      </c>
      <c r="I73" s="275">
        <v>310.93333333333328</v>
      </c>
      <c r="J73" s="275">
        <v>322.86666666666667</v>
      </c>
      <c r="K73" s="273">
        <v>299</v>
      </c>
      <c r="L73" s="273">
        <v>278.85000000000002</v>
      </c>
      <c r="M73" s="273">
        <v>276.44083999999998</v>
      </c>
    </row>
    <row r="74" spans="1:13">
      <c r="A74" s="297">
        <v>65</v>
      </c>
      <c r="B74" s="273" t="s">
        <v>87</v>
      </c>
      <c r="C74" s="273">
        <v>526.4</v>
      </c>
      <c r="D74" s="275">
        <v>528.80000000000007</v>
      </c>
      <c r="E74" s="275">
        <v>522.00000000000011</v>
      </c>
      <c r="F74" s="275">
        <v>517.6</v>
      </c>
      <c r="G74" s="275">
        <v>510.80000000000007</v>
      </c>
      <c r="H74" s="275">
        <v>533.20000000000016</v>
      </c>
      <c r="I74" s="275">
        <v>540.00000000000011</v>
      </c>
      <c r="J74" s="275">
        <v>544.4000000000002</v>
      </c>
      <c r="K74" s="273">
        <v>535.6</v>
      </c>
      <c r="L74" s="273">
        <v>524.4</v>
      </c>
      <c r="M74" s="273">
        <v>22.465779999999999</v>
      </c>
    </row>
    <row r="75" spans="1:13">
      <c r="A75" s="297">
        <v>66</v>
      </c>
      <c r="B75" s="273" t="s">
        <v>235</v>
      </c>
      <c r="C75" s="273">
        <v>1258</v>
      </c>
      <c r="D75" s="275">
        <v>1244.2666666666667</v>
      </c>
      <c r="E75" s="275">
        <v>1217.7333333333333</v>
      </c>
      <c r="F75" s="275">
        <v>1177.4666666666667</v>
      </c>
      <c r="G75" s="275">
        <v>1150.9333333333334</v>
      </c>
      <c r="H75" s="275">
        <v>1284.5333333333333</v>
      </c>
      <c r="I75" s="275">
        <v>1311.0666666666666</v>
      </c>
      <c r="J75" s="275">
        <v>1351.3333333333333</v>
      </c>
      <c r="K75" s="273">
        <v>1270.8</v>
      </c>
      <c r="L75" s="273">
        <v>1204</v>
      </c>
      <c r="M75" s="273">
        <v>3.10318</v>
      </c>
    </row>
    <row r="76" spans="1:13">
      <c r="A76" s="297">
        <v>67</v>
      </c>
      <c r="B76" s="273" t="s">
        <v>842</v>
      </c>
      <c r="C76" s="273">
        <v>359</v>
      </c>
      <c r="D76" s="275">
        <v>363.11666666666662</v>
      </c>
      <c r="E76" s="275">
        <v>351.33333333333326</v>
      </c>
      <c r="F76" s="275">
        <v>343.66666666666663</v>
      </c>
      <c r="G76" s="275">
        <v>331.88333333333327</v>
      </c>
      <c r="H76" s="275">
        <v>370.78333333333325</v>
      </c>
      <c r="I76" s="275">
        <v>382.56666666666666</v>
      </c>
      <c r="J76" s="275">
        <v>390.23333333333323</v>
      </c>
      <c r="K76" s="273">
        <v>374.9</v>
      </c>
      <c r="L76" s="273">
        <v>355.45</v>
      </c>
      <c r="M76" s="273">
        <v>7.0012499999999998</v>
      </c>
    </row>
    <row r="77" spans="1:13">
      <c r="A77" s="297">
        <v>68</v>
      </c>
      <c r="B77" s="273" t="s">
        <v>90</v>
      </c>
      <c r="C77" s="273">
        <v>3548.6</v>
      </c>
      <c r="D77" s="275">
        <v>3520.7999999999997</v>
      </c>
      <c r="E77" s="275">
        <v>3473.8999999999996</v>
      </c>
      <c r="F77" s="275">
        <v>3399.2</v>
      </c>
      <c r="G77" s="275">
        <v>3352.2999999999997</v>
      </c>
      <c r="H77" s="275">
        <v>3595.4999999999995</v>
      </c>
      <c r="I77" s="275">
        <v>3642.4</v>
      </c>
      <c r="J77" s="275">
        <v>3717.0999999999995</v>
      </c>
      <c r="K77" s="273">
        <v>3567.7</v>
      </c>
      <c r="L77" s="273">
        <v>3446.1</v>
      </c>
      <c r="M77" s="273">
        <v>16.24774</v>
      </c>
    </row>
    <row r="78" spans="1:13">
      <c r="A78" s="297">
        <v>69</v>
      </c>
      <c r="B78" s="273" t="s">
        <v>349</v>
      </c>
      <c r="C78" s="273">
        <v>2436.8000000000002</v>
      </c>
      <c r="D78" s="275">
        <v>2399.35</v>
      </c>
      <c r="E78" s="275">
        <v>2303.1499999999996</v>
      </c>
      <c r="F78" s="275">
        <v>2169.4999999999995</v>
      </c>
      <c r="G78" s="275">
        <v>2073.2999999999993</v>
      </c>
      <c r="H78" s="275">
        <v>2533</v>
      </c>
      <c r="I78" s="275">
        <v>2629.2</v>
      </c>
      <c r="J78" s="275">
        <v>2762.8500000000004</v>
      </c>
      <c r="K78" s="273">
        <v>2495.5500000000002</v>
      </c>
      <c r="L78" s="273">
        <v>2265.6999999999998</v>
      </c>
      <c r="M78" s="273">
        <v>4.1905099999999997</v>
      </c>
    </row>
    <row r="79" spans="1:13">
      <c r="A79" s="297">
        <v>70</v>
      </c>
      <c r="B79" s="273" t="s">
        <v>93</v>
      </c>
      <c r="C79" s="273">
        <v>4482.5</v>
      </c>
      <c r="D79" s="275">
        <v>4463.833333333333</v>
      </c>
      <c r="E79" s="275">
        <v>4399.6666666666661</v>
      </c>
      <c r="F79" s="275">
        <v>4316.833333333333</v>
      </c>
      <c r="G79" s="275">
        <v>4252.6666666666661</v>
      </c>
      <c r="H79" s="275">
        <v>4546.6666666666661</v>
      </c>
      <c r="I79" s="275">
        <v>4610.8333333333321</v>
      </c>
      <c r="J79" s="275">
        <v>4693.6666666666661</v>
      </c>
      <c r="K79" s="273">
        <v>4528</v>
      </c>
      <c r="L79" s="273">
        <v>4381</v>
      </c>
      <c r="M79" s="273">
        <v>36.751060000000003</v>
      </c>
    </row>
    <row r="80" spans="1:13">
      <c r="A80" s="297">
        <v>71</v>
      </c>
      <c r="B80" s="273" t="s">
        <v>236</v>
      </c>
      <c r="C80" s="273">
        <v>67.849999999999994</v>
      </c>
      <c r="D80" s="275">
        <v>66.683333333333337</v>
      </c>
      <c r="E80" s="275">
        <v>65.416666666666671</v>
      </c>
      <c r="F80" s="275">
        <v>62.983333333333334</v>
      </c>
      <c r="G80" s="275">
        <v>61.716666666666669</v>
      </c>
      <c r="H80" s="275">
        <v>69.116666666666674</v>
      </c>
      <c r="I80" s="275">
        <v>70.383333333333326</v>
      </c>
      <c r="J80" s="275">
        <v>72.816666666666677</v>
      </c>
      <c r="K80" s="273">
        <v>67.95</v>
      </c>
      <c r="L80" s="273">
        <v>64.25</v>
      </c>
      <c r="M80" s="273">
        <v>16.083739999999999</v>
      </c>
    </row>
    <row r="81" spans="1:13">
      <c r="A81" s="297">
        <v>72</v>
      </c>
      <c r="B81" s="273" t="s">
        <v>94</v>
      </c>
      <c r="C81" s="273">
        <v>2904.85</v>
      </c>
      <c r="D81" s="275">
        <v>2883.6</v>
      </c>
      <c r="E81" s="275">
        <v>2847.2</v>
      </c>
      <c r="F81" s="275">
        <v>2789.5499999999997</v>
      </c>
      <c r="G81" s="275">
        <v>2753.1499999999996</v>
      </c>
      <c r="H81" s="275">
        <v>2941.25</v>
      </c>
      <c r="I81" s="275">
        <v>2977.6500000000005</v>
      </c>
      <c r="J81" s="275">
        <v>3035.3</v>
      </c>
      <c r="K81" s="273">
        <v>2920</v>
      </c>
      <c r="L81" s="273">
        <v>2825.95</v>
      </c>
      <c r="M81" s="273">
        <v>21.258949999999999</v>
      </c>
    </row>
    <row r="82" spans="1:13">
      <c r="A82" s="297">
        <v>73</v>
      </c>
      <c r="B82" s="273" t="s">
        <v>237</v>
      </c>
      <c r="C82" s="273">
        <v>479.65</v>
      </c>
      <c r="D82" s="275">
        <v>478.7</v>
      </c>
      <c r="E82" s="275">
        <v>473.04999999999995</v>
      </c>
      <c r="F82" s="275">
        <v>466.45</v>
      </c>
      <c r="G82" s="275">
        <v>460.79999999999995</v>
      </c>
      <c r="H82" s="275">
        <v>485.29999999999995</v>
      </c>
      <c r="I82" s="275">
        <v>490.94999999999993</v>
      </c>
      <c r="J82" s="275">
        <v>497.54999999999995</v>
      </c>
      <c r="K82" s="273">
        <v>484.35</v>
      </c>
      <c r="L82" s="273">
        <v>472.1</v>
      </c>
      <c r="M82" s="273">
        <v>8.0188699999999997</v>
      </c>
    </row>
    <row r="83" spans="1:13">
      <c r="A83" s="297">
        <v>74</v>
      </c>
      <c r="B83" s="273" t="s">
        <v>238</v>
      </c>
      <c r="C83" s="273">
        <v>1367.7</v>
      </c>
      <c r="D83" s="275">
        <v>1374.7666666666664</v>
      </c>
      <c r="E83" s="275">
        <v>1349.7833333333328</v>
      </c>
      <c r="F83" s="275">
        <v>1331.8666666666663</v>
      </c>
      <c r="G83" s="275">
        <v>1306.8833333333328</v>
      </c>
      <c r="H83" s="275">
        <v>1392.6833333333329</v>
      </c>
      <c r="I83" s="275">
        <v>1417.6666666666665</v>
      </c>
      <c r="J83" s="275">
        <v>1435.583333333333</v>
      </c>
      <c r="K83" s="273">
        <v>1399.75</v>
      </c>
      <c r="L83" s="273">
        <v>1356.85</v>
      </c>
      <c r="M83" s="273">
        <v>1.5898699999999999</v>
      </c>
    </row>
    <row r="84" spans="1:13">
      <c r="A84" s="297">
        <v>75</v>
      </c>
      <c r="B84" s="273" t="s">
        <v>96</v>
      </c>
      <c r="C84" s="273">
        <v>1334.15</v>
      </c>
      <c r="D84" s="275">
        <v>1322.6833333333334</v>
      </c>
      <c r="E84" s="275">
        <v>1290.3666666666668</v>
      </c>
      <c r="F84" s="275">
        <v>1246.5833333333335</v>
      </c>
      <c r="G84" s="275">
        <v>1214.2666666666669</v>
      </c>
      <c r="H84" s="275">
        <v>1366.4666666666667</v>
      </c>
      <c r="I84" s="275">
        <v>1398.7833333333333</v>
      </c>
      <c r="J84" s="275">
        <v>1442.5666666666666</v>
      </c>
      <c r="K84" s="273">
        <v>1355</v>
      </c>
      <c r="L84" s="273">
        <v>1278.9000000000001</v>
      </c>
      <c r="M84" s="273">
        <v>46.857019999999999</v>
      </c>
    </row>
    <row r="85" spans="1:13">
      <c r="A85" s="297">
        <v>76</v>
      </c>
      <c r="B85" s="273" t="s">
        <v>97</v>
      </c>
      <c r="C85" s="273">
        <v>201.4</v>
      </c>
      <c r="D85" s="275">
        <v>200.21666666666667</v>
      </c>
      <c r="E85" s="275">
        <v>197.43333333333334</v>
      </c>
      <c r="F85" s="275">
        <v>193.46666666666667</v>
      </c>
      <c r="G85" s="275">
        <v>190.68333333333334</v>
      </c>
      <c r="H85" s="275">
        <v>204.18333333333334</v>
      </c>
      <c r="I85" s="275">
        <v>206.9666666666667</v>
      </c>
      <c r="J85" s="275">
        <v>210.93333333333334</v>
      </c>
      <c r="K85" s="273">
        <v>203</v>
      </c>
      <c r="L85" s="273">
        <v>196.25</v>
      </c>
      <c r="M85" s="273">
        <v>64.318879999999993</v>
      </c>
    </row>
    <row r="86" spans="1:13">
      <c r="A86" s="297">
        <v>77</v>
      </c>
      <c r="B86" s="273" t="s">
        <v>98</v>
      </c>
      <c r="C86" s="273">
        <v>80.25</v>
      </c>
      <c r="D86" s="275">
        <v>79.899999999999991</v>
      </c>
      <c r="E86" s="275">
        <v>77.949999999999989</v>
      </c>
      <c r="F86" s="275">
        <v>75.649999999999991</v>
      </c>
      <c r="G86" s="275">
        <v>73.699999999999989</v>
      </c>
      <c r="H86" s="275">
        <v>82.199999999999989</v>
      </c>
      <c r="I86" s="275">
        <v>84.15</v>
      </c>
      <c r="J86" s="275">
        <v>86.449999999999989</v>
      </c>
      <c r="K86" s="273">
        <v>81.849999999999994</v>
      </c>
      <c r="L86" s="273">
        <v>77.599999999999994</v>
      </c>
      <c r="M86" s="273">
        <v>520.80503999999996</v>
      </c>
    </row>
    <row r="87" spans="1:13">
      <c r="A87" s="297">
        <v>78</v>
      </c>
      <c r="B87" s="273" t="s">
        <v>360</v>
      </c>
      <c r="C87" s="273">
        <v>163.85</v>
      </c>
      <c r="D87" s="275">
        <v>164.4</v>
      </c>
      <c r="E87" s="275">
        <v>162.55000000000001</v>
      </c>
      <c r="F87" s="275">
        <v>161.25</v>
      </c>
      <c r="G87" s="275">
        <v>159.4</v>
      </c>
      <c r="H87" s="275">
        <v>165.70000000000002</v>
      </c>
      <c r="I87" s="275">
        <v>167.54999999999998</v>
      </c>
      <c r="J87" s="275">
        <v>168.85000000000002</v>
      </c>
      <c r="K87" s="273">
        <v>166.25</v>
      </c>
      <c r="L87" s="273">
        <v>163.1</v>
      </c>
      <c r="M87" s="273">
        <v>10.54622</v>
      </c>
    </row>
    <row r="88" spans="1:13">
      <c r="A88" s="297">
        <v>79</v>
      </c>
      <c r="B88" s="273" t="s">
        <v>241</v>
      </c>
      <c r="C88" s="273">
        <v>81.650000000000006</v>
      </c>
      <c r="D88" s="275">
        <v>81.083333333333343</v>
      </c>
      <c r="E88" s="275">
        <v>78.716666666666683</v>
      </c>
      <c r="F88" s="275">
        <v>75.783333333333346</v>
      </c>
      <c r="G88" s="275">
        <v>73.416666666666686</v>
      </c>
      <c r="H88" s="275">
        <v>84.01666666666668</v>
      </c>
      <c r="I88" s="275">
        <v>86.383333333333354</v>
      </c>
      <c r="J88" s="275">
        <v>89.316666666666677</v>
      </c>
      <c r="K88" s="273">
        <v>83.45</v>
      </c>
      <c r="L88" s="273">
        <v>78.150000000000006</v>
      </c>
      <c r="M88" s="273">
        <v>34.942860000000003</v>
      </c>
    </row>
    <row r="89" spans="1:13">
      <c r="A89" s="297">
        <v>80</v>
      </c>
      <c r="B89" s="273" t="s">
        <v>99</v>
      </c>
      <c r="C89" s="273">
        <v>129.69999999999999</v>
      </c>
      <c r="D89" s="275">
        <v>130.21666666666667</v>
      </c>
      <c r="E89" s="275">
        <v>128.23333333333335</v>
      </c>
      <c r="F89" s="275">
        <v>126.76666666666668</v>
      </c>
      <c r="G89" s="275">
        <v>124.78333333333336</v>
      </c>
      <c r="H89" s="275">
        <v>131.68333333333334</v>
      </c>
      <c r="I89" s="275">
        <v>133.66666666666663</v>
      </c>
      <c r="J89" s="275">
        <v>135.13333333333333</v>
      </c>
      <c r="K89" s="273">
        <v>132.19999999999999</v>
      </c>
      <c r="L89" s="273">
        <v>128.75</v>
      </c>
      <c r="M89" s="273">
        <v>164.60768999999999</v>
      </c>
    </row>
    <row r="90" spans="1:13">
      <c r="A90" s="297">
        <v>81</v>
      </c>
      <c r="B90" s="273" t="s">
        <v>102</v>
      </c>
      <c r="C90" s="273">
        <v>24.9</v>
      </c>
      <c r="D90" s="275">
        <v>24.883333333333336</v>
      </c>
      <c r="E90" s="275">
        <v>24.416666666666671</v>
      </c>
      <c r="F90" s="275">
        <v>23.933333333333334</v>
      </c>
      <c r="G90" s="275">
        <v>23.466666666666669</v>
      </c>
      <c r="H90" s="275">
        <v>25.366666666666674</v>
      </c>
      <c r="I90" s="275">
        <v>25.833333333333336</v>
      </c>
      <c r="J90" s="275">
        <v>26.316666666666677</v>
      </c>
      <c r="K90" s="273">
        <v>25.35</v>
      </c>
      <c r="L90" s="273">
        <v>24.4</v>
      </c>
      <c r="M90" s="273">
        <v>204.72166000000001</v>
      </c>
    </row>
    <row r="91" spans="1:13">
      <c r="A91" s="297">
        <v>82</v>
      </c>
      <c r="B91" s="273" t="s">
        <v>242</v>
      </c>
      <c r="C91" s="273">
        <v>138.65</v>
      </c>
      <c r="D91" s="275">
        <v>140.56666666666666</v>
      </c>
      <c r="E91" s="275">
        <v>135.78333333333333</v>
      </c>
      <c r="F91" s="275">
        <v>132.91666666666666</v>
      </c>
      <c r="G91" s="275">
        <v>128.13333333333333</v>
      </c>
      <c r="H91" s="275">
        <v>143.43333333333334</v>
      </c>
      <c r="I91" s="275">
        <v>148.21666666666664</v>
      </c>
      <c r="J91" s="275">
        <v>151.08333333333334</v>
      </c>
      <c r="K91" s="273">
        <v>145.35</v>
      </c>
      <c r="L91" s="273">
        <v>137.69999999999999</v>
      </c>
      <c r="M91" s="273">
        <v>7.0350400000000004</v>
      </c>
    </row>
    <row r="92" spans="1:13">
      <c r="A92" s="297">
        <v>83</v>
      </c>
      <c r="B92" s="273" t="s">
        <v>100</v>
      </c>
      <c r="C92" s="273">
        <v>487.15</v>
      </c>
      <c r="D92" s="275">
        <v>486.61666666666662</v>
      </c>
      <c r="E92" s="275">
        <v>481.23333333333323</v>
      </c>
      <c r="F92" s="275">
        <v>475.31666666666661</v>
      </c>
      <c r="G92" s="275">
        <v>469.93333333333322</v>
      </c>
      <c r="H92" s="275">
        <v>492.53333333333325</v>
      </c>
      <c r="I92" s="275">
        <v>497.91666666666657</v>
      </c>
      <c r="J92" s="275">
        <v>503.83333333333326</v>
      </c>
      <c r="K92" s="273">
        <v>492</v>
      </c>
      <c r="L92" s="273">
        <v>480.7</v>
      </c>
      <c r="M92" s="273">
        <v>17.169989999999999</v>
      </c>
    </row>
    <row r="93" spans="1:13">
      <c r="A93" s="297">
        <v>84</v>
      </c>
      <c r="B93" s="273" t="s">
        <v>243</v>
      </c>
      <c r="C93" s="273">
        <v>529.9</v>
      </c>
      <c r="D93" s="275">
        <v>535.16666666666663</v>
      </c>
      <c r="E93" s="275">
        <v>523.23333333333323</v>
      </c>
      <c r="F93" s="275">
        <v>516.56666666666661</v>
      </c>
      <c r="G93" s="275">
        <v>504.63333333333321</v>
      </c>
      <c r="H93" s="275">
        <v>541.83333333333326</v>
      </c>
      <c r="I93" s="275">
        <v>553.76666666666665</v>
      </c>
      <c r="J93" s="275">
        <v>560.43333333333328</v>
      </c>
      <c r="K93" s="273">
        <v>547.1</v>
      </c>
      <c r="L93" s="273">
        <v>528.5</v>
      </c>
      <c r="M93" s="273">
        <v>0.87387000000000004</v>
      </c>
    </row>
    <row r="94" spans="1:13">
      <c r="A94" s="297">
        <v>85</v>
      </c>
      <c r="B94" s="273" t="s">
        <v>103</v>
      </c>
      <c r="C94" s="273">
        <v>747.85</v>
      </c>
      <c r="D94" s="275">
        <v>754.43333333333339</v>
      </c>
      <c r="E94" s="275">
        <v>738.41666666666674</v>
      </c>
      <c r="F94" s="275">
        <v>728.98333333333335</v>
      </c>
      <c r="G94" s="275">
        <v>712.9666666666667</v>
      </c>
      <c r="H94" s="275">
        <v>763.86666666666679</v>
      </c>
      <c r="I94" s="275">
        <v>779.88333333333344</v>
      </c>
      <c r="J94" s="275">
        <v>789.31666666666683</v>
      </c>
      <c r="K94" s="273">
        <v>770.45</v>
      </c>
      <c r="L94" s="273">
        <v>745</v>
      </c>
      <c r="M94" s="273">
        <v>8.0556400000000004</v>
      </c>
    </row>
    <row r="95" spans="1:13">
      <c r="A95" s="297">
        <v>86</v>
      </c>
      <c r="B95" s="273" t="s">
        <v>244</v>
      </c>
      <c r="C95" s="273">
        <v>444.35</v>
      </c>
      <c r="D95" s="275">
        <v>446.45</v>
      </c>
      <c r="E95" s="275">
        <v>437.9</v>
      </c>
      <c r="F95" s="275">
        <v>431.45</v>
      </c>
      <c r="G95" s="275">
        <v>422.9</v>
      </c>
      <c r="H95" s="275">
        <v>452.9</v>
      </c>
      <c r="I95" s="275">
        <v>461.45000000000005</v>
      </c>
      <c r="J95" s="275">
        <v>467.9</v>
      </c>
      <c r="K95" s="273">
        <v>455</v>
      </c>
      <c r="L95" s="273">
        <v>440</v>
      </c>
      <c r="M95" s="273">
        <v>3.2687200000000001</v>
      </c>
    </row>
    <row r="96" spans="1:13">
      <c r="A96" s="297">
        <v>87</v>
      </c>
      <c r="B96" s="273" t="s">
        <v>245</v>
      </c>
      <c r="C96" s="273">
        <v>1399.5</v>
      </c>
      <c r="D96" s="275">
        <v>1377.3999999999999</v>
      </c>
      <c r="E96" s="275">
        <v>1352.0999999999997</v>
      </c>
      <c r="F96" s="275">
        <v>1304.6999999999998</v>
      </c>
      <c r="G96" s="275">
        <v>1279.3999999999996</v>
      </c>
      <c r="H96" s="275">
        <v>1424.7999999999997</v>
      </c>
      <c r="I96" s="275">
        <v>1450.1</v>
      </c>
      <c r="J96" s="275">
        <v>1497.4999999999998</v>
      </c>
      <c r="K96" s="273">
        <v>1402.7</v>
      </c>
      <c r="L96" s="273">
        <v>1330</v>
      </c>
      <c r="M96" s="273">
        <v>11.58586</v>
      </c>
    </row>
    <row r="97" spans="1:13">
      <c r="A97" s="297">
        <v>88</v>
      </c>
      <c r="B97" s="273" t="s">
        <v>104</v>
      </c>
      <c r="C97" s="273">
        <v>1190</v>
      </c>
      <c r="D97" s="275">
        <v>1178.7833333333335</v>
      </c>
      <c r="E97" s="275">
        <v>1147.666666666667</v>
      </c>
      <c r="F97" s="275">
        <v>1105.3333333333335</v>
      </c>
      <c r="G97" s="275">
        <v>1074.2166666666669</v>
      </c>
      <c r="H97" s="275">
        <v>1221.116666666667</v>
      </c>
      <c r="I97" s="275">
        <v>1252.2333333333333</v>
      </c>
      <c r="J97" s="275">
        <v>1294.5666666666671</v>
      </c>
      <c r="K97" s="273">
        <v>1209.9000000000001</v>
      </c>
      <c r="L97" s="273">
        <v>1136.45</v>
      </c>
      <c r="M97" s="273">
        <v>41.229059999999997</v>
      </c>
    </row>
    <row r="98" spans="1:13">
      <c r="A98" s="297">
        <v>89</v>
      </c>
      <c r="B98" s="273" t="s">
        <v>373</v>
      </c>
      <c r="C98" s="273">
        <v>367</v>
      </c>
      <c r="D98" s="275">
        <v>365.09999999999997</v>
      </c>
      <c r="E98" s="275">
        <v>360.89999999999992</v>
      </c>
      <c r="F98" s="275">
        <v>354.79999999999995</v>
      </c>
      <c r="G98" s="275">
        <v>350.59999999999991</v>
      </c>
      <c r="H98" s="275">
        <v>371.19999999999993</v>
      </c>
      <c r="I98" s="275">
        <v>375.4</v>
      </c>
      <c r="J98" s="275">
        <v>381.49999999999994</v>
      </c>
      <c r="K98" s="273">
        <v>369.3</v>
      </c>
      <c r="L98" s="273">
        <v>359</v>
      </c>
      <c r="M98" s="273">
        <v>10.1473</v>
      </c>
    </row>
    <row r="99" spans="1:13">
      <c r="A99" s="297">
        <v>90</v>
      </c>
      <c r="B99" s="273" t="s">
        <v>247</v>
      </c>
      <c r="C99" s="273">
        <v>201.3</v>
      </c>
      <c r="D99" s="275">
        <v>201.6</v>
      </c>
      <c r="E99" s="275">
        <v>199.2</v>
      </c>
      <c r="F99" s="275">
        <v>197.1</v>
      </c>
      <c r="G99" s="275">
        <v>194.7</v>
      </c>
      <c r="H99" s="275">
        <v>203.7</v>
      </c>
      <c r="I99" s="275">
        <v>206.10000000000002</v>
      </c>
      <c r="J99" s="275">
        <v>208.2</v>
      </c>
      <c r="K99" s="273">
        <v>204</v>
      </c>
      <c r="L99" s="273">
        <v>199.5</v>
      </c>
      <c r="M99" s="273">
        <v>4.3094700000000001</v>
      </c>
    </row>
    <row r="100" spans="1:13">
      <c r="A100" s="297">
        <v>91</v>
      </c>
      <c r="B100" s="273" t="s">
        <v>107</v>
      </c>
      <c r="C100" s="273">
        <v>954.65</v>
      </c>
      <c r="D100" s="275">
        <v>951.06666666666661</v>
      </c>
      <c r="E100" s="275">
        <v>939.13333333333321</v>
      </c>
      <c r="F100" s="275">
        <v>923.61666666666656</v>
      </c>
      <c r="G100" s="275">
        <v>911.68333333333317</v>
      </c>
      <c r="H100" s="275">
        <v>966.58333333333326</v>
      </c>
      <c r="I100" s="275">
        <v>978.51666666666665</v>
      </c>
      <c r="J100" s="275">
        <v>994.0333333333333</v>
      </c>
      <c r="K100" s="273">
        <v>963</v>
      </c>
      <c r="L100" s="273">
        <v>935.55</v>
      </c>
      <c r="M100" s="273">
        <v>76.901780000000002</v>
      </c>
    </row>
    <row r="101" spans="1:13">
      <c r="A101" s="297">
        <v>92</v>
      </c>
      <c r="B101" s="273" t="s">
        <v>249</v>
      </c>
      <c r="C101" s="273">
        <v>2977.4</v>
      </c>
      <c r="D101" s="275">
        <v>2988.1333333333332</v>
      </c>
      <c r="E101" s="275">
        <v>2939.2666666666664</v>
      </c>
      <c r="F101" s="275">
        <v>2901.1333333333332</v>
      </c>
      <c r="G101" s="275">
        <v>2852.2666666666664</v>
      </c>
      <c r="H101" s="275">
        <v>3026.2666666666664</v>
      </c>
      <c r="I101" s="275">
        <v>3075.1333333333332</v>
      </c>
      <c r="J101" s="275">
        <v>3113.2666666666664</v>
      </c>
      <c r="K101" s="273">
        <v>3037</v>
      </c>
      <c r="L101" s="273">
        <v>2950</v>
      </c>
      <c r="M101" s="273">
        <v>2.1274600000000001</v>
      </c>
    </row>
    <row r="102" spans="1:13">
      <c r="A102" s="297">
        <v>93</v>
      </c>
      <c r="B102" s="273" t="s">
        <v>109</v>
      </c>
      <c r="C102" s="273">
        <v>1560.55</v>
      </c>
      <c r="D102" s="275">
        <v>1545.4833333333336</v>
      </c>
      <c r="E102" s="275">
        <v>1512.4666666666672</v>
      </c>
      <c r="F102" s="275">
        <v>1464.3833333333337</v>
      </c>
      <c r="G102" s="275">
        <v>1431.3666666666672</v>
      </c>
      <c r="H102" s="275">
        <v>1593.5666666666671</v>
      </c>
      <c r="I102" s="275">
        <v>1626.5833333333335</v>
      </c>
      <c r="J102" s="275">
        <v>1674.666666666667</v>
      </c>
      <c r="K102" s="273">
        <v>1578.5</v>
      </c>
      <c r="L102" s="273">
        <v>1497.4</v>
      </c>
      <c r="M102" s="273">
        <v>212.10103000000001</v>
      </c>
    </row>
    <row r="103" spans="1:13">
      <c r="A103" s="297">
        <v>94</v>
      </c>
      <c r="B103" s="273" t="s">
        <v>250</v>
      </c>
      <c r="C103" s="273">
        <v>681.05</v>
      </c>
      <c r="D103" s="275">
        <v>689.18333333333339</v>
      </c>
      <c r="E103" s="275">
        <v>666.36666666666679</v>
      </c>
      <c r="F103" s="275">
        <v>651.68333333333339</v>
      </c>
      <c r="G103" s="275">
        <v>628.86666666666679</v>
      </c>
      <c r="H103" s="275">
        <v>703.86666666666679</v>
      </c>
      <c r="I103" s="275">
        <v>726.68333333333339</v>
      </c>
      <c r="J103" s="275">
        <v>741.36666666666679</v>
      </c>
      <c r="K103" s="273">
        <v>712</v>
      </c>
      <c r="L103" s="273">
        <v>674.5</v>
      </c>
      <c r="M103" s="273">
        <v>67.020650000000003</v>
      </c>
    </row>
    <row r="104" spans="1:13">
      <c r="A104" s="297">
        <v>95</v>
      </c>
      <c r="B104" s="273" t="s">
        <v>105</v>
      </c>
      <c r="C104" s="273">
        <v>1130.3</v>
      </c>
      <c r="D104" s="275">
        <v>1116.3999999999999</v>
      </c>
      <c r="E104" s="275">
        <v>1085.8999999999996</v>
      </c>
      <c r="F104" s="275">
        <v>1041.4999999999998</v>
      </c>
      <c r="G104" s="275">
        <v>1010.9999999999995</v>
      </c>
      <c r="H104" s="275">
        <v>1160.7999999999997</v>
      </c>
      <c r="I104" s="275">
        <v>1191.3000000000002</v>
      </c>
      <c r="J104" s="275">
        <v>1235.6999999999998</v>
      </c>
      <c r="K104" s="273">
        <v>1146.9000000000001</v>
      </c>
      <c r="L104" s="273">
        <v>1072</v>
      </c>
      <c r="M104" s="273">
        <v>58.299259999999997</v>
      </c>
    </row>
    <row r="105" spans="1:13">
      <c r="A105" s="297">
        <v>96</v>
      </c>
      <c r="B105" s="273" t="s">
        <v>110</v>
      </c>
      <c r="C105" s="273">
        <v>3293.85</v>
      </c>
      <c r="D105" s="275">
        <v>3318.2833333333333</v>
      </c>
      <c r="E105" s="275">
        <v>3236.5666666666666</v>
      </c>
      <c r="F105" s="275">
        <v>3179.2833333333333</v>
      </c>
      <c r="G105" s="275">
        <v>3097.5666666666666</v>
      </c>
      <c r="H105" s="275">
        <v>3375.5666666666666</v>
      </c>
      <c r="I105" s="275">
        <v>3457.2833333333328</v>
      </c>
      <c r="J105" s="275">
        <v>3514.5666666666666</v>
      </c>
      <c r="K105" s="273">
        <v>3400</v>
      </c>
      <c r="L105" s="273">
        <v>3261</v>
      </c>
      <c r="M105" s="273">
        <v>17.515160000000002</v>
      </c>
    </row>
    <row r="106" spans="1:13">
      <c r="A106" s="297">
        <v>97</v>
      </c>
      <c r="B106" s="273" t="s">
        <v>112</v>
      </c>
      <c r="C106" s="273">
        <v>255.35</v>
      </c>
      <c r="D106" s="275">
        <v>252.21666666666667</v>
      </c>
      <c r="E106" s="275">
        <v>247.03333333333336</v>
      </c>
      <c r="F106" s="275">
        <v>238.7166666666667</v>
      </c>
      <c r="G106" s="275">
        <v>233.53333333333339</v>
      </c>
      <c r="H106" s="275">
        <v>260.5333333333333</v>
      </c>
      <c r="I106" s="275">
        <v>265.7166666666667</v>
      </c>
      <c r="J106" s="275">
        <v>274.0333333333333</v>
      </c>
      <c r="K106" s="273">
        <v>257.39999999999998</v>
      </c>
      <c r="L106" s="273">
        <v>243.9</v>
      </c>
      <c r="M106" s="273">
        <v>182.51184000000001</v>
      </c>
    </row>
    <row r="107" spans="1:13">
      <c r="A107" s="297">
        <v>98</v>
      </c>
      <c r="B107" s="273" t="s">
        <v>113</v>
      </c>
      <c r="C107" s="273">
        <v>222.3</v>
      </c>
      <c r="D107" s="275">
        <v>222.73333333333335</v>
      </c>
      <c r="E107" s="275">
        <v>219.56666666666669</v>
      </c>
      <c r="F107" s="275">
        <v>216.83333333333334</v>
      </c>
      <c r="G107" s="275">
        <v>213.66666666666669</v>
      </c>
      <c r="H107" s="275">
        <v>225.4666666666667</v>
      </c>
      <c r="I107" s="275">
        <v>228.63333333333333</v>
      </c>
      <c r="J107" s="275">
        <v>231.3666666666667</v>
      </c>
      <c r="K107" s="273">
        <v>225.9</v>
      </c>
      <c r="L107" s="273">
        <v>220</v>
      </c>
      <c r="M107" s="273">
        <v>101.04613999999999</v>
      </c>
    </row>
    <row r="108" spans="1:13">
      <c r="A108" s="297">
        <v>99</v>
      </c>
      <c r="B108" s="273" t="s">
        <v>114</v>
      </c>
      <c r="C108" s="273">
        <v>2230.4499999999998</v>
      </c>
      <c r="D108" s="275">
        <v>2236.8166666666666</v>
      </c>
      <c r="E108" s="275">
        <v>2198.6333333333332</v>
      </c>
      <c r="F108" s="275">
        <v>2166.8166666666666</v>
      </c>
      <c r="G108" s="275">
        <v>2128.6333333333332</v>
      </c>
      <c r="H108" s="275">
        <v>2268.6333333333332</v>
      </c>
      <c r="I108" s="275">
        <v>2306.8166666666666</v>
      </c>
      <c r="J108" s="275">
        <v>2338.6333333333332</v>
      </c>
      <c r="K108" s="273">
        <v>2275</v>
      </c>
      <c r="L108" s="273">
        <v>2205</v>
      </c>
      <c r="M108" s="273">
        <v>42.15607</v>
      </c>
    </row>
    <row r="109" spans="1:13">
      <c r="A109" s="297">
        <v>100</v>
      </c>
      <c r="B109" s="273" t="s">
        <v>251</v>
      </c>
      <c r="C109" s="273">
        <v>292.39999999999998</v>
      </c>
      <c r="D109" s="275">
        <v>290.31666666666666</v>
      </c>
      <c r="E109" s="275">
        <v>286.63333333333333</v>
      </c>
      <c r="F109" s="275">
        <v>280.86666666666667</v>
      </c>
      <c r="G109" s="275">
        <v>277.18333333333334</v>
      </c>
      <c r="H109" s="275">
        <v>296.08333333333331</v>
      </c>
      <c r="I109" s="275">
        <v>299.76666666666659</v>
      </c>
      <c r="J109" s="275">
        <v>305.5333333333333</v>
      </c>
      <c r="K109" s="273">
        <v>294</v>
      </c>
      <c r="L109" s="273">
        <v>284.55</v>
      </c>
      <c r="M109" s="273">
        <v>31.474250000000001</v>
      </c>
    </row>
    <row r="110" spans="1:13">
      <c r="A110" s="297">
        <v>101</v>
      </c>
      <c r="B110" s="273" t="s">
        <v>252</v>
      </c>
      <c r="C110" s="273">
        <v>43.05</v>
      </c>
      <c r="D110" s="275">
        <v>43.449999999999996</v>
      </c>
      <c r="E110" s="275">
        <v>42.499999999999993</v>
      </c>
      <c r="F110" s="275">
        <v>41.949999999999996</v>
      </c>
      <c r="G110" s="275">
        <v>40.999999999999993</v>
      </c>
      <c r="H110" s="275">
        <v>43.999999999999993</v>
      </c>
      <c r="I110" s="275">
        <v>44.949999999999996</v>
      </c>
      <c r="J110" s="275">
        <v>45.499999999999993</v>
      </c>
      <c r="K110" s="273">
        <v>44.4</v>
      </c>
      <c r="L110" s="273">
        <v>42.9</v>
      </c>
      <c r="M110" s="273">
        <v>20.84038</v>
      </c>
    </row>
    <row r="111" spans="1:13">
      <c r="A111" s="297">
        <v>102</v>
      </c>
      <c r="B111" s="273" t="s">
        <v>108</v>
      </c>
      <c r="C111" s="273">
        <v>2659</v>
      </c>
      <c r="D111" s="275">
        <v>2677.9833333333331</v>
      </c>
      <c r="E111" s="275">
        <v>2593.0166666666664</v>
      </c>
      <c r="F111" s="275">
        <v>2527.0333333333333</v>
      </c>
      <c r="G111" s="275">
        <v>2442.0666666666666</v>
      </c>
      <c r="H111" s="275">
        <v>2743.9666666666662</v>
      </c>
      <c r="I111" s="275">
        <v>2828.9333333333325</v>
      </c>
      <c r="J111" s="275">
        <v>2894.9166666666661</v>
      </c>
      <c r="K111" s="273">
        <v>2762.95</v>
      </c>
      <c r="L111" s="273">
        <v>2612</v>
      </c>
      <c r="M111" s="273">
        <v>92.534859999999995</v>
      </c>
    </row>
    <row r="112" spans="1:13">
      <c r="A112" s="297">
        <v>103</v>
      </c>
      <c r="B112" s="273" t="s">
        <v>116</v>
      </c>
      <c r="C112" s="273">
        <v>617.35</v>
      </c>
      <c r="D112" s="275">
        <v>613.35</v>
      </c>
      <c r="E112" s="275">
        <v>602.70000000000005</v>
      </c>
      <c r="F112" s="275">
        <v>588.05000000000007</v>
      </c>
      <c r="G112" s="275">
        <v>577.40000000000009</v>
      </c>
      <c r="H112" s="275">
        <v>628</v>
      </c>
      <c r="I112" s="275">
        <v>638.64999999999986</v>
      </c>
      <c r="J112" s="275">
        <v>653.29999999999995</v>
      </c>
      <c r="K112" s="273">
        <v>624</v>
      </c>
      <c r="L112" s="273">
        <v>598.70000000000005</v>
      </c>
      <c r="M112" s="273">
        <v>423.62383999999997</v>
      </c>
    </row>
    <row r="113" spans="1:13">
      <c r="A113" s="297">
        <v>104</v>
      </c>
      <c r="B113" s="273" t="s">
        <v>253</v>
      </c>
      <c r="C113" s="273">
        <v>1387.95</v>
      </c>
      <c r="D113" s="275">
        <v>1393.2166666666665</v>
      </c>
      <c r="E113" s="275">
        <v>1366.7333333333329</v>
      </c>
      <c r="F113" s="275">
        <v>1345.5166666666664</v>
      </c>
      <c r="G113" s="275">
        <v>1319.0333333333328</v>
      </c>
      <c r="H113" s="275">
        <v>1414.4333333333329</v>
      </c>
      <c r="I113" s="275">
        <v>1440.9166666666665</v>
      </c>
      <c r="J113" s="275">
        <v>1462.133333333333</v>
      </c>
      <c r="K113" s="273">
        <v>1419.7</v>
      </c>
      <c r="L113" s="273">
        <v>1372</v>
      </c>
      <c r="M113" s="273">
        <v>17.745660000000001</v>
      </c>
    </row>
    <row r="114" spans="1:13">
      <c r="A114" s="297">
        <v>105</v>
      </c>
      <c r="B114" s="273" t="s">
        <v>117</v>
      </c>
      <c r="C114" s="273">
        <v>475</v>
      </c>
      <c r="D114" s="275">
        <v>482.40000000000003</v>
      </c>
      <c r="E114" s="275">
        <v>465.95000000000005</v>
      </c>
      <c r="F114" s="275">
        <v>456.90000000000003</v>
      </c>
      <c r="G114" s="275">
        <v>440.45000000000005</v>
      </c>
      <c r="H114" s="275">
        <v>491.45000000000005</v>
      </c>
      <c r="I114" s="275">
        <v>507.9</v>
      </c>
      <c r="J114" s="275">
        <v>516.95000000000005</v>
      </c>
      <c r="K114" s="273">
        <v>498.85</v>
      </c>
      <c r="L114" s="273">
        <v>473.35</v>
      </c>
      <c r="M114" s="273">
        <v>62.082839999999997</v>
      </c>
    </row>
    <row r="115" spans="1:13">
      <c r="A115" s="297">
        <v>106</v>
      </c>
      <c r="B115" s="273" t="s">
        <v>388</v>
      </c>
      <c r="C115" s="273">
        <v>428.05</v>
      </c>
      <c r="D115" s="275">
        <v>420.2166666666667</v>
      </c>
      <c r="E115" s="275">
        <v>410.93333333333339</v>
      </c>
      <c r="F115" s="275">
        <v>393.81666666666672</v>
      </c>
      <c r="G115" s="275">
        <v>384.53333333333342</v>
      </c>
      <c r="H115" s="275">
        <v>437.33333333333337</v>
      </c>
      <c r="I115" s="275">
        <v>446.61666666666667</v>
      </c>
      <c r="J115" s="275">
        <v>463.73333333333335</v>
      </c>
      <c r="K115" s="273">
        <v>429.5</v>
      </c>
      <c r="L115" s="273">
        <v>403.1</v>
      </c>
      <c r="M115" s="273">
        <v>10.48071</v>
      </c>
    </row>
    <row r="116" spans="1:13">
      <c r="A116" s="297">
        <v>107</v>
      </c>
      <c r="B116" s="273" t="s">
        <v>119</v>
      </c>
      <c r="C116" s="273">
        <v>47.7</v>
      </c>
      <c r="D116" s="275">
        <v>47.733333333333327</v>
      </c>
      <c r="E116" s="275">
        <v>46.516666666666652</v>
      </c>
      <c r="F116" s="275">
        <v>45.333333333333321</v>
      </c>
      <c r="G116" s="275">
        <v>44.116666666666646</v>
      </c>
      <c r="H116" s="275">
        <v>48.916666666666657</v>
      </c>
      <c r="I116" s="275">
        <v>50.13333333333334</v>
      </c>
      <c r="J116" s="275">
        <v>51.316666666666663</v>
      </c>
      <c r="K116" s="273">
        <v>48.95</v>
      </c>
      <c r="L116" s="273">
        <v>46.55</v>
      </c>
      <c r="M116" s="273">
        <v>560.64940999999999</v>
      </c>
    </row>
    <row r="117" spans="1:13">
      <c r="A117" s="297">
        <v>108</v>
      </c>
      <c r="B117" s="273" t="s">
        <v>126</v>
      </c>
      <c r="C117" s="273">
        <v>218.2</v>
      </c>
      <c r="D117" s="275">
        <v>219.56666666666669</v>
      </c>
      <c r="E117" s="275">
        <v>215.63333333333338</v>
      </c>
      <c r="F117" s="275">
        <v>213.06666666666669</v>
      </c>
      <c r="G117" s="275">
        <v>209.13333333333338</v>
      </c>
      <c r="H117" s="275">
        <v>222.13333333333338</v>
      </c>
      <c r="I117" s="275">
        <v>226.06666666666672</v>
      </c>
      <c r="J117" s="275">
        <v>228.63333333333338</v>
      </c>
      <c r="K117" s="273">
        <v>223.5</v>
      </c>
      <c r="L117" s="273">
        <v>217</v>
      </c>
      <c r="M117" s="273">
        <v>484.57781</v>
      </c>
    </row>
    <row r="118" spans="1:13">
      <c r="A118" s="297">
        <v>109</v>
      </c>
      <c r="B118" s="273" t="s">
        <v>115</v>
      </c>
      <c r="C118" s="273">
        <v>213.6</v>
      </c>
      <c r="D118" s="275">
        <v>213.43333333333331</v>
      </c>
      <c r="E118" s="275">
        <v>208.36666666666662</v>
      </c>
      <c r="F118" s="275">
        <v>203.1333333333333</v>
      </c>
      <c r="G118" s="275">
        <v>198.06666666666661</v>
      </c>
      <c r="H118" s="275">
        <v>218.66666666666663</v>
      </c>
      <c r="I118" s="275">
        <v>223.73333333333329</v>
      </c>
      <c r="J118" s="275">
        <v>228.96666666666664</v>
      </c>
      <c r="K118" s="273">
        <v>218.5</v>
      </c>
      <c r="L118" s="273">
        <v>208.2</v>
      </c>
      <c r="M118" s="273">
        <v>223.48007000000001</v>
      </c>
    </row>
    <row r="119" spans="1:13">
      <c r="A119" s="297">
        <v>110</v>
      </c>
      <c r="B119" s="273" t="s">
        <v>256</v>
      </c>
      <c r="C119" s="273">
        <v>123.3</v>
      </c>
      <c r="D119" s="275">
        <v>123.18333333333332</v>
      </c>
      <c r="E119" s="275">
        <v>121.76666666666665</v>
      </c>
      <c r="F119" s="275">
        <v>120.23333333333333</v>
      </c>
      <c r="G119" s="275">
        <v>118.81666666666666</v>
      </c>
      <c r="H119" s="275">
        <v>124.71666666666664</v>
      </c>
      <c r="I119" s="275">
        <v>126.1333333333333</v>
      </c>
      <c r="J119" s="275">
        <v>127.66666666666663</v>
      </c>
      <c r="K119" s="273">
        <v>124.6</v>
      </c>
      <c r="L119" s="273">
        <v>121.65</v>
      </c>
      <c r="M119" s="273">
        <v>18.128409999999999</v>
      </c>
    </row>
    <row r="120" spans="1:13">
      <c r="A120" s="297">
        <v>111</v>
      </c>
      <c r="B120" s="273" t="s">
        <v>125</v>
      </c>
      <c r="C120" s="273">
        <v>98.8</v>
      </c>
      <c r="D120" s="275">
        <v>98.25</v>
      </c>
      <c r="E120" s="275">
        <v>97.3</v>
      </c>
      <c r="F120" s="275">
        <v>95.8</v>
      </c>
      <c r="G120" s="275">
        <v>94.85</v>
      </c>
      <c r="H120" s="275">
        <v>99.75</v>
      </c>
      <c r="I120" s="275">
        <v>100.69999999999999</v>
      </c>
      <c r="J120" s="275">
        <v>102.2</v>
      </c>
      <c r="K120" s="273">
        <v>99.2</v>
      </c>
      <c r="L120" s="273">
        <v>96.75</v>
      </c>
      <c r="M120" s="273">
        <v>386.41408000000001</v>
      </c>
    </row>
    <row r="121" spans="1:13">
      <c r="A121" s="297">
        <v>112</v>
      </c>
      <c r="B121" s="273" t="s">
        <v>773</v>
      </c>
      <c r="C121" s="273">
        <v>1470.5</v>
      </c>
      <c r="D121" s="275">
        <v>1469.95</v>
      </c>
      <c r="E121" s="275">
        <v>1461.9</v>
      </c>
      <c r="F121" s="275">
        <v>1453.3</v>
      </c>
      <c r="G121" s="275">
        <v>1445.25</v>
      </c>
      <c r="H121" s="275">
        <v>1478.5500000000002</v>
      </c>
      <c r="I121" s="275">
        <v>1486.6</v>
      </c>
      <c r="J121" s="275">
        <v>1495.2000000000003</v>
      </c>
      <c r="K121" s="273">
        <v>1478</v>
      </c>
      <c r="L121" s="273">
        <v>1461.35</v>
      </c>
      <c r="M121" s="273">
        <v>10.63176</v>
      </c>
    </row>
    <row r="122" spans="1:13">
      <c r="A122" s="297">
        <v>113</v>
      </c>
      <c r="B122" s="273" t="s">
        <v>120</v>
      </c>
      <c r="C122" s="273">
        <v>554.9</v>
      </c>
      <c r="D122" s="275">
        <v>548.68333333333328</v>
      </c>
      <c r="E122" s="275">
        <v>539.96666666666658</v>
      </c>
      <c r="F122" s="275">
        <v>525.0333333333333</v>
      </c>
      <c r="G122" s="275">
        <v>516.31666666666661</v>
      </c>
      <c r="H122" s="275">
        <v>563.61666666666656</v>
      </c>
      <c r="I122" s="275">
        <v>572.33333333333326</v>
      </c>
      <c r="J122" s="275">
        <v>587.26666666666654</v>
      </c>
      <c r="K122" s="273">
        <v>557.4</v>
      </c>
      <c r="L122" s="273">
        <v>533.75</v>
      </c>
      <c r="M122" s="273">
        <v>30.442049999999998</v>
      </c>
    </row>
    <row r="123" spans="1:13">
      <c r="A123" s="297">
        <v>114</v>
      </c>
      <c r="B123" s="273" t="s">
        <v>833</v>
      </c>
      <c r="C123" s="273">
        <v>247.4</v>
      </c>
      <c r="D123" s="275">
        <v>247.5333333333333</v>
      </c>
      <c r="E123" s="275">
        <v>242.06666666666661</v>
      </c>
      <c r="F123" s="275">
        <v>236.73333333333329</v>
      </c>
      <c r="G123" s="275">
        <v>231.26666666666659</v>
      </c>
      <c r="H123" s="275">
        <v>252.86666666666662</v>
      </c>
      <c r="I123" s="275">
        <v>258.33333333333331</v>
      </c>
      <c r="J123" s="275">
        <v>263.66666666666663</v>
      </c>
      <c r="K123" s="273">
        <v>253</v>
      </c>
      <c r="L123" s="273">
        <v>242.2</v>
      </c>
      <c r="M123" s="273">
        <v>77.911749999999998</v>
      </c>
    </row>
    <row r="124" spans="1:13">
      <c r="A124" s="297">
        <v>115</v>
      </c>
      <c r="B124" s="273" t="s">
        <v>122</v>
      </c>
      <c r="C124" s="273">
        <v>975.65</v>
      </c>
      <c r="D124" s="275">
        <v>974.65</v>
      </c>
      <c r="E124" s="275">
        <v>950.3</v>
      </c>
      <c r="F124" s="275">
        <v>924.94999999999993</v>
      </c>
      <c r="G124" s="275">
        <v>900.59999999999991</v>
      </c>
      <c r="H124" s="275">
        <v>1000</v>
      </c>
      <c r="I124" s="275">
        <v>1024.3500000000001</v>
      </c>
      <c r="J124" s="275">
        <v>1049.7</v>
      </c>
      <c r="K124" s="273">
        <v>999</v>
      </c>
      <c r="L124" s="273">
        <v>949.3</v>
      </c>
      <c r="M124" s="273">
        <v>205.56081</v>
      </c>
    </row>
    <row r="125" spans="1:13">
      <c r="A125" s="297">
        <v>116</v>
      </c>
      <c r="B125" s="273" t="s">
        <v>257</v>
      </c>
      <c r="C125" s="273">
        <v>4861.5</v>
      </c>
      <c r="D125" s="275">
        <v>4762.333333333333</v>
      </c>
      <c r="E125" s="275">
        <v>4615.3666666666659</v>
      </c>
      <c r="F125" s="275">
        <v>4369.2333333333327</v>
      </c>
      <c r="G125" s="275">
        <v>4222.2666666666655</v>
      </c>
      <c r="H125" s="275">
        <v>5008.4666666666662</v>
      </c>
      <c r="I125" s="275">
        <v>5155.4333333333334</v>
      </c>
      <c r="J125" s="275">
        <v>5401.5666666666666</v>
      </c>
      <c r="K125" s="273">
        <v>4909.3</v>
      </c>
      <c r="L125" s="273">
        <v>4516.2</v>
      </c>
      <c r="M125" s="273">
        <v>12.461209999999999</v>
      </c>
    </row>
    <row r="126" spans="1:13">
      <c r="A126" s="297">
        <v>117</v>
      </c>
      <c r="B126" s="273" t="s">
        <v>124</v>
      </c>
      <c r="C126" s="273">
        <v>1271.25</v>
      </c>
      <c r="D126" s="275">
        <v>1276.4166666666667</v>
      </c>
      <c r="E126" s="275">
        <v>1258.4333333333334</v>
      </c>
      <c r="F126" s="275">
        <v>1245.6166666666666</v>
      </c>
      <c r="G126" s="275">
        <v>1227.6333333333332</v>
      </c>
      <c r="H126" s="275">
        <v>1289.2333333333336</v>
      </c>
      <c r="I126" s="275">
        <v>1307.2166666666667</v>
      </c>
      <c r="J126" s="275">
        <v>1320.0333333333338</v>
      </c>
      <c r="K126" s="273">
        <v>1294.4000000000001</v>
      </c>
      <c r="L126" s="273">
        <v>1263.5999999999999</v>
      </c>
      <c r="M126" s="273">
        <v>68.924899999999994</v>
      </c>
    </row>
    <row r="127" spans="1:13">
      <c r="A127" s="297">
        <v>118</v>
      </c>
      <c r="B127" s="273" t="s">
        <v>121</v>
      </c>
      <c r="C127" s="273">
        <v>1630</v>
      </c>
      <c r="D127" s="275">
        <v>1632.9166666666667</v>
      </c>
      <c r="E127" s="275">
        <v>1594.2833333333335</v>
      </c>
      <c r="F127" s="275">
        <v>1558.5666666666668</v>
      </c>
      <c r="G127" s="275">
        <v>1519.9333333333336</v>
      </c>
      <c r="H127" s="275">
        <v>1668.6333333333334</v>
      </c>
      <c r="I127" s="275">
        <v>1707.2666666666667</v>
      </c>
      <c r="J127" s="275">
        <v>1742.9833333333333</v>
      </c>
      <c r="K127" s="273">
        <v>1671.55</v>
      </c>
      <c r="L127" s="273">
        <v>1597.2</v>
      </c>
      <c r="M127" s="273">
        <v>10.56437</v>
      </c>
    </row>
    <row r="128" spans="1:13">
      <c r="A128" s="297">
        <v>119</v>
      </c>
      <c r="B128" s="273" t="s">
        <v>258</v>
      </c>
      <c r="C128" s="273">
        <v>1888.35</v>
      </c>
      <c r="D128" s="275">
        <v>1896.3666666666668</v>
      </c>
      <c r="E128" s="275">
        <v>1872.0333333333335</v>
      </c>
      <c r="F128" s="275">
        <v>1855.7166666666667</v>
      </c>
      <c r="G128" s="275">
        <v>1831.3833333333334</v>
      </c>
      <c r="H128" s="275">
        <v>1912.6833333333336</v>
      </c>
      <c r="I128" s="275">
        <v>1937.0166666666667</v>
      </c>
      <c r="J128" s="275">
        <v>1953.3333333333337</v>
      </c>
      <c r="K128" s="273">
        <v>1920.7</v>
      </c>
      <c r="L128" s="273">
        <v>1880.05</v>
      </c>
      <c r="M128" s="273">
        <v>5.2648700000000002</v>
      </c>
    </row>
    <row r="129" spans="1:13">
      <c r="A129" s="297">
        <v>120</v>
      </c>
      <c r="B129" s="273" t="s">
        <v>259</v>
      </c>
      <c r="C129" s="273">
        <v>71.95</v>
      </c>
      <c r="D129" s="275">
        <v>71.566666666666663</v>
      </c>
      <c r="E129" s="275">
        <v>70.183333333333323</v>
      </c>
      <c r="F129" s="275">
        <v>68.416666666666657</v>
      </c>
      <c r="G129" s="275">
        <v>67.033333333333317</v>
      </c>
      <c r="H129" s="275">
        <v>73.333333333333329</v>
      </c>
      <c r="I129" s="275">
        <v>74.716666666666654</v>
      </c>
      <c r="J129" s="275">
        <v>76.483333333333334</v>
      </c>
      <c r="K129" s="273">
        <v>72.95</v>
      </c>
      <c r="L129" s="273">
        <v>69.8</v>
      </c>
      <c r="M129" s="273">
        <v>20.200220000000002</v>
      </c>
    </row>
    <row r="130" spans="1:13">
      <c r="A130" s="297">
        <v>121</v>
      </c>
      <c r="B130" s="273" t="s">
        <v>128</v>
      </c>
      <c r="C130" s="273">
        <v>389</v>
      </c>
      <c r="D130" s="275">
        <v>385.8</v>
      </c>
      <c r="E130" s="275">
        <v>379.90000000000003</v>
      </c>
      <c r="F130" s="275">
        <v>370.8</v>
      </c>
      <c r="G130" s="275">
        <v>364.90000000000003</v>
      </c>
      <c r="H130" s="275">
        <v>394.90000000000003</v>
      </c>
      <c r="I130" s="275">
        <v>400.8</v>
      </c>
      <c r="J130" s="275">
        <v>409.90000000000003</v>
      </c>
      <c r="K130" s="273">
        <v>391.7</v>
      </c>
      <c r="L130" s="273">
        <v>376.7</v>
      </c>
      <c r="M130" s="273">
        <v>74.503910000000005</v>
      </c>
    </row>
    <row r="131" spans="1:13">
      <c r="A131" s="297">
        <v>122</v>
      </c>
      <c r="B131" s="273" t="s">
        <v>127</v>
      </c>
      <c r="C131" s="273">
        <v>276.10000000000002</v>
      </c>
      <c r="D131" s="275">
        <v>277.86666666666673</v>
      </c>
      <c r="E131" s="275">
        <v>269.43333333333345</v>
      </c>
      <c r="F131" s="275">
        <v>262.76666666666671</v>
      </c>
      <c r="G131" s="275">
        <v>254.33333333333343</v>
      </c>
      <c r="H131" s="275">
        <v>284.53333333333347</v>
      </c>
      <c r="I131" s="275">
        <v>292.96666666666675</v>
      </c>
      <c r="J131" s="275">
        <v>299.6333333333335</v>
      </c>
      <c r="K131" s="273">
        <v>286.3</v>
      </c>
      <c r="L131" s="273">
        <v>271.2</v>
      </c>
      <c r="M131" s="273">
        <v>135.96700000000001</v>
      </c>
    </row>
    <row r="132" spans="1:13">
      <c r="A132" s="297">
        <v>123</v>
      </c>
      <c r="B132" s="273" t="s">
        <v>129</v>
      </c>
      <c r="C132" s="273">
        <v>2698.55</v>
      </c>
      <c r="D132" s="275">
        <v>2677.5166666666669</v>
      </c>
      <c r="E132" s="275">
        <v>2635.1333333333337</v>
      </c>
      <c r="F132" s="275">
        <v>2571.7166666666667</v>
      </c>
      <c r="G132" s="275">
        <v>2529.3333333333335</v>
      </c>
      <c r="H132" s="275">
        <v>2740.9333333333338</v>
      </c>
      <c r="I132" s="275">
        <v>2783.3166666666671</v>
      </c>
      <c r="J132" s="275">
        <v>2846.733333333334</v>
      </c>
      <c r="K132" s="273">
        <v>2719.9</v>
      </c>
      <c r="L132" s="273">
        <v>2614.1</v>
      </c>
      <c r="M132" s="273">
        <v>7.6470700000000003</v>
      </c>
    </row>
    <row r="133" spans="1:13">
      <c r="A133" s="297">
        <v>124</v>
      </c>
      <c r="B133" s="273" t="s">
        <v>131</v>
      </c>
      <c r="C133" s="273">
        <v>1861.3</v>
      </c>
      <c r="D133" s="275">
        <v>1846.8166666666666</v>
      </c>
      <c r="E133" s="275">
        <v>1814.5333333333333</v>
      </c>
      <c r="F133" s="275">
        <v>1767.7666666666667</v>
      </c>
      <c r="G133" s="275">
        <v>1735.4833333333333</v>
      </c>
      <c r="H133" s="275">
        <v>1893.5833333333333</v>
      </c>
      <c r="I133" s="275">
        <v>1925.8666666666666</v>
      </c>
      <c r="J133" s="275">
        <v>1972.6333333333332</v>
      </c>
      <c r="K133" s="273">
        <v>1879.1</v>
      </c>
      <c r="L133" s="273">
        <v>1800.05</v>
      </c>
      <c r="M133" s="273">
        <v>58.713369999999998</v>
      </c>
    </row>
    <row r="134" spans="1:13">
      <c r="A134" s="297">
        <v>125</v>
      </c>
      <c r="B134" s="273" t="s">
        <v>132</v>
      </c>
      <c r="C134" s="273">
        <v>93.8</v>
      </c>
      <c r="D134" s="275">
        <v>93.916666666666671</v>
      </c>
      <c r="E134" s="275">
        <v>91.933333333333337</v>
      </c>
      <c r="F134" s="275">
        <v>90.066666666666663</v>
      </c>
      <c r="G134" s="275">
        <v>88.083333333333329</v>
      </c>
      <c r="H134" s="275">
        <v>95.783333333333346</v>
      </c>
      <c r="I134" s="275">
        <v>97.766666666666666</v>
      </c>
      <c r="J134" s="275">
        <v>99.633333333333354</v>
      </c>
      <c r="K134" s="273">
        <v>95.9</v>
      </c>
      <c r="L134" s="273">
        <v>92.05</v>
      </c>
      <c r="M134" s="273">
        <v>241.06922</v>
      </c>
    </row>
    <row r="135" spans="1:13">
      <c r="A135" s="297">
        <v>126</v>
      </c>
      <c r="B135" s="273" t="s">
        <v>260</v>
      </c>
      <c r="C135" s="273">
        <v>2549.6</v>
      </c>
      <c r="D135" s="275">
        <v>2531.85</v>
      </c>
      <c r="E135" s="275">
        <v>2505.1499999999996</v>
      </c>
      <c r="F135" s="275">
        <v>2460.6999999999998</v>
      </c>
      <c r="G135" s="275">
        <v>2433.9999999999995</v>
      </c>
      <c r="H135" s="275">
        <v>2576.2999999999997</v>
      </c>
      <c r="I135" s="275">
        <v>2602.9999999999995</v>
      </c>
      <c r="J135" s="275">
        <v>2647.45</v>
      </c>
      <c r="K135" s="273">
        <v>2558.5500000000002</v>
      </c>
      <c r="L135" s="273">
        <v>2487.4</v>
      </c>
      <c r="M135" s="273">
        <v>2.2746599999999999</v>
      </c>
    </row>
    <row r="136" spans="1:13">
      <c r="A136" s="297">
        <v>127</v>
      </c>
      <c r="B136" s="273" t="s">
        <v>133</v>
      </c>
      <c r="C136" s="273">
        <v>441</v>
      </c>
      <c r="D136" s="275">
        <v>444.11666666666662</v>
      </c>
      <c r="E136" s="275">
        <v>432.73333333333323</v>
      </c>
      <c r="F136" s="275">
        <v>424.46666666666664</v>
      </c>
      <c r="G136" s="275">
        <v>413.08333333333326</v>
      </c>
      <c r="H136" s="275">
        <v>452.38333333333321</v>
      </c>
      <c r="I136" s="275">
        <v>463.76666666666654</v>
      </c>
      <c r="J136" s="275">
        <v>472.03333333333319</v>
      </c>
      <c r="K136" s="273">
        <v>455.5</v>
      </c>
      <c r="L136" s="273">
        <v>435.85</v>
      </c>
      <c r="M136" s="273">
        <v>97.199619999999996</v>
      </c>
    </row>
    <row r="137" spans="1:13">
      <c r="A137" s="297">
        <v>128</v>
      </c>
      <c r="B137" s="273" t="s">
        <v>261</v>
      </c>
      <c r="C137" s="273">
        <v>4038.55</v>
      </c>
      <c r="D137" s="275">
        <v>4029.85</v>
      </c>
      <c r="E137" s="275">
        <v>3959.7</v>
      </c>
      <c r="F137" s="275">
        <v>3880.85</v>
      </c>
      <c r="G137" s="275">
        <v>3810.7</v>
      </c>
      <c r="H137" s="275">
        <v>4108.7</v>
      </c>
      <c r="I137" s="275">
        <v>4178.8500000000004</v>
      </c>
      <c r="J137" s="275">
        <v>4257.7</v>
      </c>
      <c r="K137" s="273">
        <v>4100</v>
      </c>
      <c r="L137" s="273">
        <v>3951</v>
      </c>
      <c r="M137" s="273">
        <v>1.5801499999999999</v>
      </c>
    </row>
    <row r="138" spans="1:13">
      <c r="A138" s="297">
        <v>129</v>
      </c>
      <c r="B138" s="273" t="s">
        <v>134</v>
      </c>
      <c r="C138" s="273">
        <v>1520.2</v>
      </c>
      <c r="D138" s="275">
        <v>1529.0666666666666</v>
      </c>
      <c r="E138" s="275">
        <v>1465.1333333333332</v>
      </c>
      <c r="F138" s="275">
        <v>1410.0666666666666</v>
      </c>
      <c r="G138" s="275">
        <v>1346.1333333333332</v>
      </c>
      <c r="H138" s="275">
        <v>1584.1333333333332</v>
      </c>
      <c r="I138" s="275">
        <v>1648.0666666666666</v>
      </c>
      <c r="J138" s="275">
        <v>1703.1333333333332</v>
      </c>
      <c r="K138" s="273">
        <v>1593</v>
      </c>
      <c r="L138" s="273">
        <v>1474</v>
      </c>
      <c r="M138" s="273">
        <v>143.49664999999999</v>
      </c>
    </row>
    <row r="139" spans="1:13">
      <c r="A139" s="297">
        <v>130</v>
      </c>
      <c r="B139" s="273" t="s">
        <v>135</v>
      </c>
      <c r="C139" s="273">
        <v>1032.5</v>
      </c>
      <c r="D139" s="275">
        <v>1021.5</v>
      </c>
      <c r="E139" s="275">
        <v>1006.55</v>
      </c>
      <c r="F139" s="275">
        <v>980.59999999999991</v>
      </c>
      <c r="G139" s="275">
        <v>965.64999999999986</v>
      </c>
      <c r="H139" s="275">
        <v>1047.45</v>
      </c>
      <c r="I139" s="275">
        <v>1062.3999999999999</v>
      </c>
      <c r="J139" s="275">
        <v>1088.3500000000001</v>
      </c>
      <c r="K139" s="273">
        <v>1036.45</v>
      </c>
      <c r="L139" s="273">
        <v>995.55</v>
      </c>
      <c r="M139" s="273">
        <v>34.664400000000001</v>
      </c>
    </row>
    <row r="140" spans="1:13">
      <c r="A140" s="297">
        <v>131</v>
      </c>
      <c r="B140" s="273" t="s">
        <v>146</v>
      </c>
      <c r="C140" s="273">
        <v>90745.95</v>
      </c>
      <c r="D140" s="275">
        <v>90540.89999999998</v>
      </c>
      <c r="E140" s="275">
        <v>89131.899999999965</v>
      </c>
      <c r="F140" s="275">
        <v>87517.849999999991</v>
      </c>
      <c r="G140" s="275">
        <v>86108.849999999977</v>
      </c>
      <c r="H140" s="275">
        <v>92154.949999999953</v>
      </c>
      <c r="I140" s="275">
        <v>93563.949999999983</v>
      </c>
      <c r="J140" s="275">
        <v>95177.999999999942</v>
      </c>
      <c r="K140" s="273">
        <v>91949.9</v>
      </c>
      <c r="L140" s="273">
        <v>88926.85</v>
      </c>
      <c r="M140" s="273">
        <v>0.51519000000000004</v>
      </c>
    </row>
    <row r="141" spans="1:13">
      <c r="A141" s="297">
        <v>132</v>
      </c>
      <c r="B141" s="273" t="s">
        <v>143</v>
      </c>
      <c r="C141" s="273">
        <v>1080.95</v>
      </c>
      <c r="D141" s="275">
        <v>1076.05</v>
      </c>
      <c r="E141" s="275">
        <v>1066.0999999999999</v>
      </c>
      <c r="F141" s="275">
        <v>1051.25</v>
      </c>
      <c r="G141" s="275">
        <v>1041.3</v>
      </c>
      <c r="H141" s="275">
        <v>1090.8999999999999</v>
      </c>
      <c r="I141" s="275">
        <v>1100.8500000000001</v>
      </c>
      <c r="J141" s="275">
        <v>1115.6999999999998</v>
      </c>
      <c r="K141" s="273">
        <v>1086</v>
      </c>
      <c r="L141" s="273">
        <v>1061.2</v>
      </c>
      <c r="M141" s="273">
        <v>6.14642</v>
      </c>
    </row>
    <row r="142" spans="1:13">
      <c r="A142" s="297">
        <v>133</v>
      </c>
      <c r="B142" s="273" t="s">
        <v>137</v>
      </c>
      <c r="C142" s="273">
        <v>172.05</v>
      </c>
      <c r="D142" s="275">
        <v>170.18333333333334</v>
      </c>
      <c r="E142" s="275">
        <v>165.36666666666667</v>
      </c>
      <c r="F142" s="275">
        <v>158.68333333333334</v>
      </c>
      <c r="G142" s="275">
        <v>153.86666666666667</v>
      </c>
      <c r="H142" s="275">
        <v>176.86666666666667</v>
      </c>
      <c r="I142" s="275">
        <v>181.68333333333334</v>
      </c>
      <c r="J142" s="275">
        <v>188.36666666666667</v>
      </c>
      <c r="K142" s="273">
        <v>175</v>
      </c>
      <c r="L142" s="273">
        <v>163.5</v>
      </c>
      <c r="M142" s="273">
        <v>188.54306</v>
      </c>
    </row>
    <row r="143" spans="1:13">
      <c r="A143" s="297">
        <v>134</v>
      </c>
      <c r="B143" s="273" t="s">
        <v>136</v>
      </c>
      <c r="C143" s="273">
        <v>816.85</v>
      </c>
      <c r="D143" s="275">
        <v>818.94999999999993</v>
      </c>
      <c r="E143" s="275">
        <v>800.49999999999989</v>
      </c>
      <c r="F143" s="275">
        <v>784.15</v>
      </c>
      <c r="G143" s="275">
        <v>765.69999999999993</v>
      </c>
      <c r="H143" s="275">
        <v>835.29999999999984</v>
      </c>
      <c r="I143" s="275">
        <v>853.74999999999989</v>
      </c>
      <c r="J143" s="275">
        <v>870.0999999999998</v>
      </c>
      <c r="K143" s="273">
        <v>837.4</v>
      </c>
      <c r="L143" s="273">
        <v>802.6</v>
      </c>
      <c r="M143" s="273">
        <v>53.34431</v>
      </c>
    </row>
    <row r="144" spans="1:13">
      <c r="A144" s="297">
        <v>135</v>
      </c>
      <c r="B144" s="273" t="s">
        <v>138</v>
      </c>
      <c r="C144" s="273">
        <v>169.75</v>
      </c>
      <c r="D144" s="275">
        <v>169.53333333333333</v>
      </c>
      <c r="E144" s="275">
        <v>166.36666666666667</v>
      </c>
      <c r="F144" s="275">
        <v>162.98333333333335</v>
      </c>
      <c r="G144" s="275">
        <v>159.81666666666669</v>
      </c>
      <c r="H144" s="275">
        <v>172.91666666666666</v>
      </c>
      <c r="I144" s="275">
        <v>176.08333333333334</v>
      </c>
      <c r="J144" s="275">
        <v>179.46666666666664</v>
      </c>
      <c r="K144" s="273">
        <v>172.7</v>
      </c>
      <c r="L144" s="273">
        <v>166.15</v>
      </c>
      <c r="M144" s="273">
        <v>70.462400000000002</v>
      </c>
    </row>
    <row r="145" spans="1:13">
      <c r="A145" s="297">
        <v>136</v>
      </c>
      <c r="B145" s="273" t="s">
        <v>139</v>
      </c>
      <c r="C145" s="273">
        <v>423.7</v>
      </c>
      <c r="D145" s="275">
        <v>424.3</v>
      </c>
      <c r="E145" s="275">
        <v>418.15000000000003</v>
      </c>
      <c r="F145" s="275">
        <v>412.6</v>
      </c>
      <c r="G145" s="275">
        <v>406.45000000000005</v>
      </c>
      <c r="H145" s="275">
        <v>429.85</v>
      </c>
      <c r="I145" s="275">
        <v>436</v>
      </c>
      <c r="J145" s="275">
        <v>441.55</v>
      </c>
      <c r="K145" s="273">
        <v>430.45</v>
      </c>
      <c r="L145" s="273">
        <v>418.75</v>
      </c>
      <c r="M145" s="273">
        <v>32.046280000000003</v>
      </c>
    </row>
    <row r="146" spans="1:13">
      <c r="A146" s="297">
        <v>137</v>
      </c>
      <c r="B146" s="273" t="s">
        <v>140</v>
      </c>
      <c r="C146" s="273">
        <v>7654.7</v>
      </c>
      <c r="D146" s="275">
        <v>7638.2</v>
      </c>
      <c r="E146" s="275">
        <v>7506.65</v>
      </c>
      <c r="F146" s="275">
        <v>7358.5999999999995</v>
      </c>
      <c r="G146" s="275">
        <v>7227.0499999999993</v>
      </c>
      <c r="H146" s="275">
        <v>7786.25</v>
      </c>
      <c r="I146" s="275">
        <v>7917.8000000000011</v>
      </c>
      <c r="J146" s="275">
        <v>8065.85</v>
      </c>
      <c r="K146" s="273">
        <v>7769.75</v>
      </c>
      <c r="L146" s="273">
        <v>7490.15</v>
      </c>
      <c r="M146" s="273">
        <v>17.00845</v>
      </c>
    </row>
    <row r="147" spans="1:13">
      <c r="A147" s="297">
        <v>138</v>
      </c>
      <c r="B147" s="273" t="s">
        <v>142</v>
      </c>
      <c r="C147" s="273">
        <v>696.3</v>
      </c>
      <c r="D147" s="275">
        <v>700.54999999999984</v>
      </c>
      <c r="E147" s="275">
        <v>682.4499999999997</v>
      </c>
      <c r="F147" s="275">
        <v>668.59999999999991</v>
      </c>
      <c r="G147" s="275">
        <v>650.49999999999977</v>
      </c>
      <c r="H147" s="275">
        <v>714.39999999999964</v>
      </c>
      <c r="I147" s="275">
        <v>732.49999999999977</v>
      </c>
      <c r="J147" s="275">
        <v>746.34999999999957</v>
      </c>
      <c r="K147" s="273">
        <v>718.65</v>
      </c>
      <c r="L147" s="273">
        <v>686.7</v>
      </c>
      <c r="M147" s="273">
        <v>12.940200000000001</v>
      </c>
    </row>
    <row r="148" spans="1:13">
      <c r="A148" s="297">
        <v>139</v>
      </c>
      <c r="B148" s="273" t="s">
        <v>144</v>
      </c>
      <c r="C148" s="273">
        <v>1680.85</v>
      </c>
      <c r="D148" s="275">
        <v>1691.6333333333332</v>
      </c>
      <c r="E148" s="275">
        <v>1656.2666666666664</v>
      </c>
      <c r="F148" s="275">
        <v>1631.6833333333332</v>
      </c>
      <c r="G148" s="275">
        <v>1596.3166666666664</v>
      </c>
      <c r="H148" s="275">
        <v>1716.2166666666665</v>
      </c>
      <c r="I148" s="275">
        <v>1751.5833333333333</v>
      </c>
      <c r="J148" s="275">
        <v>1776.1666666666665</v>
      </c>
      <c r="K148" s="273">
        <v>1727</v>
      </c>
      <c r="L148" s="273">
        <v>1667.05</v>
      </c>
      <c r="M148" s="273">
        <v>5.1175100000000002</v>
      </c>
    </row>
    <row r="149" spans="1:13">
      <c r="A149" s="297">
        <v>140</v>
      </c>
      <c r="B149" s="273" t="s">
        <v>145</v>
      </c>
      <c r="C149" s="273">
        <v>156.30000000000001</v>
      </c>
      <c r="D149" s="275">
        <v>155.81666666666666</v>
      </c>
      <c r="E149" s="275">
        <v>153.18333333333334</v>
      </c>
      <c r="F149" s="275">
        <v>150.06666666666666</v>
      </c>
      <c r="G149" s="275">
        <v>147.43333333333334</v>
      </c>
      <c r="H149" s="275">
        <v>158.93333333333334</v>
      </c>
      <c r="I149" s="275">
        <v>161.56666666666666</v>
      </c>
      <c r="J149" s="275">
        <v>164.68333333333334</v>
      </c>
      <c r="K149" s="273">
        <v>158.44999999999999</v>
      </c>
      <c r="L149" s="273">
        <v>152.69999999999999</v>
      </c>
      <c r="M149" s="273">
        <v>126.65367999999999</v>
      </c>
    </row>
    <row r="150" spans="1:13">
      <c r="A150" s="297">
        <v>141</v>
      </c>
      <c r="B150" s="273" t="s">
        <v>263</v>
      </c>
      <c r="C150" s="273">
        <v>1572.8</v>
      </c>
      <c r="D150" s="275">
        <v>1565.2</v>
      </c>
      <c r="E150" s="275">
        <v>1539.75</v>
      </c>
      <c r="F150" s="275">
        <v>1506.7</v>
      </c>
      <c r="G150" s="275">
        <v>1481.25</v>
      </c>
      <c r="H150" s="275">
        <v>1598.25</v>
      </c>
      <c r="I150" s="275">
        <v>1623.7000000000003</v>
      </c>
      <c r="J150" s="275">
        <v>1656.75</v>
      </c>
      <c r="K150" s="273">
        <v>1590.65</v>
      </c>
      <c r="L150" s="273">
        <v>1532.15</v>
      </c>
      <c r="M150" s="273">
        <v>4.0555500000000002</v>
      </c>
    </row>
    <row r="151" spans="1:13">
      <c r="A151" s="297">
        <v>142</v>
      </c>
      <c r="B151" s="273" t="s">
        <v>147</v>
      </c>
      <c r="C151" s="273">
        <v>1166.95</v>
      </c>
      <c r="D151" s="275">
        <v>1167.3</v>
      </c>
      <c r="E151" s="275">
        <v>1151.6499999999999</v>
      </c>
      <c r="F151" s="275">
        <v>1136.3499999999999</v>
      </c>
      <c r="G151" s="275">
        <v>1120.6999999999998</v>
      </c>
      <c r="H151" s="275">
        <v>1182.5999999999999</v>
      </c>
      <c r="I151" s="275">
        <v>1198.25</v>
      </c>
      <c r="J151" s="275">
        <v>1213.55</v>
      </c>
      <c r="K151" s="273">
        <v>1182.95</v>
      </c>
      <c r="L151" s="273">
        <v>1152</v>
      </c>
      <c r="M151" s="273">
        <v>10.530659999999999</v>
      </c>
    </row>
    <row r="152" spans="1:13">
      <c r="A152" s="297">
        <v>143</v>
      </c>
      <c r="B152" s="273" t="s">
        <v>264</v>
      </c>
      <c r="C152" s="273">
        <v>887.05</v>
      </c>
      <c r="D152" s="275">
        <v>892.11666666666667</v>
      </c>
      <c r="E152" s="275">
        <v>876.93333333333339</v>
      </c>
      <c r="F152" s="275">
        <v>866.81666666666672</v>
      </c>
      <c r="G152" s="275">
        <v>851.63333333333344</v>
      </c>
      <c r="H152" s="275">
        <v>902.23333333333335</v>
      </c>
      <c r="I152" s="275">
        <v>917.41666666666652</v>
      </c>
      <c r="J152" s="275">
        <v>927.5333333333333</v>
      </c>
      <c r="K152" s="273">
        <v>907.3</v>
      </c>
      <c r="L152" s="273">
        <v>882</v>
      </c>
      <c r="M152" s="273">
        <v>1.92797</v>
      </c>
    </row>
    <row r="153" spans="1:13">
      <c r="A153" s="297">
        <v>144</v>
      </c>
      <c r="B153" s="273" t="s">
        <v>152</v>
      </c>
      <c r="C153" s="273">
        <v>110.8</v>
      </c>
      <c r="D153" s="275">
        <v>110.71666666666665</v>
      </c>
      <c r="E153" s="275">
        <v>108.33333333333331</v>
      </c>
      <c r="F153" s="275">
        <v>105.86666666666666</v>
      </c>
      <c r="G153" s="275">
        <v>103.48333333333332</v>
      </c>
      <c r="H153" s="275">
        <v>113.18333333333331</v>
      </c>
      <c r="I153" s="275">
        <v>115.56666666666666</v>
      </c>
      <c r="J153" s="275">
        <v>118.0333333333333</v>
      </c>
      <c r="K153" s="273">
        <v>113.1</v>
      </c>
      <c r="L153" s="273">
        <v>108.25</v>
      </c>
      <c r="M153" s="273">
        <v>107.84634</v>
      </c>
    </row>
    <row r="154" spans="1:13">
      <c r="A154" s="297">
        <v>145</v>
      </c>
      <c r="B154" s="273" t="s">
        <v>153</v>
      </c>
      <c r="C154" s="273">
        <v>94.15</v>
      </c>
      <c r="D154" s="275">
        <v>94.133333333333326</v>
      </c>
      <c r="E154" s="275">
        <v>92.916666666666657</v>
      </c>
      <c r="F154" s="275">
        <v>91.683333333333337</v>
      </c>
      <c r="G154" s="275">
        <v>90.466666666666669</v>
      </c>
      <c r="H154" s="275">
        <v>95.366666666666646</v>
      </c>
      <c r="I154" s="275">
        <v>96.583333333333314</v>
      </c>
      <c r="J154" s="275">
        <v>97.816666666666634</v>
      </c>
      <c r="K154" s="273">
        <v>95.35</v>
      </c>
      <c r="L154" s="273">
        <v>92.9</v>
      </c>
      <c r="M154" s="273">
        <v>292.79584</v>
      </c>
    </row>
    <row r="155" spans="1:13">
      <c r="A155" s="297">
        <v>146</v>
      </c>
      <c r="B155" s="273" t="s">
        <v>148</v>
      </c>
      <c r="C155" s="273">
        <v>50.45</v>
      </c>
      <c r="D155" s="275">
        <v>50.283333333333339</v>
      </c>
      <c r="E155" s="275">
        <v>49.466666666666676</v>
      </c>
      <c r="F155" s="275">
        <v>48.483333333333334</v>
      </c>
      <c r="G155" s="275">
        <v>47.666666666666671</v>
      </c>
      <c r="H155" s="275">
        <v>51.26666666666668</v>
      </c>
      <c r="I155" s="275">
        <v>52.083333333333343</v>
      </c>
      <c r="J155" s="275">
        <v>53.066666666666684</v>
      </c>
      <c r="K155" s="273">
        <v>51.1</v>
      </c>
      <c r="L155" s="273">
        <v>49.3</v>
      </c>
      <c r="M155" s="273">
        <v>342.85287</v>
      </c>
    </row>
    <row r="156" spans="1:13">
      <c r="A156" s="297">
        <v>147</v>
      </c>
      <c r="B156" s="273" t="s">
        <v>451</v>
      </c>
      <c r="C156" s="273">
        <v>2510.35</v>
      </c>
      <c r="D156" s="275">
        <v>2470.7833333333333</v>
      </c>
      <c r="E156" s="275">
        <v>2392.5666666666666</v>
      </c>
      <c r="F156" s="275">
        <v>2274.7833333333333</v>
      </c>
      <c r="G156" s="275">
        <v>2196.5666666666666</v>
      </c>
      <c r="H156" s="275">
        <v>2588.5666666666666</v>
      </c>
      <c r="I156" s="275">
        <v>2666.7833333333328</v>
      </c>
      <c r="J156" s="275">
        <v>2784.5666666666666</v>
      </c>
      <c r="K156" s="273">
        <v>2549</v>
      </c>
      <c r="L156" s="273">
        <v>2353</v>
      </c>
      <c r="M156" s="273">
        <v>3.3096199999999998</v>
      </c>
    </row>
    <row r="157" spans="1:13">
      <c r="A157" s="297">
        <v>148</v>
      </c>
      <c r="B157" s="273" t="s">
        <v>151</v>
      </c>
      <c r="C157" s="273">
        <v>17190.3</v>
      </c>
      <c r="D157" s="275">
        <v>17198.266666666666</v>
      </c>
      <c r="E157" s="275">
        <v>17046.533333333333</v>
      </c>
      <c r="F157" s="275">
        <v>16902.766666666666</v>
      </c>
      <c r="G157" s="275">
        <v>16751.033333333333</v>
      </c>
      <c r="H157" s="275">
        <v>17342.033333333333</v>
      </c>
      <c r="I157" s="275">
        <v>17493.766666666663</v>
      </c>
      <c r="J157" s="275">
        <v>17637.533333333333</v>
      </c>
      <c r="K157" s="273">
        <v>17350</v>
      </c>
      <c r="L157" s="273">
        <v>17054.5</v>
      </c>
      <c r="M157" s="273">
        <v>1.30298</v>
      </c>
    </row>
    <row r="158" spans="1:13">
      <c r="A158" s="297">
        <v>149</v>
      </c>
      <c r="B158" s="273" t="s">
        <v>793</v>
      </c>
      <c r="C158" s="273">
        <v>331.6</v>
      </c>
      <c r="D158" s="275">
        <v>330.4666666666667</v>
      </c>
      <c r="E158" s="275">
        <v>325.13333333333338</v>
      </c>
      <c r="F158" s="275">
        <v>318.66666666666669</v>
      </c>
      <c r="G158" s="275">
        <v>313.33333333333337</v>
      </c>
      <c r="H158" s="275">
        <v>336.93333333333339</v>
      </c>
      <c r="I158" s="275">
        <v>342.26666666666665</v>
      </c>
      <c r="J158" s="275">
        <v>348.73333333333341</v>
      </c>
      <c r="K158" s="273">
        <v>335.8</v>
      </c>
      <c r="L158" s="273">
        <v>324</v>
      </c>
      <c r="M158" s="273">
        <v>13.633380000000001</v>
      </c>
    </row>
    <row r="159" spans="1:13">
      <c r="A159" s="297">
        <v>150</v>
      </c>
      <c r="B159" s="273" t="s">
        <v>266</v>
      </c>
      <c r="C159" s="273">
        <v>546.95000000000005</v>
      </c>
      <c r="D159" s="275">
        <v>544.66666666666663</v>
      </c>
      <c r="E159" s="275">
        <v>537.38333333333321</v>
      </c>
      <c r="F159" s="275">
        <v>527.81666666666661</v>
      </c>
      <c r="G159" s="275">
        <v>520.53333333333319</v>
      </c>
      <c r="H159" s="275">
        <v>554.23333333333323</v>
      </c>
      <c r="I159" s="275">
        <v>561.51666666666677</v>
      </c>
      <c r="J159" s="275">
        <v>571.08333333333326</v>
      </c>
      <c r="K159" s="273">
        <v>551.95000000000005</v>
      </c>
      <c r="L159" s="273">
        <v>535.1</v>
      </c>
      <c r="M159" s="273">
        <v>4.7409800000000004</v>
      </c>
    </row>
    <row r="160" spans="1:13">
      <c r="A160" s="297">
        <v>151</v>
      </c>
      <c r="B160" s="273" t="s">
        <v>155</v>
      </c>
      <c r="C160" s="273">
        <v>92.85</v>
      </c>
      <c r="D160" s="275">
        <v>92.666666666666671</v>
      </c>
      <c r="E160" s="275">
        <v>91.38333333333334</v>
      </c>
      <c r="F160" s="275">
        <v>89.916666666666671</v>
      </c>
      <c r="G160" s="275">
        <v>88.63333333333334</v>
      </c>
      <c r="H160" s="275">
        <v>94.13333333333334</v>
      </c>
      <c r="I160" s="275">
        <v>95.416666666666671</v>
      </c>
      <c r="J160" s="275">
        <v>96.88333333333334</v>
      </c>
      <c r="K160" s="273">
        <v>93.95</v>
      </c>
      <c r="L160" s="273">
        <v>91.2</v>
      </c>
      <c r="M160" s="273">
        <v>221.41489000000001</v>
      </c>
    </row>
    <row r="161" spans="1:13">
      <c r="A161" s="297">
        <v>152</v>
      </c>
      <c r="B161" s="273" t="s">
        <v>154</v>
      </c>
      <c r="C161" s="273">
        <v>112.95</v>
      </c>
      <c r="D161" s="275">
        <v>113.01666666666665</v>
      </c>
      <c r="E161" s="275">
        <v>112.0333333333333</v>
      </c>
      <c r="F161" s="275">
        <v>111.11666666666665</v>
      </c>
      <c r="G161" s="275">
        <v>110.1333333333333</v>
      </c>
      <c r="H161" s="275">
        <v>113.93333333333331</v>
      </c>
      <c r="I161" s="275">
        <v>114.91666666666666</v>
      </c>
      <c r="J161" s="275">
        <v>115.83333333333331</v>
      </c>
      <c r="K161" s="273">
        <v>114</v>
      </c>
      <c r="L161" s="273">
        <v>112.1</v>
      </c>
      <c r="M161" s="273">
        <v>7.25312</v>
      </c>
    </row>
    <row r="162" spans="1:13">
      <c r="A162" s="297">
        <v>153</v>
      </c>
      <c r="B162" s="273" t="s">
        <v>267</v>
      </c>
      <c r="C162" s="273">
        <v>3280.8</v>
      </c>
      <c r="D162" s="275">
        <v>3273.2833333333333</v>
      </c>
      <c r="E162" s="275">
        <v>3217.5666666666666</v>
      </c>
      <c r="F162" s="275">
        <v>3154.3333333333335</v>
      </c>
      <c r="G162" s="275">
        <v>3098.6166666666668</v>
      </c>
      <c r="H162" s="275">
        <v>3336.5166666666664</v>
      </c>
      <c r="I162" s="275">
        <v>3392.2333333333327</v>
      </c>
      <c r="J162" s="275">
        <v>3455.4666666666662</v>
      </c>
      <c r="K162" s="273">
        <v>3329</v>
      </c>
      <c r="L162" s="273">
        <v>3210.05</v>
      </c>
      <c r="M162" s="273">
        <v>0.32943</v>
      </c>
    </row>
    <row r="163" spans="1:13">
      <c r="A163" s="297">
        <v>154</v>
      </c>
      <c r="B163" s="273" t="s">
        <v>268</v>
      </c>
      <c r="C163" s="273">
        <v>2063.6</v>
      </c>
      <c r="D163" s="275">
        <v>2044.3499999999997</v>
      </c>
      <c r="E163" s="275">
        <v>2000.2499999999995</v>
      </c>
      <c r="F163" s="275">
        <v>1936.8999999999999</v>
      </c>
      <c r="G163" s="275">
        <v>1892.7999999999997</v>
      </c>
      <c r="H163" s="275">
        <v>2107.6999999999994</v>
      </c>
      <c r="I163" s="275">
        <v>2151.7999999999993</v>
      </c>
      <c r="J163" s="275">
        <v>2215.1499999999992</v>
      </c>
      <c r="K163" s="273">
        <v>2088.4499999999998</v>
      </c>
      <c r="L163" s="273">
        <v>1981</v>
      </c>
      <c r="M163" s="273">
        <v>7.3073699999999997</v>
      </c>
    </row>
    <row r="164" spans="1:13">
      <c r="A164" s="297">
        <v>155</v>
      </c>
      <c r="B164" s="273" t="s">
        <v>156</v>
      </c>
      <c r="C164" s="273">
        <v>29372.799999999999</v>
      </c>
      <c r="D164" s="275">
        <v>29062.466666666664</v>
      </c>
      <c r="E164" s="275">
        <v>28444.933333333327</v>
      </c>
      <c r="F164" s="275">
        <v>27517.066666666662</v>
      </c>
      <c r="G164" s="275">
        <v>26899.533333333326</v>
      </c>
      <c r="H164" s="275">
        <v>29990.333333333328</v>
      </c>
      <c r="I164" s="275">
        <v>30607.866666666661</v>
      </c>
      <c r="J164" s="275">
        <v>31535.73333333333</v>
      </c>
      <c r="K164" s="273">
        <v>29680</v>
      </c>
      <c r="L164" s="273">
        <v>28134.6</v>
      </c>
      <c r="M164" s="273">
        <v>0.70157999999999998</v>
      </c>
    </row>
    <row r="165" spans="1:13">
      <c r="A165" s="297">
        <v>156</v>
      </c>
      <c r="B165" s="273" t="s">
        <v>158</v>
      </c>
      <c r="C165" s="273">
        <v>246.45</v>
      </c>
      <c r="D165" s="275">
        <v>245.75</v>
      </c>
      <c r="E165" s="275">
        <v>242.7</v>
      </c>
      <c r="F165" s="275">
        <v>238.95</v>
      </c>
      <c r="G165" s="275">
        <v>235.89999999999998</v>
      </c>
      <c r="H165" s="275">
        <v>249.5</v>
      </c>
      <c r="I165" s="275">
        <v>252.55</v>
      </c>
      <c r="J165" s="275">
        <v>256.3</v>
      </c>
      <c r="K165" s="273">
        <v>248.8</v>
      </c>
      <c r="L165" s="273">
        <v>242</v>
      </c>
      <c r="M165" s="273">
        <v>43.556930000000001</v>
      </c>
    </row>
    <row r="166" spans="1:13">
      <c r="A166" s="297">
        <v>157</v>
      </c>
      <c r="B166" s="273" t="s">
        <v>270</v>
      </c>
      <c r="C166" s="273">
        <v>4468.6499999999996</v>
      </c>
      <c r="D166" s="275">
        <v>4492.8833333333332</v>
      </c>
      <c r="E166" s="275">
        <v>4400.7666666666664</v>
      </c>
      <c r="F166" s="275">
        <v>4332.8833333333332</v>
      </c>
      <c r="G166" s="275">
        <v>4240.7666666666664</v>
      </c>
      <c r="H166" s="275">
        <v>4560.7666666666664</v>
      </c>
      <c r="I166" s="275">
        <v>4652.8833333333332</v>
      </c>
      <c r="J166" s="275">
        <v>4720.7666666666664</v>
      </c>
      <c r="K166" s="273">
        <v>4585</v>
      </c>
      <c r="L166" s="273">
        <v>4425</v>
      </c>
      <c r="M166" s="273">
        <v>0.62731000000000003</v>
      </c>
    </row>
    <row r="167" spans="1:13">
      <c r="A167" s="297">
        <v>158</v>
      </c>
      <c r="B167" s="273" t="s">
        <v>160</v>
      </c>
      <c r="C167" s="273">
        <v>1761.05</v>
      </c>
      <c r="D167" s="275">
        <v>1753.8666666666668</v>
      </c>
      <c r="E167" s="275">
        <v>1728.2333333333336</v>
      </c>
      <c r="F167" s="275">
        <v>1695.4166666666667</v>
      </c>
      <c r="G167" s="275">
        <v>1669.7833333333335</v>
      </c>
      <c r="H167" s="275">
        <v>1786.6833333333336</v>
      </c>
      <c r="I167" s="275">
        <v>1812.3166666666668</v>
      </c>
      <c r="J167" s="275">
        <v>1845.1333333333337</v>
      </c>
      <c r="K167" s="273">
        <v>1779.5</v>
      </c>
      <c r="L167" s="273">
        <v>1721.05</v>
      </c>
      <c r="M167" s="273">
        <v>8.7006700000000006</v>
      </c>
    </row>
    <row r="168" spans="1:13">
      <c r="A168" s="297">
        <v>159</v>
      </c>
      <c r="B168" s="273" t="s">
        <v>157</v>
      </c>
      <c r="C168" s="273">
        <v>1500.9</v>
      </c>
      <c r="D168" s="275">
        <v>1476.4666666666665</v>
      </c>
      <c r="E168" s="275">
        <v>1436.383333333333</v>
      </c>
      <c r="F168" s="275">
        <v>1371.8666666666666</v>
      </c>
      <c r="G168" s="275">
        <v>1331.7833333333331</v>
      </c>
      <c r="H168" s="275">
        <v>1540.9833333333329</v>
      </c>
      <c r="I168" s="275">
        <v>1581.0666666666664</v>
      </c>
      <c r="J168" s="275">
        <v>1645.5833333333328</v>
      </c>
      <c r="K168" s="273">
        <v>1516.55</v>
      </c>
      <c r="L168" s="273">
        <v>1411.95</v>
      </c>
      <c r="M168" s="273">
        <v>26.034310000000001</v>
      </c>
    </row>
    <row r="169" spans="1:13">
      <c r="A169" s="297">
        <v>160</v>
      </c>
      <c r="B169" s="273" t="s">
        <v>462</v>
      </c>
      <c r="C169" s="273">
        <v>1270.45</v>
      </c>
      <c r="D169" s="275">
        <v>1259.9833333333333</v>
      </c>
      <c r="E169" s="275">
        <v>1242.0166666666667</v>
      </c>
      <c r="F169" s="275">
        <v>1213.5833333333333</v>
      </c>
      <c r="G169" s="275">
        <v>1195.6166666666666</v>
      </c>
      <c r="H169" s="275">
        <v>1288.4166666666667</v>
      </c>
      <c r="I169" s="275">
        <v>1306.3833333333334</v>
      </c>
      <c r="J169" s="275">
        <v>1334.8166666666668</v>
      </c>
      <c r="K169" s="273">
        <v>1277.95</v>
      </c>
      <c r="L169" s="273">
        <v>1231.55</v>
      </c>
      <c r="M169" s="273">
        <v>5.9197199999999999</v>
      </c>
    </row>
    <row r="170" spans="1:13">
      <c r="A170" s="297">
        <v>161</v>
      </c>
      <c r="B170" s="273" t="s">
        <v>159</v>
      </c>
      <c r="C170" s="273">
        <v>118.95</v>
      </c>
      <c r="D170" s="275">
        <v>119.01666666666665</v>
      </c>
      <c r="E170" s="275">
        <v>117.0333333333333</v>
      </c>
      <c r="F170" s="275">
        <v>115.11666666666665</v>
      </c>
      <c r="G170" s="275">
        <v>113.1333333333333</v>
      </c>
      <c r="H170" s="275">
        <v>120.93333333333331</v>
      </c>
      <c r="I170" s="275">
        <v>122.91666666666666</v>
      </c>
      <c r="J170" s="275">
        <v>124.83333333333331</v>
      </c>
      <c r="K170" s="273">
        <v>121</v>
      </c>
      <c r="L170" s="273">
        <v>117.1</v>
      </c>
      <c r="M170" s="273">
        <v>58.72278</v>
      </c>
    </row>
    <row r="171" spans="1:13">
      <c r="A171" s="297">
        <v>162</v>
      </c>
      <c r="B171" s="273" t="s">
        <v>162</v>
      </c>
      <c r="C171" s="273">
        <v>194.2</v>
      </c>
      <c r="D171" s="275">
        <v>193.01666666666665</v>
      </c>
      <c r="E171" s="275">
        <v>190.3833333333333</v>
      </c>
      <c r="F171" s="275">
        <v>186.56666666666663</v>
      </c>
      <c r="G171" s="275">
        <v>183.93333333333328</v>
      </c>
      <c r="H171" s="275">
        <v>196.83333333333331</v>
      </c>
      <c r="I171" s="275">
        <v>199.46666666666664</v>
      </c>
      <c r="J171" s="275">
        <v>203.28333333333333</v>
      </c>
      <c r="K171" s="273">
        <v>195.65</v>
      </c>
      <c r="L171" s="273">
        <v>189.2</v>
      </c>
      <c r="M171" s="273">
        <v>60.77028</v>
      </c>
    </row>
    <row r="172" spans="1:13">
      <c r="A172" s="297">
        <v>163</v>
      </c>
      <c r="B172" s="273" t="s">
        <v>271</v>
      </c>
      <c r="C172" s="273">
        <v>284.25</v>
      </c>
      <c r="D172" s="275">
        <v>283.01666666666665</v>
      </c>
      <c r="E172" s="275">
        <v>279.23333333333329</v>
      </c>
      <c r="F172" s="275">
        <v>274.21666666666664</v>
      </c>
      <c r="G172" s="275">
        <v>270.43333333333328</v>
      </c>
      <c r="H172" s="275">
        <v>288.0333333333333</v>
      </c>
      <c r="I172" s="275">
        <v>291.81666666666661</v>
      </c>
      <c r="J172" s="275">
        <v>296.83333333333331</v>
      </c>
      <c r="K172" s="273">
        <v>286.8</v>
      </c>
      <c r="L172" s="273">
        <v>278</v>
      </c>
      <c r="M172" s="273">
        <v>3.9175800000000001</v>
      </c>
    </row>
    <row r="173" spans="1:13">
      <c r="A173" s="297">
        <v>164</v>
      </c>
      <c r="B173" s="273" t="s">
        <v>272</v>
      </c>
      <c r="C173" s="273">
        <v>11120.75</v>
      </c>
      <c r="D173" s="275">
        <v>11191.6</v>
      </c>
      <c r="E173" s="275">
        <v>11029.150000000001</v>
      </c>
      <c r="F173" s="275">
        <v>10937.550000000001</v>
      </c>
      <c r="G173" s="275">
        <v>10775.100000000002</v>
      </c>
      <c r="H173" s="275">
        <v>11283.2</v>
      </c>
      <c r="I173" s="275">
        <v>11445.650000000001</v>
      </c>
      <c r="J173" s="275">
        <v>11537.25</v>
      </c>
      <c r="K173" s="273">
        <v>11354.05</v>
      </c>
      <c r="L173" s="273">
        <v>11100</v>
      </c>
      <c r="M173" s="273">
        <v>0.20784</v>
      </c>
    </row>
    <row r="174" spans="1:13">
      <c r="A174" s="297">
        <v>165</v>
      </c>
      <c r="B174" s="273" t="s">
        <v>161</v>
      </c>
      <c r="C174" s="273">
        <v>36.200000000000003</v>
      </c>
      <c r="D174" s="275">
        <v>36.200000000000003</v>
      </c>
      <c r="E174" s="275">
        <v>35.550000000000004</v>
      </c>
      <c r="F174" s="275">
        <v>34.9</v>
      </c>
      <c r="G174" s="275">
        <v>34.25</v>
      </c>
      <c r="H174" s="275">
        <v>36.850000000000009</v>
      </c>
      <c r="I174" s="275">
        <v>37.500000000000014</v>
      </c>
      <c r="J174" s="275">
        <v>38.150000000000013</v>
      </c>
      <c r="K174" s="273">
        <v>36.85</v>
      </c>
      <c r="L174" s="273">
        <v>35.549999999999997</v>
      </c>
      <c r="M174" s="273">
        <v>1998.32087</v>
      </c>
    </row>
    <row r="175" spans="1:13">
      <c r="A175" s="297">
        <v>166</v>
      </c>
      <c r="B175" s="273" t="s">
        <v>165</v>
      </c>
      <c r="C175" s="273">
        <v>242.4</v>
      </c>
      <c r="D175" s="275">
        <v>243.25</v>
      </c>
      <c r="E175" s="275">
        <v>237.15</v>
      </c>
      <c r="F175" s="275">
        <v>231.9</v>
      </c>
      <c r="G175" s="275">
        <v>225.8</v>
      </c>
      <c r="H175" s="275">
        <v>248.5</v>
      </c>
      <c r="I175" s="275">
        <v>254.60000000000002</v>
      </c>
      <c r="J175" s="275">
        <v>259.85000000000002</v>
      </c>
      <c r="K175" s="273">
        <v>249.35</v>
      </c>
      <c r="L175" s="273">
        <v>238</v>
      </c>
      <c r="M175" s="273">
        <v>291.05457000000001</v>
      </c>
    </row>
    <row r="176" spans="1:13">
      <c r="A176" s="297">
        <v>167</v>
      </c>
      <c r="B176" s="273" t="s">
        <v>166</v>
      </c>
      <c r="C176" s="273">
        <v>143.69999999999999</v>
      </c>
      <c r="D176" s="275">
        <v>142.41666666666666</v>
      </c>
      <c r="E176" s="275">
        <v>140.38333333333333</v>
      </c>
      <c r="F176" s="275">
        <v>137.06666666666666</v>
      </c>
      <c r="G176" s="275">
        <v>135.03333333333333</v>
      </c>
      <c r="H176" s="275">
        <v>145.73333333333332</v>
      </c>
      <c r="I176" s="275">
        <v>147.76666666666668</v>
      </c>
      <c r="J176" s="275">
        <v>151.08333333333331</v>
      </c>
      <c r="K176" s="273">
        <v>144.44999999999999</v>
      </c>
      <c r="L176" s="273">
        <v>139.1</v>
      </c>
      <c r="M176" s="273">
        <v>57.359050000000003</v>
      </c>
    </row>
    <row r="177" spans="1:13">
      <c r="A177" s="297">
        <v>168</v>
      </c>
      <c r="B177" s="273" t="s">
        <v>274</v>
      </c>
      <c r="C177" s="273">
        <v>477.5</v>
      </c>
      <c r="D177" s="275">
        <v>478.15000000000003</v>
      </c>
      <c r="E177" s="275">
        <v>474.35000000000008</v>
      </c>
      <c r="F177" s="275">
        <v>471.20000000000005</v>
      </c>
      <c r="G177" s="275">
        <v>467.40000000000009</v>
      </c>
      <c r="H177" s="275">
        <v>481.30000000000007</v>
      </c>
      <c r="I177" s="275">
        <v>485.1</v>
      </c>
      <c r="J177" s="275">
        <v>488.25000000000006</v>
      </c>
      <c r="K177" s="273">
        <v>481.95</v>
      </c>
      <c r="L177" s="273">
        <v>475</v>
      </c>
      <c r="M177" s="273">
        <v>2.0088699999999999</v>
      </c>
    </row>
    <row r="178" spans="1:13">
      <c r="A178" s="297">
        <v>169</v>
      </c>
      <c r="B178" s="273" t="s">
        <v>167</v>
      </c>
      <c r="C178" s="273">
        <v>1925.8</v>
      </c>
      <c r="D178" s="275">
        <v>1906.9166666666667</v>
      </c>
      <c r="E178" s="275">
        <v>1873.8333333333335</v>
      </c>
      <c r="F178" s="275">
        <v>1821.8666666666668</v>
      </c>
      <c r="G178" s="275">
        <v>1788.7833333333335</v>
      </c>
      <c r="H178" s="275">
        <v>1958.8833333333334</v>
      </c>
      <c r="I178" s="275">
        <v>1991.9666666666669</v>
      </c>
      <c r="J178" s="275">
        <v>2043.9333333333334</v>
      </c>
      <c r="K178" s="273">
        <v>1940</v>
      </c>
      <c r="L178" s="273">
        <v>1854.95</v>
      </c>
      <c r="M178" s="273">
        <v>191.38414</v>
      </c>
    </row>
    <row r="179" spans="1:13">
      <c r="A179" s="297">
        <v>170</v>
      </c>
      <c r="B179" s="273" t="s">
        <v>818</v>
      </c>
      <c r="C179" s="273">
        <v>1008.75</v>
      </c>
      <c r="D179" s="275">
        <v>1014.25</v>
      </c>
      <c r="E179" s="275">
        <v>995.5</v>
      </c>
      <c r="F179" s="275">
        <v>982.25</v>
      </c>
      <c r="G179" s="275">
        <v>963.5</v>
      </c>
      <c r="H179" s="275">
        <v>1027.5</v>
      </c>
      <c r="I179" s="275">
        <v>1046.25</v>
      </c>
      <c r="J179" s="275">
        <v>1059.5</v>
      </c>
      <c r="K179" s="273">
        <v>1033</v>
      </c>
      <c r="L179" s="273">
        <v>1001</v>
      </c>
      <c r="M179" s="273">
        <v>8.1792400000000001</v>
      </c>
    </row>
    <row r="180" spans="1:13">
      <c r="A180" s="297">
        <v>171</v>
      </c>
      <c r="B180" s="273" t="s">
        <v>275</v>
      </c>
      <c r="C180" s="273">
        <v>865.35</v>
      </c>
      <c r="D180" s="275">
        <v>871.1</v>
      </c>
      <c r="E180" s="275">
        <v>852.2</v>
      </c>
      <c r="F180" s="275">
        <v>839.05000000000007</v>
      </c>
      <c r="G180" s="275">
        <v>820.15000000000009</v>
      </c>
      <c r="H180" s="275">
        <v>884.25</v>
      </c>
      <c r="I180" s="275">
        <v>903.14999999999986</v>
      </c>
      <c r="J180" s="275">
        <v>916.3</v>
      </c>
      <c r="K180" s="273">
        <v>890</v>
      </c>
      <c r="L180" s="273">
        <v>857.95</v>
      </c>
      <c r="M180" s="273">
        <v>27.810829999999999</v>
      </c>
    </row>
    <row r="181" spans="1:13">
      <c r="A181" s="297">
        <v>172</v>
      </c>
      <c r="B181" s="273" t="s">
        <v>172</v>
      </c>
      <c r="C181" s="273">
        <v>5449.55</v>
      </c>
      <c r="D181" s="275">
        <v>5486.95</v>
      </c>
      <c r="E181" s="275">
        <v>5392.5999999999995</v>
      </c>
      <c r="F181" s="275">
        <v>5335.65</v>
      </c>
      <c r="G181" s="275">
        <v>5241.2999999999993</v>
      </c>
      <c r="H181" s="275">
        <v>5543.9</v>
      </c>
      <c r="I181" s="275">
        <v>5638.25</v>
      </c>
      <c r="J181" s="275">
        <v>5695.2</v>
      </c>
      <c r="K181" s="273">
        <v>5581.3</v>
      </c>
      <c r="L181" s="273">
        <v>5430</v>
      </c>
      <c r="M181" s="273">
        <v>2.4698099999999998</v>
      </c>
    </row>
    <row r="182" spans="1:13">
      <c r="A182" s="297">
        <v>173</v>
      </c>
      <c r="B182" s="273" t="s">
        <v>479</v>
      </c>
      <c r="C182" s="273">
        <v>7899.65</v>
      </c>
      <c r="D182" s="275">
        <v>7938.5</v>
      </c>
      <c r="E182" s="275">
        <v>7841.15</v>
      </c>
      <c r="F182" s="275">
        <v>7782.65</v>
      </c>
      <c r="G182" s="275">
        <v>7685.2999999999993</v>
      </c>
      <c r="H182" s="275">
        <v>7997</v>
      </c>
      <c r="I182" s="275">
        <v>8094.35</v>
      </c>
      <c r="J182" s="275">
        <v>8152.85</v>
      </c>
      <c r="K182" s="273">
        <v>8035.85</v>
      </c>
      <c r="L182" s="273">
        <v>7880</v>
      </c>
      <c r="M182" s="273">
        <v>0.16661000000000001</v>
      </c>
    </row>
    <row r="183" spans="1:13">
      <c r="A183" s="297">
        <v>174</v>
      </c>
      <c r="B183" s="273" t="s">
        <v>170</v>
      </c>
      <c r="C183" s="273">
        <v>26432.55</v>
      </c>
      <c r="D183" s="275">
        <v>25761.033333333336</v>
      </c>
      <c r="E183" s="275">
        <v>24872.066666666673</v>
      </c>
      <c r="F183" s="275">
        <v>23311.583333333336</v>
      </c>
      <c r="G183" s="275">
        <v>22422.616666666672</v>
      </c>
      <c r="H183" s="275">
        <v>27321.516666666674</v>
      </c>
      <c r="I183" s="275">
        <v>28210.483333333341</v>
      </c>
      <c r="J183" s="275">
        <v>29770.966666666674</v>
      </c>
      <c r="K183" s="273">
        <v>26650</v>
      </c>
      <c r="L183" s="273">
        <v>24200.55</v>
      </c>
      <c r="M183" s="273">
        <v>1.88876</v>
      </c>
    </row>
    <row r="184" spans="1:13">
      <c r="A184" s="297">
        <v>175</v>
      </c>
      <c r="B184" s="273" t="s">
        <v>173</v>
      </c>
      <c r="C184" s="273">
        <v>1366.65</v>
      </c>
      <c r="D184" s="275">
        <v>1381.1166666666668</v>
      </c>
      <c r="E184" s="275">
        <v>1332.2333333333336</v>
      </c>
      <c r="F184" s="275">
        <v>1297.8166666666668</v>
      </c>
      <c r="G184" s="275">
        <v>1248.9333333333336</v>
      </c>
      <c r="H184" s="275">
        <v>1415.5333333333335</v>
      </c>
      <c r="I184" s="275">
        <v>1464.4166666666667</v>
      </c>
      <c r="J184" s="275">
        <v>1498.8333333333335</v>
      </c>
      <c r="K184" s="273">
        <v>1430</v>
      </c>
      <c r="L184" s="273">
        <v>1346.7</v>
      </c>
      <c r="M184" s="273">
        <v>61.461219999999997</v>
      </c>
    </row>
    <row r="185" spans="1:13">
      <c r="A185" s="297">
        <v>176</v>
      </c>
      <c r="B185" s="273" t="s">
        <v>171</v>
      </c>
      <c r="C185" s="273">
        <v>1818.85</v>
      </c>
      <c r="D185" s="275">
        <v>1782.6000000000001</v>
      </c>
      <c r="E185" s="275">
        <v>1735.2000000000003</v>
      </c>
      <c r="F185" s="275">
        <v>1651.5500000000002</v>
      </c>
      <c r="G185" s="275">
        <v>1604.1500000000003</v>
      </c>
      <c r="H185" s="275">
        <v>1866.2500000000002</v>
      </c>
      <c r="I185" s="275">
        <v>1913.6500000000003</v>
      </c>
      <c r="J185" s="275">
        <v>1997.3000000000002</v>
      </c>
      <c r="K185" s="273">
        <v>1830</v>
      </c>
      <c r="L185" s="273">
        <v>1698.95</v>
      </c>
      <c r="M185" s="273">
        <v>11.773669999999999</v>
      </c>
    </row>
    <row r="186" spans="1:13">
      <c r="A186" s="297">
        <v>177</v>
      </c>
      <c r="B186" s="273" t="s">
        <v>169</v>
      </c>
      <c r="C186" s="273">
        <v>333.1</v>
      </c>
      <c r="D186" s="275">
        <v>328.5</v>
      </c>
      <c r="E186" s="275">
        <v>319.60000000000002</v>
      </c>
      <c r="F186" s="275">
        <v>306.10000000000002</v>
      </c>
      <c r="G186" s="275">
        <v>297.20000000000005</v>
      </c>
      <c r="H186" s="275">
        <v>342</v>
      </c>
      <c r="I186" s="275">
        <v>350.9</v>
      </c>
      <c r="J186" s="275">
        <v>364.4</v>
      </c>
      <c r="K186" s="273">
        <v>337.4</v>
      </c>
      <c r="L186" s="273">
        <v>315</v>
      </c>
      <c r="M186" s="273">
        <v>1214.34166</v>
      </c>
    </row>
    <row r="187" spans="1:13">
      <c r="A187" s="297">
        <v>178</v>
      </c>
      <c r="B187" s="273" t="s">
        <v>168</v>
      </c>
      <c r="C187" s="273">
        <v>61</v>
      </c>
      <c r="D187" s="275">
        <v>61.816666666666663</v>
      </c>
      <c r="E187" s="275">
        <v>59.283333333333331</v>
      </c>
      <c r="F187" s="275">
        <v>57.56666666666667</v>
      </c>
      <c r="G187" s="275">
        <v>55.033333333333339</v>
      </c>
      <c r="H187" s="275">
        <v>63.533333333333324</v>
      </c>
      <c r="I187" s="275">
        <v>66.066666666666663</v>
      </c>
      <c r="J187" s="275">
        <v>67.783333333333317</v>
      </c>
      <c r="K187" s="273">
        <v>64.349999999999994</v>
      </c>
      <c r="L187" s="273">
        <v>60.1</v>
      </c>
      <c r="M187" s="273">
        <v>713.91560000000004</v>
      </c>
    </row>
    <row r="188" spans="1:13">
      <c r="A188" s="297">
        <v>179</v>
      </c>
      <c r="B188" s="273" t="s">
        <v>175</v>
      </c>
      <c r="C188" s="273">
        <v>609.45000000000005</v>
      </c>
      <c r="D188" s="275">
        <v>605.94999999999993</v>
      </c>
      <c r="E188" s="275">
        <v>594.99999999999989</v>
      </c>
      <c r="F188" s="275">
        <v>580.54999999999995</v>
      </c>
      <c r="G188" s="275">
        <v>569.59999999999991</v>
      </c>
      <c r="H188" s="275">
        <v>620.39999999999986</v>
      </c>
      <c r="I188" s="275">
        <v>631.34999999999991</v>
      </c>
      <c r="J188" s="275">
        <v>645.79999999999984</v>
      </c>
      <c r="K188" s="273">
        <v>616.9</v>
      </c>
      <c r="L188" s="273">
        <v>591.5</v>
      </c>
      <c r="M188" s="273">
        <v>157.88247000000001</v>
      </c>
    </row>
    <row r="189" spans="1:13">
      <c r="A189" s="297">
        <v>180</v>
      </c>
      <c r="B189" s="273" t="s">
        <v>176</v>
      </c>
      <c r="C189" s="273">
        <v>520.6</v>
      </c>
      <c r="D189" s="275">
        <v>515.29999999999995</v>
      </c>
      <c r="E189" s="275">
        <v>504.59999999999991</v>
      </c>
      <c r="F189" s="275">
        <v>488.59999999999997</v>
      </c>
      <c r="G189" s="275">
        <v>477.89999999999992</v>
      </c>
      <c r="H189" s="275">
        <v>531.29999999999995</v>
      </c>
      <c r="I189" s="275">
        <v>542</v>
      </c>
      <c r="J189" s="275">
        <v>557.99999999999989</v>
      </c>
      <c r="K189" s="273">
        <v>526</v>
      </c>
      <c r="L189" s="273">
        <v>499.3</v>
      </c>
      <c r="M189" s="273">
        <v>45.20335</v>
      </c>
    </row>
    <row r="190" spans="1:13">
      <c r="A190" s="297">
        <v>181</v>
      </c>
      <c r="B190" s="273" t="s">
        <v>276</v>
      </c>
      <c r="C190" s="273">
        <v>566.4</v>
      </c>
      <c r="D190" s="275">
        <v>566.73333333333335</v>
      </c>
      <c r="E190" s="275">
        <v>561.7166666666667</v>
      </c>
      <c r="F190" s="275">
        <v>557.0333333333333</v>
      </c>
      <c r="G190" s="275">
        <v>552.01666666666665</v>
      </c>
      <c r="H190" s="275">
        <v>571.41666666666674</v>
      </c>
      <c r="I190" s="275">
        <v>576.43333333333339</v>
      </c>
      <c r="J190" s="275">
        <v>581.11666666666679</v>
      </c>
      <c r="K190" s="273">
        <v>571.75</v>
      </c>
      <c r="L190" s="273">
        <v>562.04999999999995</v>
      </c>
      <c r="M190" s="273">
        <v>6.1643999999999997</v>
      </c>
    </row>
    <row r="191" spans="1:13">
      <c r="A191" s="297">
        <v>182</v>
      </c>
      <c r="B191" s="273" t="s">
        <v>189</v>
      </c>
      <c r="C191" s="273">
        <v>620.9</v>
      </c>
      <c r="D191" s="275">
        <v>610.01666666666665</v>
      </c>
      <c r="E191" s="275">
        <v>593.63333333333333</v>
      </c>
      <c r="F191" s="275">
        <v>566.36666666666667</v>
      </c>
      <c r="G191" s="275">
        <v>549.98333333333335</v>
      </c>
      <c r="H191" s="275">
        <v>637.2833333333333</v>
      </c>
      <c r="I191" s="275">
        <v>653.66666666666652</v>
      </c>
      <c r="J191" s="275">
        <v>680.93333333333328</v>
      </c>
      <c r="K191" s="273">
        <v>626.4</v>
      </c>
      <c r="L191" s="273">
        <v>582.75</v>
      </c>
      <c r="M191" s="273">
        <v>130.69121000000001</v>
      </c>
    </row>
    <row r="192" spans="1:13">
      <c r="A192" s="297">
        <v>183</v>
      </c>
      <c r="B192" s="273" t="s">
        <v>178</v>
      </c>
      <c r="C192" s="273">
        <v>519.6</v>
      </c>
      <c r="D192" s="275">
        <v>513.61666666666667</v>
      </c>
      <c r="E192" s="275">
        <v>503.83333333333337</v>
      </c>
      <c r="F192" s="275">
        <v>488.06666666666672</v>
      </c>
      <c r="G192" s="275">
        <v>478.28333333333342</v>
      </c>
      <c r="H192" s="275">
        <v>529.38333333333333</v>
      </c>
      <c r="I192" s="275">
        <v>539.16666666666663</v>
      </c>
      <c r="J192" s="275">
        <v>554.93333333333328</v>
      </c>
      <c r="K192" s="273">
        <v>523.4</v>
      </c>
      <c r="L192" s="273">
        <v>497.85</v>
      </c>
      <c r="M192" s="273">
        <v>49.102379999999997</v>
      </c>
    </row>
    <row r="193" spans="1:13">
      <c r="A193" s="297">
        <v>184</v>
      </c>
      <c r="B193" s="273" t="s">
        <v>184</v>
      </c>
      <c r="C193" s="273">
        <v>3203.45</v>
      </c>
      <c r="D193" s="275">
        <v>3192.4833333333336</v>
      </c>
      <c r="E193" s="275">
        <v>3160.9666666666672</v>
      </c>
      <c r="F193" s="275">
        <v>3118.4833333333336</v>
      </c>
      <c r="G193" s="275">
        <v>3086.9666666666672</v>
      </c>
      <c r="H193" s="275">
        <v>3234.9666666666672</v>
      </c>
      <c r="I193" s="275">
        <v>3266.4833333333336</v>
      </c>
      <c r="J193" s="275">
        <v>3308.9666666666672</v>
      </c>
      <c r="K193" s="273">
        <v>3224</v>
      </c>
      <c r="L193" s="273">
        <v>3150</v>
      </c>
      <c r="M193" s="273">
        <v>28.818370000000002</v>
      </c>
    </row>
    <row r="194" spans="1:13">
      <c r="A194" s="297">
        <v>185</v>
      </c>
      <c r="B194" s="273" t="s">
        <v>807</v>
      </c>
      <c r="C194" s="273">
        <v>575.35</v>
      </c>
      <c r="D194" s="275">
        <v>579.63333333333333</v>
      </c>
      <c r="E194" s="275">
        <v>562.86666666666667</v>
      </c>
      <c r="F194" s="275">
        <v>550.38333333333333</v>
      </c>
      <c r="G194" s="275">
        <v>533.61666666666667</v>
      </c>
      <c r="H194" s="275">
        <v>592.11666666666667</v>
      </c>
      <c r="I194" s="275">
        <v>608.88333333333333</v>
      </c>
      <c r="J194" s="275">
        <v>621.36666666666667</v>
      </c>
      <c r="K194" s="273">
        <v>596.4</v>
      </c>
      <c r="L194" s="273">
        <v>567.15</v>
      </c>
      <c r="M194" s="273">
        <v>57.134459999999997</v>
      </c>
    </row>
    <row r="195" spans="1:13">
      <c r="A195" s="297">
        <v>186</v>
      </c>
      <c r="B195" s="273" t="s">
        <v>180</v>
      </c>
      <c r="C195" s="273">
        <v>322</v>
      </c>
      <c r="D195" s="275">
        <v>313.75</v>
      </c>
      <c r="E195" s="275">
        <v>298.64999999999998</v>
      </c>
      <c r="F195" s="275">
        <v>275.29999999999995</v>
      </c>
      <c r="G195" s="275">
        <v>260.19999999999993</v>
      </c>
      <c r="H195" s="275">
        <v>337.1</v>
      </c>
      <c r="I195" s="275">
        <v>352.20000000000005</v>
      </c>
      <c r="J195" s="275">
        <v>375.55000000000007</v>
      </c>
      <c r="K195" s="273">
        <v>328.85</v>
      </c>
      <c r="L195" s="273">
        <v>290.39999999999998</v>
      </c>
      <c r="M195" s="273">
        <v>2519.6596500000001</v>
      </c>
    </row>
    <row r="196" spans="1:13">
      <c r="A196" s="297">
        <v>187</v>
      </c>
      <c r="B196" s="264" t="s">
        <v>182</v>
      </c>
      <c r="C196" s="264">
        <v>83.6</v>
      </c>
      <c r="D196" s="304">
        <v>82.45</v>
      </c>
      <c r="E196" s="304">
        <v>80.800000000000011</v>
      </c>
      <c r="F196" s="304">
        <v>78.000000000000014</v>
      </c>
      <c r="G196" s="304">
        <v>76.350000000000023</v>
      </c>
      <c r="H196" s="304">
        <v>85.25</v>
      </c>
      <c r="I196" s="304">
        <v>86.9</v>
      </c>
      <c r="J196" s="304">
        <v>89.699999999999989</v>
      </c>
      <c r="K196" s="264">
        <v>84.1</v>
      </c>
      <c r="L196" s="264">
        <v>79.650000000000006</v>
      </c>
      <c r="M196" s="264">
        <v>479.55673000000002</v>
      </c>
    </row>
    <row r="197" spans="1:13">
      <c r="A197" s="297">
        <v>188</v>
      </c>
      <c r="B197" s="264" t="s">
        <v>183</v>
      </c>
      <c r="C197" s="264">
        <v>641.65</v>
      </c>
      <c r="D197" s="304">
        <v>637.91666666666663</v>
      </c>
      <c r="E197" s="304">
        <v>627.83333333333326</v>
      </c>
      <c r="F197" s="304">
        <v>614.01666666666665</v>
      </c>
      <c r="G197" s="304">
        <v>603.93333333333328</v>
      </c>
      <c r="H197" s="304">
        <v>651.73333333333323</v>
      </c>
      <c r="I197" s="304">
        <v>661.81666666666649</v>
      </c>
      <c r="J197" s="304">
        <v>675.63333333333321</v>
      </c>
      <c r="K197" s="264">
        <v>648</v>
      </c>
      <c r="L197" s="264">
        <v>624.1</v>
      </c>
      <c r="M197" s="264">
        <v>180.48956999999999</v>
      </c>
    </row>
    <row r="198" spans="1:13">
      <c r="A198" s="297">
        <v>189</v>
      </c>
      <c r="B198" s="264" t="s">
        <v>185</v>
      </c>
      <c r="C198" s="264">
        <v>957.2</v>
      </c>
      <c r="D198" s="304">
        <v>955.86666666666667</v>
      </c>
      <c r="E198" s="304">
        <v>938.83333333333337</v>
      </c>
      <c r="F198" s="304">
        <v>920.4666666666667</v>
      </c>
      <c r="G198" s="304">
        <v>903.43333333333339</v>
      </c>
      <c r="H198" s="304">
        <v>974.23333333333335</v>
      </c>
      <c r="I198" s="304">
        <v>991.26666666666665</v>
      </c>
      <c r="J198" s="304">
        <v>1009.6333333333333</v>
      </c>
      <c r="K198" s="264">
        <v>972.9</v>
      </c>
      <c r="L198" s="264">
        <v>937.5</v>
      </c>
      <c r="M198" s="264">
        <v>49.715299999999999</v>
      </c>
    </row>
    <row r="199" spans="1:13">
      <c r="A199" s="297">
        <v>190</v>
      </c>
      <c r="B199" s="264" t="s">
        <v>164</v>
      </c>
      <c r="C199" s="264">
        <v>877.3</v>
      </c>
      <c r="D199" s="304">
        <v>867.7833333333333</v>
      </c>
      <c r="E199" s="304">
        <v>850.56666666666661</v>
      </c>
      <c r="F199" s="304">
        <v>823.83333333333326</v>
      </c>
      <c r="G199" s="304">
        <v>806.61666666666656</v>
      </c>
      <c r="H199" s="304">
        <v>894.51666666666665</v>
      </c>
      <c r="I199" s="304">
        <v>911.73333333333335</v>
      </c>
      <c r="J199" s="304">
        <v>938.4666666666667</v>
      </c>
      <c r="K199" s="264">
        <v>885</v>
      </c>
      <c r="L199" s="264">
        <v>841.05</v>
      </c>
      <c r="M199" s="264">
        <v>14.47847</v>
      </c>
    </row>
    <row r="200" spans="1:13">
      <c r="A200" s="297">
        <v>191</v>
      </c>
      <c r="B200" s="264" t="s">
        <v>186</v>
      </c>
      <c r="C200" s="264">
        <v>1485.45</v>
      </c>
      <c r="D200" s="304">
        <v>1501.1499999999999</v>
      </c>
      <c r="E200" s="304">
        <v>1466.2999999999997</v>
      </c>
      <c r="F200" s="304">
        <v>1447.1499999999999</v>
      </c>
      <c r="G200" s="304">
        <v>1412.2999999999997</v>
      </c>
      <c r="H200" s="304">
        <v>1520.2999999999997</v>
      </c>
      <c r="I200" s="304">
        <v>1555.1499999999996</v>
      </c>
      <c r="J200" s="304">
        <v>1574.2999999999997</v>
      </c>
      <c r="K200" s="264">
        <v>1536</v>
      </c>
      <c r="L200" s="264">
        <v>1482</v>
      </c>
      <c r="M200" s="264">
        <v>19.74202</v>
      </c>
    </row>
    <row r="201" spans="1:13">
      <c r="A201" s="297">
        <v>192</v>
      </c>
      <c r="B201" s="264" t="s">
        <v>187</v>
      </c>
      <c r="C201" s="264">
        <v>2571.5500000000002</v>
      </c>
      <c r="D201" s="304">
        <v>2558.7166666666667</v>
      </c>
      <c r="E201" s="304">
        <v>2532.1333333333332</v>
      </c>
      <c r="F201" s="304">
        <v>2492.7166666666667</v>
      </c>
      <c r="G201" s="304">
        <v>2466.1333333333332</v>
      </c>
      <c r="H201" s="304">
        <v>2598.1333333333332</v>
      </c>
      <c r="I201" s="304">
        <v>2624.7166666666662</v>
      </c>
      <c r="J201" s="304">
        <v>2664.1333333333332</v>
      </c>
      <c r="K201" s="264">
        <v>2585.3000000000002</v>
      </c>
      <c r="L201" s="264">
        <v>2519.3000000000002</v>
      </c>
      <c r="M201" s="264">
        <v>5.6135000000000002</v>
      </c>
    </row>
    <row r="202" spans="1:13">
      <c r="A202" s="297">
        <v>193</v>
      </c>
      <c r="B202" s="264" t="s">
        <v>188</v>
      </c>
      <c r="C202" s="264">
        <v>314.85000000000002</v>
      </c>
      <c r="D202" s="304">
        <v>313.8</v>
      </c>
      <c r="E202" s="304">
        <v>309.60000000000002</v>
      </c>
      <c r="F202" s="304">
        <v>304.35000000000002</v>
      </c>
      <c r="G202" s="304">
        <v>300.15000000000003</v>
      </c>
      <c r="H202" s="304">
        <v>319.05</v>
      </c>
      <c r="I202" s="304">
        <v>323.24999999999994</v>
      </c>
      <c r="J202" s="304">
        <v>328.5</v>
      </c>
      <c r="K202" s="264">
        <v>318</v>
      </c>
      <c r="L202" s="264">
        <v>308.55</v>
      </c>
      <c r="M202" s="264">
        <v>22.709679999999999</v>
      </c>
    </row>
    <row r="203" spans="1:13">
      <c r="A203" s="297">
        <v>194</v>
      </c>
      <c r="B203" s="264" t="s">
        <v>511</v>
      </c>
      <c r="C203" s="264">
        <v>665.75</v>
      </c>
      <c r="D203" s="304">
        <v>662.9666666666667</v>
      </c>
      <c r="E203" s="304">
        <v>643.93333333333339</v>
      </c>
      <c r="F203" s="304">
        <v>622.11666666666667</v>
      </c>
      <c r="G203" s="304">
        <v>603.08333333333337</v>
      </c>
      <c r="H203" s="304">
        <v>684.78333333333342</v>
      </c>
      <c r="I203" s="304">
        <v>703.81666666666672</v>
      </c>
      <c r="J203" s="304">
        <v>725.63333333333344</v>
      </c>
      <c r="K203" s="264">
        <v>682</v>
      </c>
      <c r="L203" s="264">
        <v>641.15</v>
      </c>
      <c r="M203" s="264">
        <v>7.3209099999999996</v>
      </c>
    </row>
    <row r="204" spans="1:13">
      <c r="A204" s="297">
        <v>195</v>
      </c>
      <c r="B204" s="264" t="s">
        <v>194</v>
      </c>
      <c r="C204" s="264">
        <v>566.29999999999995</v>
      </c>
      <c r="D204" s="304">
        <v>558.6</v>
      </c>
      <c r="E204" s="304">
        <v>548.70000000000005</v>
      </c>
      <c r="F204" s="304">
        <v>531.1</v>
      </c>
      <c r="G204" s="304">
        <v>521.20000000000005</v>
      </c>
      <c r="H204" s="304">
        <v>576.20000000000005</v>
      </c>
      <c r="I204" s="304">
        <v>586.09999999999991</v>
      </c>
      <c r="J204" s="304">
        <v>603.70000000000005</v>
      </c>
      <c r="K204" s="264">
        <v>568.5</v>
      </c>
      <c r="L204" s="264">
        <v>541</v>
      </c>
      <c r="M204" s="264">
        <v>134.16792000000001</v>
      </c>
    </row>
    <row r="205" spans="1:13">
      <c r="A205" s="297">
        <v>196</v>
      </c>
      <c r="B205" s="264" t="s">
        <v>192</v>
      </c>
      <c r="C205" s="264">
        <v>6123.55</v>
      </c>
      <c r="D205" s="304">
        <v>6035.8499999999995</v>
      </c>
      <c r="E205" s="304">
        <v>5872.6999999999989</v>
      </c>
      <c r="F205" s="304">
        <v>5621.8499999999995</v>
      </c>
      <c r="G205" s="304">
        <v>5458.6999999999989</v>
      </c>
      <c r="H205" s="304">
        <v>6286.6999999999989</v>
      </c>
      <c r="I205" s="304">
        <v>6449.8499999999985</v>
      </c>
      <c r="J205" s="304">
        <v>6700.6999999999989</v>
      </c>
      <c r="K205" s="264">
        <v>6199</v>
      </c>
      <c r="L205" s="264">
        <v>5785</v>
      </c>
      <c r="M205" s="264">
        <v>22.517119999999998</v>
      </c>
    </row>
    <row r="206" spans="1:13">
      <c r="A206" s="297">
        <v>197</v>
      </c>
      <c r="B206" s="264" t="s">
        <v>193</v>
      </c>
      <c r="C206" s="264">
        <v>33.049999999999997</v>
      </c>
      <c r="D206" s="304">
        <v>33.25</v>
      </c>
      <c r="E206" s="304">
        <v>32.4</v>
      </c>
      <c r="F206" s="304">
        <v>31.75</v>
      </c>
      <c r="G206" s="304">
        <v>30.9</v>
      </c>
      <c r="H206" s="304">
        <v>33.9</v>
      </c>
      <c r="I206" s="304">
        <v>34.749999999999993</v>
      </c>
      <c r="J206" s="304">
        <v>35.4</v>
      </c>
      <c r="K206" s="264">
        <v>34.1</v>
      </c>
      <c r="L206" s="264">
        <v>32.6</v>
      </c>
      <c r="M206" s="264">
        <v>213.19401999999999</v>
      </c>
    </row>
    <row r="207" spans="1:13">
      <c r="A207" s="297">
        <v>198</v>
      </c>
      <c r="B207" s="264" t="s">
        <v>190</v>
      </c>
      <c r="C207" s="264">
        <v>1289.05</v>
      </c>
      <c r="D207" s="304">
        <v>1289.8</v>
      </c>
      <c r="E207" s="304">
        <v>1269.8</v>
      </c>
      <c r="F207" s="304">
        <v>1250.55</v>
      </c>
      <c r="G207" s="304">
        <v>1230.55</v>
      </c>
      <c r="H207" s="304">
        <v>1309.05</v>
      </c>
      <c r="I207" s="304">
        <v>1329.05</v>
      </c>
      <c r="J207" s="304">
        <v>1348.3</v>
      </c>
      <c r="K207" s="264">
        <v>1309.8</v>
      </c>
      <c r="L207" s="264">
        <v>1270.55</v>
      </c>
      <c r="M207" s="264">
        <v>5.1009200000000003</v>
      </c>
    </row>
    <row r="208" spans="1:13">
      <c r="A208" s="297">
        <v>199</v>
      </c>
      <c r="B208" s="264" t="s">
        <v>141</v>
      </c>
      <c r="C208" s="264">
        <v>578.35</v>
      </c>
      <c r="D208" s="304">
        <v>576.93333333333328</v>
      </c>
      <c r="E208" s="304">
        <v>568.96666666666658</v>
      </c>
      <c r="F208" s="304">
        <v>559.58333333333326</v>
      </c>
      <c r="G208" s="304">
        <v>551.61666666666656</v>
      </c>
      <c r="H208" s="304">
        <v>586.31666666666661</v>
      </c>
      <c r="I208" s="304">
        <v>594.2833333333333</v>
      </c>
      <c r="J208" s="304">
        <v>603.66666666666663</v>
      </c>
      <c r="K208" s="264">
        <v>584.9</v>
      </c>
      <c r="L208" s="264">
        <v>567.54999999999995</v>
      </c>
      <c r="M208" s="264">
        <v>34.960970000000003</v>
      </c>
    </row>
    <row r="209" spans="1:13">
      <c r="A209" s="297">
        <v>200</v>
      </c>
      <c r="B209" s="264" t="s">
        <v>278</v>
      </c>
      <c r="C209" s="264">
        <v>240.95</v>
      </c>
      <c r="D209" s="304">
        <v>239.01666666666665</v>
      </c>
      <c r="E209" s="304">
        <v>233.23333333333329</v>
      </c>
      <c r="F209" s="304">
        <v>225.51666666666665</v>
      </c>
      <c r="G209" s="304">
        <v>219.73333333333329</v>
      </c>
      <c r="H209" s="304">
        <v>246.73333333333329</v>
      </c>
      <c r="I209" s="304">
        <v>252.51666666666665</v>
      </c>
      <c r="J209" s="304">
        <v>260.23333333333329</v>
      </c>
      <c r="K209" s="264">
        <v>244.8</v>
      </c>
      <c r="L209" s="264">
        <v>231.3</v>
      </c>
      <c r="M209" s="264">
        <v>15.32324</v>
      </c>
    </row>
    <row r="210" spans="1:13">
      <c r="A210" s="297">
        <v>201</v>
      </c>
      <c r="B210" s="264" t="s">
        <v>523</v>
      </c>
      <c r="C210" s="264">
        <v>870.1</v>
      </c>
      <c r="D210" s="304">
        <v>882.56666666666661</v>
      </c>
      <c r="E210" s="304">
        <v>853.53333333333319</v>
      </c>
      <c r="F210" s="304">
        <v>836.96666666666658</v>
      </c>
      <c r="G210" s="304">
        <v>807.93333333333317</v>
      </c>
      <c r="H210" s="304">
        <v>899.13333333333321</v>
      </c>
      <c r="I210" s="304">
        <v>928.16666666666652</v>
      </c>
      <c r="J210" s="304">
        <v>944.73333333333323</v>
      </c>
      <c r="K210" s="264">
        <v>911.6</v>
      </c>
      <c r="L210" s="264">
        <v>866</v>
      </c>
      <c r="M210" s="264">
        <v>5.28139</v>
      </c>
    </row>
    <row r="211" spans="1:13">
      <c r="A211" s="297">
        <v>202</v>
      </c>
      <c r="B211" s="264" t="s">
        <v>118</v>
      </c>
      <c r="C211" s="264">
        <v>11.85</v>
      </c>
      <c r="D211" s="304">
        <v>11.766666666666666</v>
      </c>
      <c r="E211" s="304">
        <v>11.583333333333332</v>
      </c>
      <c r="F211" s="304">
        <v>11.316666666666666</v>
      </c>
      <c r="G211" s="304">
        <v>11.133333333333333</v>
      </c>
      <c r="H211" s="304">
        <v>12.033333333333331</v>
      </c>
      <c r="I211" s="304">
        <v>12.216666666666665</v>
      </c>
      <c r="J211" s="304">
        <v>12.483333333333331</v>
      </c>
      <c r="K211" s="264">
        <v>11.95</v>
      </c>
      <c r="L211" s="264">
        <v>11.5</v>
      </c>
      <c r="M211" s="264">
        <v>2193.5151700000001</v>
      </c>
    </row>
    <row r="212" spans="1:13">
      <c r="A212" s="297">
        <v>203</v>
      </c>
      <c r="B212" s="264" t="s">
        <v>196</v>
      </c>
      <c r="C212" s="264">
        <v>987.85</v>
      </c>
      <c r="D212" s="304">
        <v>977.1</v>
      </c>
      <c r="E212" s="304">
        <v>955.6</v>
      </c>
      <c r="F212" s="304">
        <v>923.35</v>
      </c>
      <c r="G212" s="304">
        <v>901.85</v>
      </c>
      <c r="H212" s="304">
        <v>1009.35</v>
      </c>
      <c r="I212" s="304">
        <v>1030.8499999999999</v>
      </c>
      <c r="J212" s="304">
        <v>1063.0999999999999</v>
      </c>
      <c r="K212" s="264">
        <v>998.6</v>
      </c>
      <c r="L212" s="264">
        <v>944.85</v>
      </c>
      <c r="M212" s="264">
        <v>34.245139999999999</v>
      </c>
    </row>
    <row r="213" spans="1:13">
      <c r="A213" s="297">
        <v>204</v>
      </c>
      <c r="B213" s="264" t="s">
        <v>529</v>
      </c>
      <c r="C213" s="264">
        <v>2616.15</v>
      </c>
      <c r="D213" s="304">
        <v>2607.65</v>
      </c>
      <c r="E213" s="304">
        <v>2565.3000000000002</v>
      </c>
      <c r="F213" s="304">
        <v>2514.4500000000003</v>
      </c>
      <c r="G213" s="304">
        <v>2472.1000000000004</v>
      </c>
      <c r="H213" s="304">
        <v>2658.5</v>
      </c>
      <c r="I213" s="304">
        <v>2700.8499999999995</v>
      </c>
      <c r="J213" s="304">
        <v>2751.7</v>
      </c>
      <c r="K213" s="264">
        <v>2650</v>
      </c>
      <c r="L213" s="264">
        <v>2556.8000000000002</v>
      </c>
      <c r="M213" s="264">
        <v>0.94408999999999998</v>
      </c>
    </row>
    <row r="214" spans="1:13">
      <c r="A214" s="297">
        <v>205</v>
      </c>
      <c r="B214" s="264" t="s">
        <v>197</v>
      </c>
      <c r="C214" s="304">
        <v>428.35</v>
      </c>
      <c r="D214" s="304">
        <v>429.18333333333339</v>
      </c>
      <c r="E214" s="304">
        <v>422.81666666666678</v>
      </c>
      <c r="F214" s="304">
        <v>417.28333333333336</v>
      </c>
      <c r="G214" s="304">
        <v>410.91666666666674</v>
      </c>
      <c r="H214" s="304">
        <v>434.71666666666681</v>
      </c>
      <c r="I214" s="304">
        <v>441.08333333333337</v>
      </c>
      <c r="J214" s="304">
        <v>446.61666666666684</v>
      </c>
      <c r="K214" s="304">
        <v>435.55</v>
      </c>
      <c r="L214" s="304">
        <v>423.65</v>
      </c>
      <c r="M214" s="304">
        <v>133.10498000000001</v>
      </c>
    </row>
    <row r="215" spans="1:13">
      <c r="A215" s="297">
        <v>206</v>
      </c>
      <c r="B215" s="264" t="s">
        <v>198</v>
      </c>
      <c r="C215" s="304">
        <v>16.55</v>
      </c>
      <c r="D215" s="304">
        <v>16.500000000000004</v>
      </c>
      <c r="E215" s="304">
        <v>16.150000000000006</v>
      </c>
      <c r="F215" s="304">
        <v>15.750000000000004</v>
      </c>
      <c r="G215" s="304">
        <v>15.400000000000006</v>
      </c>
      <c r="H215" s="304">
        <v>16.900000000000006</v>
      </c>
      <c r="I215" s="304">
        <v>17.250000000000007</v>
      </c>
      <c r="J215" s="304">
        <v>17.650000000000006</v>
      </c>
      <c r="K215" s="304">
        <v>16.850000000000001</v>
      </c>
      <c r="L215" s="304">
        <v>16.100000000000001</v>
      </c>
      <c r="M215" s="304">
        <v>1805.8732299999999</v>
      </c>
    </row>
    <row r="216" spans="1:13">
      <c r="A216" s="297">
        <v>207</v>
      </c>
      <c r="B216" s="264" t="s">
        <v>199</v>
      </c>
      <c r="C216" s="304">
        <v>242.9</v>
      </c>
      <c r="D216" s="304">
        <v>239.36666666666667</v>
      </c>
      <c r="E216" s="304">
        <v>231.03333333333336</v>
      </c>
      <c r="F216" s="304">
        <v>219.16666666666669</v>
      </c>
      <c r="G216" s="304">
        <v>210.83333333333337</v>
      </c>
      <c r="H216" s="304">
        <v>251.23333333333335</v>
      </c>
      <c r="I216" s="304">
        <v>259.56666666666666</v>
      </c>
      <c r="J216" s="304">
        <v>271.43333333333334</v>
      </c>
      <c r="K216" s="304">
        <v>247.7</v>
      </c>
      <c r="L216" s="304">
        <v>227.5</v>
      </c>
      <c r="M216" s="304">
        <v>319.73545999999999</v>
      </c>
    </row>
    <row r="217" spans="1:13">
      <c r="A217" s="297"/>
      <c r="B217" s="26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</row>
    <row r="218" spans="1:13">
      <c r="A218" s="38"/>
      <c r="B218" s="288"/>
      <c r="C218" s="287"/>
      <c r="D218" s="287"/>
      <c r="E218" s="287"/>
      <c r="F218" s="287"/>
      <c r="G218" s="287"/>
      <c r="H218" s="287"/>
      <c r="I218" s="287"/>
      <c r="J218" s="287"/>
      <c r="K218" s="287"/>
      <c r="L218" s="308"/>
      <c r="M218" s="13"/>
    </row>
    <row r="219" spans="1:13">
      <c r="A219" s="38"/>
      <c r="B219" s="13"/>
      <c r="C219" s="287"/>
      <c r="D219" s="287"/>
      <c r="E219" s="287"/>
      <c r="F219" s="287"/>
      <c r="G219" s="287"/>
      <c r="H219" s="287"/>
      <c r="I219" s="287"/>
      <c r="J219" s="287"/>
      <c r="K219" s="287"/>
      <c r="L219" s="308"/>
      <c r="M219" s="13"/>
    </row>
    <row r="220" spans="1:13">
      <c r="A220" s="38"/>
      <c r="B220" s="13"/>
      <c r="C220" s="287"/>
      <c r="D220" s="287"/>
      <c r="E220" s="287"/>
      <c r="F220" s="287"/>
      <c r="G220" s="287"/>
      <c r="H220" s="287"/>
      <c r="I220" s="287"/>
      <c r="J220" s="287"/>
      <c r="K220" s="287"/>
      <c r="L220" s="308"/>
      <c r="M220" s="13"/>
    </row>
    <row r="221" spans="1:13">
      <c r="A221" s="305" t="s">
        <v>280</v>
      </c>
      <c r="B221" s="13"/>
      <c r="C221" s="287"/>
      <c r="D221" s="287"/>
      <c r="E221" s="287"/>
      <c r="F221" s="287"/>
      <c r="G221" s="287"/>
      <c r="H221" s="287"/>
      <c r="I221" s="287"/>
      <c r="J221" s="287"/>
      <c r="K221" s="287"/>
      <c r="L221" s="308"/>
      <c r="M221" s="13"/>
    </row>
    <row r="222" spans="1:13">
      <c r="B222" s="13"/>
      <c r="C222" s="287"/>
      <c r="D222" s="287"/>
      <c r="E222" s="287"/>
      <c r="F222" s="287"/>
      <c r="G222" s="287"/>
      <c r="H222" s="287"/>
      <c r="I222" s="287"/>
      <c r="J222" s="287"/>
      <c r="K222" s="287"/>
      <c r="L222" s="308"/>
      <c r="M222" s="13"/>
    </row>
    <row r="223" spans="1:13">
      <c r="B223" s="13"/>
      <c r="C223" s="287"/>
      <c r="D223" s="287"/>
      <c r="E223" s="287"/>
      <c r="F223" s="287"/>
      <c r="G223" s="287"/>
      <c r="H223" s="287"/>
      <c r="I223" s="287"/>
      <c r="J223" s="287"/>
      <c r="K223" s="287"/>
      <c r="L223" s="308"/>
      <c r="M223" s="13"/>
    </row>
    <row r="224" spans="1:13">
      <c r="A224" s="306" t="s">
        <v>281</v>
      </c>
      <c r="B224" s="13"/>
      <c r="C224" s="287"/>
      <c r="D224" s="287"/>
      <c r="E224" s="287"/>
      <c r="F224" s="287"/>
      <c r="G224" s="287"/>
      <c r="H224" s="287"/>
      <c r="I224" s="287"/>
      <c r="J224" s="287"/>
      <c r="K224" s="287"/>
      <c r="L224" s="308"/>
      <c r="M224" s="13"/>
    </row>
    <row r="225" spans="1:15">
      <c r="A225" s="307"/>
      <c r="B225" s="13"/>
      <c r="C225" s="287"/>
      <c r="D225" s="287"/>
      <c r="E225" s="287"/>
      <c r="F225" s="287"/>
      <c r="G225" s="287"/>
      <c r="H225" s="287"/>
      <c r="I225" s="287"/>
      <c r="J225" s="287"/>
      <c r="K225" s="287"/>
      <c r="L225" s="308"/>
      <c r="M225" s="13"/>
    </row>
    <row r="226" spans="1:15">
      <c r="A226" s="291" t="s">
        <v>282</v>
      </c>
      <c r="B226" s="13"/>
      <c r="C226" s="287"/>
      <c r="D226" s="287"/>
      <c r="E226" s="287"/>
      <c r="F226" s="287"/>
      <c r="G226" s="287"/>
      <c r="H226" s="287"/>
      <c r="I226" s="287"/>
      <c r="J226" s="287"/>
      <c r="K226" s="287"/>
      <c r="L226" s="308"/>
      <c r="M226" s="13"/>
    </row>
    <row r="227" spans="1:15">
      <c r="A227" s="292" t="s">
        <v>200</v>
      </c>
      <c r="B227" s="13"/>
      <c r="C227" s="287"/>
      <c r="D227" s="287"/>
      <c r="E227" s="287"/>
      <c r="F227" s="287"/>
      <c r="G227" s="287"/>
      <c r="H227" s="287"/>
      <c r="I227" s="287"/>
      <c r="J227" s="287"/>
      <c r="K227" s="287"/>
      <c r="L227" s="308"/>
      <c r="M227" s="13"/>
      <c r="N227" s="13"/>
      <c r="O227" s="13"/>
    </row>
    <row r="228" spans="1:15">
      <c r="A228" s="292" t="s">
        <v>201</v>
      </c>
      <c r="B228" s="13"/>
      <c r="C228" s="287"/>
      <c r="D228" s="287"/>
      <c r="E228" s="287"/>
      <c r="F228" s="287"/>
      <c r="G228" s="287"/>
      <c r="H228" s="287"/>
      <c r="I228" s="287"/>
      <c r="J228" s="287"/>
      <c r="K228" s="287"/>
      <c r="L228" s="308"/>
      <c r="M228" s="13"/>
      <c r="N228" s="13"/>
      <c r="O228" s="13"/>
    </row>
    <row r="229" spans="1:15">
      <c r="A229" s="292" t="s">
        <v>202</v>
      </c>
      <c r="B229" s="13"/>
      <c r="C229" s="289"/>
      <c r="D229" s="289"/>
      <c r="E229" s="289"/>
      <c r="F229" s="289"/>
      <c r="G229" s="289"/>
      <c r="H229" s="289"/>
      <c r="I229" s="289"/>
      <c r="J229" s="289"/>
      <c r="K229" s="289"/>
      <c r="L229" s="308"/>
      <c r="M229" s="13"/>
      <c r="N229" s="13"/>
      <c r="O229" s="13"/>
    </row>
    <row r="230" spans="1:15">
      <c r="A230" s="292" t="s">
        <v>203</v>
      </c>
      <c r="B230" s="13"/>
      <c r="C230" s="287"/>
      <c r="D230" s="287"/>
      <c r="E230" s="287"/>
      <c r="F230" s="287"/>
      <c r="G230" s="287"/>
      <c r="H230" s="287"/>
      <c r="I230" s="287"/>
      <c r="J230" s="287"/>
      <c r="K230" s="287"/>
      <c r="L230" s="308"/>
      <c r="M230" s="13"/>
      <c r="N230" s="13"/>
      <c r="O230" s="13"/>
    </row>
    <row r="231" spans="1:15">
      <c r="A231" s="292" t="s">
        <v>204</v>
      </c>
      <c r="B231" s="13"/>
      <c r="C231" s="287"/>
      <c r="D231" s="287"/>
      <c r="E231" s="287"/>
      <c r="F231" s="287"/>
      <c r="G231" s="287"/>
      <c r="H231" s="287"/>
      <c r="I231" s="287"/>
      <c r="J231" s="287"/>
      <c r="K231" s="287"/>
      <c r="L231" s="308"/>
      <c r="M231" s="13"/>
      <c r="N231" s="13"/>
      <c r="O231" s="13"/>
    </row>
    <row r="232" spans="1:15">
      <c r="A232" s="293"/>
      <c r="B232" s="13"/>
      <c r="C232" s="287"/>
      <c r="D232" s="287"/>
      <c r="E232" s="287"/>
      <c r="F232" s="287"/>
      <c r="G232" s="287"/>
      <c r="H232" s="287"/>
      <c r="I232" s="287"/>
      <c r="J232" s="287"/>
      <c r="K232" s="287"/>
      <c r="L232" s="308"/>
      <c r="M232" s="13"/>
      <c r="N232" s="13"/>
      <c r="O232" s="13"/>
    </row>
    <row r="233" spans="1:15">
      <c r="A233" s="13"/>
      <c r="B233" s="13"/>
      <c r="C233" s="287"/>
      <c r="D233" s="287"/>
      <c r="E233" s="287"/>
      <c r="F233" s="287"/>
      <c r="G233" s="287"/>
      <c r="H233" s="287"/>
      <c r="I233" s="287"/>
      <c r="J233" s="287"/>
      <c r="K233" s="287"/>
      <c r="L233" s="308"/>
      <c r="M233" s="13"/>
      <c r="N233" s="13"/>
      <c r="O233" s="13"/>
    </row>
    <row r="234" spans="1:15">
      <c r="A234" s="13"/>
      <c r="B234" s="13"/>
      <c r="C234" s="287"/>
      <c r="D234" s="287"/>
      <c r="E234" s="287"/>
      <c r="F234" s="287"/>
      <c r="G234" s="287"/>
      <c r="H234" s="287"/>
      <c r="I234" s="287"/>
      <c r="J234" s="287"/>
      <c r="K234" s="287"/>
      <c r="L234" s="308"/>
      <c r="M234" s="13"/>
      <c r="N234" s="13"/>
      <c r="O234" s="13"/>
    </row>
    <row r="235" spans="1:15">
      <c r="A235" s="13"/>
      <c r="B235" s="13"/>
      <c r="C235" s="287"/>
      <c r="D235" s="287"/>
      <c r="E235" s="287"/>
      <c r="F235" s="287"/>
      <c r="G235" s="287"/>
      <c r="H235" s="287"/>
      <c r="I235" s="287"/>
      <c r="J235" s="287"/>
      <c r="K235" s="287"/>
      <c r="L235" s="308"/>
      <c r="M235" s="13"/>
      <c r="N235" s="13"/>
      <c r="O235" s="13"/>
    </row>
    <row r="236" spans="1:15">
      <c r="A236" s="13"/>
      <c r="B236" s="13"/>
      <c r="C236" s="287"/>
      <c r="D236" s="287"/>
      <c r="E236" s="287"/>
      <c r="F236" s="287"/>
      <c r="G236" s="287"/>
      <c r="H236" s="287"/>
      <c r="I236" s="287"/>
      <c r="J236" s="287"/>
      <c r="K236" s="287"/>
      <c r="L236" s="308"/>
      <c r="M236" s="13"/>
      <c r="N236" s="13"/>
      <c r="O236" s="13"/>
    </row>
    <row r="237" spans="1:15">
      <c r="A237" s="267" t="s">
        <v>205</v>
      </c>
      <c r="B237" s="13"/>
      <c r="C237" s="287"/>
      <c r="D237" s="287"/>
      <c r="E237" s="287"/>
      <c r="F237" s="287"/>
      <c r="G237" s="287"/>
      <c r="H237" s="287"/>
      <c r="I237" s="287"/>
      <c r="J237" s="287"/>
      <c r="K237" s="287"/>
      <c r="L237" s="308"/>
      <c r="M237" s="13"/>
      <c r="N237" s="13"/>
      <c r="O237" s="13"/>
    </row>
    <row r="238" spans="1:15">
      <c r="A238" s="290" t="s">
        <v>206</v>
      </c>
      <c r="B238" s="13"/>
      <c r="C238" s="287"/>
      <c r="D238" s="287"/>
      <c r="E238" s="287"/>
      <c r="F238" s="287"/>
      <c r="G238" s="287"/>
      <c r="H238" s="287"/>
      <c r="I238" s="287"/>
      <c r="J238" s="287"/>
      <c r="K238" s="287"/>
      <c r="L238" s="308"/>
      <c r="M238" s="13"/>
    </row>
    <row r="239" spans="1:15">
      <c r="A239" s="290" t="s">
        <v>207</v>
      </c>
      <c r="B239" s="13"/>
      <c r="C239" s="287"/>
      <c r="D239" s="287"/>
      <c r="E239" s="287"/>
      <c r="F239" s="287"/>
      <c r="G239" s="287"/>
      <c r="H239" s="287"/>
      <c r="I239" s="287"/>
      <c r="J239" s="287"/>
      <c r="K239" s="287"/>
      <c r="L239" s="308"/>
      <c r="M239" s="13"/>
    </row>
    <row r="240" spans="1:15">
      <c r="A240" s="290" t="s">
        <v>208</v>
      </c>
      <c r="B240" s="13"/>
      <c r="C240" s="287"/>
      <c r="D240" s="287"/>
      <c r="E240" s="287"/>
      <c r="F240" s="287"/>
      <c r="G240" s="287"/>
      <c r="H240" s="287"/>
      <c r="I240" s="287"/>
      <c r="J240" s="287"/>
      <c r="K240" s="287"/>
      <c r="L240" s="308"/>
      <c r="M240" s="13"/>
    </row>
    <row r="241" spans="1:13">
      <c r="A241" s="294" t="s">
        <v>209</v>
      </c>
      <c r="B241" s="13"/>
      <c r="C241" s="287"/>
      <c r="D241" s="287"/>
      <c r="E241" s="287"/>
      <c r="F241" s="287"/>
      <c r="G241" s="287"/>
      <c r="H241" s="287"/>
      <c r="I241" s="287"/>
      <c r="J241" s="287"/>
      <c r="K241" s="287"/>
      <c r="L241" s="308"/>
      <c r="M241" s="13"/>
    </row>
    <row r="242" spans="1:13">
      <c r="A242" s="294" t="s">
        <v>210</v>
      </c>
      <c r="B242" s="13"/>
      <c r="C242" s="287"/>
      <c r="D242" s="287"/>
      <c r="E242" s="287"/>
      <c r="F242" s="287"/>
      <c r="G242" s="287"/>
      <c r="H242" s="287"/>
      <c r="I242" s="287"/>
      <c r="J242" s="287"/>
      <c r="K242" s="287"/>
      <c r="L242" s="308"/>
      <c r="M242" s="13"/>
    </row>
    <row r="243" spans="1:13">
      <c r="A243" s="294" t="s">
        <v>211</v>
      </c>
      <c r="B243" s="13"/>
      <c r="C243" s="287"/>
      <c r="D243" s="287"/>
      <c r="E243" s="287"/>
      <c r="F243" s="287"/>
      <c r="G243" s="287"/>
      <c r="H243" s="287"/>
      <c r="I243" s="287"/>
      <c r="J243" s="287"/>
      <c r="K243" s="287"/>
      <c r="L243" s="308"/>
      <c r="M243" s="13"/>
    </row>
    <row r="244" spans="1:13">
      <c r="A244" s="294" t="s">
        <v>212</v>
      </c>
      <c r="B244" s="13"/>
      <c r="C244" s="287"/>
      <c r="D244" s="287"/>
      <c r="E244" s="287"/>
      <c r="F244" s="287"/>
      <c r="G244" s="287"/>
      <c r="H244" s="287"/>
      <c r="I244" s="287"/>
      <c r="J244" s="287"/>
      <c r="K244" s="287"/>
      <c r="L244" s="308"/>
      <c r="M244" s="13"/>
    </row>
    <row r="245" spans="1:13">
      <c r="A245" s="294" t="s">
        <v>213</v>
      </c>
      <c r="B245" s="13"/>
      <c r="C245" s="287"/>
      <c r="D245" s="287"/>
      <c r="E245" s="287"/>
      <c r="F245" s="287"/>
      <c r="G245" s="287"/>
      <c r="H245" s="287"/>
      <c r="I245" s="287"/>
      <c r="J245" s="287"/>
      <c r="K245" s="287"/>
      <c r="L245" s="308"/>
      <c r="M245" s="13"/>
    </row>
    <row r="246" spans="1:13">
      <c r="A246" s="294" t="s">
        <v>214</v>
      </c>
      <c r="B246" s="13"/>
      <c r="C246" s="289"/>
      <c r="D246" s="289"/>
      <c r="E246" s="289"/>
      <c r="F246" s="289"/>
      <c r="G246" s="289"/>
      <c r="H246" s="289"/>
      <c r="I246" s="289"/>
      <c r="J246" s="289"/>
      <c r="K246" s="289"/>
      <c r="L246" s="308"/>
      <c r="M246" s="13"/>
    </row>
    <row r="247" spans="1:13">
      <c r="B247" s="13"/>
      <c r="C247" s="287"/>
      <c r="D247" s="287"/>
      <c r="E247" s="287"/>
      <c r="F247" s="287"/>
      <c r="G247" s="287"/>
      <c r="H247" s="287"/>
      <c r="I247" s="287"/>
      <c r="J247" s="287"/>
      <c r="K247" s="287"/>
      <c r="L247" s="308"/>
      <c r="M247" s="13"/>
    </row>
    <row r="248" spans="1:13">
      <c r="B248" s="13"/>
      <c r="C248" s="287"/>
      <c r="D248" s="287"/>
      <c r="E248" s="287"/>
      <c r="F248" s="287"/>
      <c r="G248" s="287"/>
      <c r="H248" s="287"/>
      <c r="I248" s="287"/>
      <c r="J248" s="287"/>
      <c r="K248" s="287"/>
      <c r="L248" s="308"/>
      <c r="M248" s="13"/>
    </row>
    <row r="249" spans="1:13">
      <c r="B249" s="13"/>
      <c r="C249" s="287"/>
      <c r="D249" s="287"/>
      <c r="E249" s="287"/>
      <c r="F249" s="287"/>
      <c r="G249" s="287"/>
      <c r="H249" s="287"/>
      <c r="I249" s="287"/>
      <c r="J249" s="287"/>
      <c r="K249" s="287"/>
      <c r="L249" s="308"/>
      <c r="M249" s="13"/>
    </row>
    <row r="250" spans="1:13">
      <c r="B250" s="13"/>
      <c r="C250" s="287"/>
      <c r="D250" s="287"/>
      <c r="E250" s="287"/>
      <c r="F250" s="287"/>
      <c r="G250" s="287"/>
      <c r="H250" s="287"/>
      <c r="I250" s="287"/>
      <c r="J250" s="287"/>
      <c r="K250" s="287"/>
      <c r="L250" s="308"/>
      <c r="M250" s="13"/>
    </row>
    <row r="251" spans="1:13">
      <c r="B251" s="13"/>
      <c r="C251" s="287"/>
      <c r="D251" s="287"/>
      <c r="E251" s="287"/>
      <c r="F251" s="287"/>
      <c r="G251" s="287"/>
      <c r="H251" s="287"/>
      <c r="I251" s="287"/>
      <c r="J251" s="287"/>
      <c r="K251" s="287"/>
      <c r="L251" s="308"/>
      <c r="M251" s="13"/>
    </row>
    <row r="252" spans="1:13">
      <c r="B252" s="13"/>
      <c r="C252" s="287"/>
      <c r="D252" s="287"/>
      <c r="E252" s="287"/>
      <c r="F252" s="287"/>
      <c r="G252" s="287"/>
      <c r="H252" s="287"/>
      <c r="I252" s="287"/>
      <c r="J252" s="287"/>
      <c r="K252" s="287"/>
      <c r="L252" s="308"/>
      <c r="M252" s="13"/>
    </row>
    <row r="253" spans="1:13">
      <c r="B253" s="13"/>
      <c r="C253" s="287"/>
      <c r="D253" s="287"/>
      <c r="E253" s="287"/>
      <c r="F253" s="287"/>
      <c r="G253" s="287"/>
      <c r="H253" s="287"/>
      <c r="I253" s="287"/>
      <c r="J253" s="287"/>
      <c r="K253" s="287"/>
      <c r="L253" s="308"/>
      <c r="M253" s="13"/>
    </row>
    <row r="254" spans="1:13">
      <c r="B254" s="13"/>
      <c r="C254" s="287"/>
      <c r="D254" s="287"/>
      <c r="E254" s="287"/>
      <c r="F254" s="287"/>
      <c r="G254" s="287"/>
      <c r="H254" s="287"/>
      <c r="I254" s="287"/>
      <c r="J254" s="287"/>
      <c r="K254" s="287"/>
      <c r="L254" s="308"/>
      <c r="M254" s="13"/>
    </row>
    <row r="255" spans="1:13">
      <c r="B255" s="13"/>
      <c r="C255" s="287"/>
      <c r="D255" s="287"/>
      <c r="E255" s="287"/>
      <c r="F255" s="287"/>
      <c r="G255" s="287"/>
      <c r="H255" s="287"/>
      <c r="I255" s="287"/>
      <c r="J255" s="287"/>
      <c r="K255" s="287"/>
      <c r="L255" s="308"/>
      <c r="M255" s="13"/>
    </row>
    <row r="256" spans="1:13">
      <c r="B256" s="13"/>
      <c r="C256" s="287"/>
      <c r="D256" s="287"/>
      <c r="E256" s="287"/>
      <c r="F256" s="287"/>
      <c r="G256" s="287"/>
      <c r="H256" s="287"/>
      <c r="I256" s="287"/>
      <c r="J256" s="287"/>
      <c r="K256" s="287"/>
      <c r="L256" s="308"/>
      <c r="M256" s="13"/>
    </row>
    <row r="257" spans="2:13">
      <c r="B257" s="13"/>
      <c r="C257" s="287"/>
      <c r="D257" s="287"/>
      <c r="E257" s="287"/>
      <c r="F257" s="287"/>
      <c r="G257" s="287"/>
      <c r="H257" s="287"/>
      <c r="I257" s="287"/>
      <c r="J257" s="287"/>
      <c r="K257" s="287"/>
      <c r="L257" s="308"/>
      <c r="M257" s="13"/>
    </row>
    <row r="258" spans="2:13">
      <c r="B258" s="13"/>
      <c r="C258" s="287"/>
      <c r="D258" s="287"/>
      <c r="E258" s="287"/>
      <c r="F258" s="287"/>
      <c r="G258" s="287"/>
      <c r="H258" s="287"/>
      <c r="I258" s="287"/>
      <c r="J258" s="287"/>
      <c r="K258" s="287"/>
      <c r="L258" s="308"/>
      <c r="M258" s="13"/>
    </row>
    <row r="259" spans="2:13">
      <c r="B259" s="13"/>
      <c r="C259" s="287"/>
      <c r="D259" s="287"/>
      <c r="E259" s="287"/>
      <c r="F259" s="287"/>
      <c r="G259" s="287"/>
      <c r="H259" s="287"/>
      <c r="I259" s="287"/>
      <c r="J259" s="287"/>
      <c r="K259" s="287"/>
      <c r="L259" s="308"/>
      <c r="M259" s="13"/>
    </row>
    <row r="260" spans="2:13">
      <c r="B260" s="13"/>
      <c r="C260" s="287"/>
      <c r="D260" s="287"/>
      <c r="E260" s="287"/>
      <c r="F260" s="287"/>
      <c r="G260" s="287"/>
      <c r="H260" s="287"/>
      <c r="I260" s="287"/>
      <c r="J260" s="287"/>
      <c r="K260" s="287"/>
      <c r="L260" s="308"/>
      <c r="M260" s="13"/>
    </row>
    <row r="261" spans="2:13">
      <c r="B261" s="13"/>
      <c r="C261" s="287"/>
      <c r="D261" s="287"/>
      <c r="E261" s="287"/>
      <c r="F261" s="287"/>
      <c r="G261" s="287"/>
      <c r="H261" s="287"/>
      <c r="I261" s="287"/>
      <c r="J261" s="287"/>
      <c r="K261" s="287"/>
      <c r="L261" s="308"/>
      <c r="M261" s="13"/>
    </row>
    <row r="262" spans="2:13">
      <c r="B262" s="13"/>
      <c r="C262" s="287"/>
      <c r="D262" s="287"/>
      <c r="E262" s="287"/>
      <c r="F262" s="287"/>
      <c r="G262" s="287"/>
      <c r="H262" s="287"/>
      <c r="I262" s="287"/>
      <c r="J262" s="287"/>
      <c r="K262" s="287"/>
      <c r="L262" s="308"/>
      <c r="M262" s="13"/>
    </row>
    <row r="263" spans="2:13">
      <c r="B263" s="13"/>
      <c r="C263" s="287"/>
      <c r="D263" s="287"/>
      <c r="E263" s="287"/>
      <c r="F263" s="287"/>
      <c r="G263" s="287"/>
      <c r="H263" s="287"/>
      <c r="I263" s="287"/>
      <c r="J263" s="287"/>
      <c r="K263" s="287"/>
      <c r="L263" s="308"/>
      <c r="M263" s="13"/>
    </row>
    <row r="264" spans="2:13">
      <c r="B264" s="13"/>
      <c r="C264" s="287"/>
      <c r="D264" s="287"/>
      <c r="E264" s="287"/>
      <c r="F264" s="287"/>
      <c r="G264" s="287"/>
      <c r="H264" s="287"/>
      <c r="I264" s="287"/>
      <c r="J264" s="287"/>
      <c r="K264" s="287"/>
      <c r="L264" s="308"/>
      <c r="M264" s="13"/>
    </row>
    <row r="265" spans="2:13">
      <c r="B265" s="13"/>
      <c r="C265" s="287"/>
      <c r="D265" s="287"/>
      <c r="E265" s="287"/>
      <c r="F265" s="287"/>
      <c r="G265" s="287"/>
      <c r="H265" s="287"/>
      <c r="I265" s="287"/>
      <c r="J265" s="287"/>
      <c r="K265" s="287"/>
      <c r="L265" s="308"/>
      <c r="M265" s="13"/>
    </row>
    <row r="266" spans="2:13">
      <c r="B266" s="13"/>
      <c r="C266" s="287"/>
      <c r="D266" s="287"/>
      <c r="E266" s="287"/>
      <c r="F266" s="287"/>
      <c r="G266" s="287"/>
      <c r="H266" s="287"/>
      <c r="I266" s="287"/>
      <c r="J266" s="287"/>
      <c r="K266" s="287"/>
      <c r="L266" s="308"/>
      <c r="M266" s="13"/>
    </row>
    <row r="267" spans="2:13">
      <c r="B267" s="13"/>
      <c r="C267" s="287"/>
      <c r="D267" s="287"/>
      <c r="E267" s="287"/>
      <c r="F267" s="287"/>
      <c r="G267" s="287"/>
      <c r="H267" s="287"/>
      <c r="I267" s="287"/>
      <c r="J267" s="287"/>
      <c r="K267" s="287"/>
      <c r="L267" s="308"/>
      <c r="M267" s="13"/>
    </row>
    <row r="268" spans="2:13">
      <c r="B268" s="13"/>
      <c r="C268" s="287"/>
      <c r="D268" s="287"/>
      <c r="E268" s="287"/>
      <c r="F268" s="287"/>
      <c r="G268" s="287"/>
      <c r="H268" s="287"/>
      <c r="I268" s="287"/>
      <c r="J268" s="287"/>
      <c r="K268" s="287"/>
      <c r="L268" s="308"/>
      <c r="M268" s="13"/>
    </row>
    <row r="269" spans="2:13">
      <c r="B269" s="13"/>
      <c r="C269" s="287"/>
      <c r="D269" s="287"/>
      <c r="E269" s="287"/>
      <c r="F269" s="287"/>
      <c r="G269" s="287"/>
      <c r="H269" s="287"/>
      <c r="I269" s="287"/>
      <c r="J269" s="287"/>
      <c r="K269" s="287"/>
      <c r="L269" s="308"/>
      <c r="M269" s="13"/>
    </row>
    <row r="270" spans="2:13">
      <c r="B270" s="13"/>
      <c r="C270" s="287"/>
      <c r="D270" s="287"/>
      <c r="E270" s="287"/>
      <c r="F270" s="287"/>
      <c r="G270" s="287"/>
      <c r="H270" s="287"/>
      <c r="I270" s="287"/>
      <c r="J270" s="287"/>
      <c r="K270" s="287"/>
      <c r="L270" s="308"/>
      <c r="M270" s="13"/>
    </row>
    <row r="271" spans="2:13">
      <c r="B271" s="13"/>
      <c r="C271" s="287"/>
      <c r="D271" s="287"/>
      <c r="E271" s="287"/>
      <c r="F271" s="287"/>
      <c r="G271" s="287"/>
      <c r="H271" s="287"/>
      <c r="I271" s="287"/>
      <c r="J271" s="287"/>
      <c r="K271" s="287"/>
      <c r="L271" s="308"/>
      <c r="M271" s="13"/>
    </row>
    <row r="272" spans="2:13">
      <c r="B272" s="13"/>
      <c r="C272" s="287"/>
      <c r="D272" s="287"/>
      <c r="E272" s="287"/>
      <c r="F272" s="287"/>
      <c r="G272" s="287"/>
      <c r="H272" s="287"/>
      <c r="I272" s="287"/>
      <c r="J272" s="287"/>
      <c r="K272" s="287"/>
      <c r="L272" s="308"/>
      <c r="M272" s="13"/>
    </row>
    <row r="273" spans="2:13">
      <c r="B273" s="13"/>
      <c r="C273" s="287"/>
      <c r="D273" s="287"/>
      <c r="E273" s="287"/>
      <c r="F273" s="287"/>
      <c r="G273" s="287"/>
      <c r="H273" s="287"/>
      <c r="I273" s="287"/>
      <c r="J273" s="287"/>
      <c r="K273" s="287"/>
      <c r="L273" s="308"/>
      <c r="M273" s="13"/>
    </row>
    <row r="274" spans="2:13">
      <c r="B274" s="13"/>
      <c r="C274" s="287"/>
      <c r="D274" s="287"/>
      <c r="E274" s="287"/>
      <c r="F274" s="287"/>
      <c r="G274" s="287"/>
      <c r="H274" s="287"/>
      <c r="I274" s="287"/>
      <c r="J274" s="287"/>
      <c r="K274" s="287"/>
      <c r="L274" s="308"/>
      <c r="M274" s="13"/>
    </row>
    <row r="275" spans="2:13">
      <c r="B275" s="13"/>
      <c r="C275" s="287"/>
      <c r="D275" s="287"/>
      <c r="E275" s="287"/>
      <c r="F275" s="287"/>
      <c r="G275" s="287"/>
      <c r="H275" s="287"/>
      <c r="I275" s="287"/>
      <c r="J275" s="287"/>
      <c r="K275" s="287"/>
      <c r="L275" s="308"/>
      <c r="M275" s="13"/>
    </row>
    <row r="276" spans="2:13">
      <c r="B276" s="13"/>
      <c r="C276" s="287"/>
      <c r="D276" s="287"/>
      <c r="E276" s="287"/>
      <c r="F276" s="287"/>
      <c r="G276" s="287"/>
      <c r="H276" s="287"/>
      <c r="I276" s="287"/>
      <c r="J276" s="287"/>
      <c r="K276" s="287"/>
      <c r="L276" s="308"/>
      <c r="M276" s="13"/>
    </row>
    <row r="277" spans="2:13">
      <c r="B277" s="13"/>
      <c r="C277" s="287"/>
      <c r="D277" s="287"/>
      <c r="E277" s="287"/>
      <c r="F277" s="287"/>
      <c r="G277" s="287"/>
      <c r="H277" s="287"/>
      <c r="I277" s="287"/>
      <c r="J277" s="287"/>
      <c r="K277" s="287"/>
      <c r="L277" s="308"/>
      <c r="M277" s="13"/>
    </row>
    <row r="278" spans="2:13">
      <c r="B278" s="13"/>
      <c r="C278" s="287"/>
      <c r="D278" s="287"/>
      <c r="E278" s="287"/>
      <c r="F278" s="287"/>
      <c r="G278" s="287"/>
      <c r="H278" s="287"/>
      <c r="I278" s="287"/>
      <c r="J278" s="287"/>
      <c r="K278" s="287"/>
      <c r="L278" s="308"/>
      <c r="M278" s="13"/>
    </row>
    <row r="279" spans="2:13">
      <c r="B279" s="13"/>
      <c r="C279" s="287"/>
      <c r="D279" s="287"/>
      <c r="E279" s="287"/>
      <c r="F279" s="287"/>
      <c r="G279" s="287"/>
      <c r="H279" s="287"/>
      <c r="I279" s="287"/>
      <c r="J279" s="287"/>
      <c r="K279" s="287"/>
      <c r="L279" s="308"/>
      <c r="M279" s="13"/>
    </row>
    <row r="280" spans="2:13">
      <c r="B280" s="13"/>
      <c r="C280" s="287"/>
      <c r="D280" s="287"/>
      <c r="E280" s="287"/>
      <c r="F280" s="287"/>
      <c r="G280" s="287"/>
      <c r="H280" s="287"/>
      <c r="I280" s="287"/>
      <c r="J280" s="287"/>
      <c r="K280" s="287"/>
      <c r="L280" s="308"/>
      <c r="M280" s="13"/>
    </row>
    <row r="281" spans="2:13">
      <c r="B281" s="13"/>
      <c r="C281" s="287"/>
      <c r="D281" s="287"/>
      <c r="E281" s="287"/>
      <c r="F281" s="287"/>
      <c r="G281" s="287"/>
      <c r="H281" s="287"/>
      <c r="I281" s="287"/>
      <c r="J281" s="287"/>
      <c r="K281" s="287"/>
      <c r="L281" s="308"/>
      <c r="M281" s="13"/>
    </row>
    <row r="282" spans="2:13">
      <c r="B282" s="13"/>
      <c r="C282" s="287"/>
      <c r="D282" s="287"/>
      <c r="E282" s="287"/>
      <c r="F282" s="287"/>
      <c r="G282" s="287"/>
      <c r="H282" s="287"/>
      <c r="I282" s="287"/>
      <c r="J282" s="287"/>
      <c r="K282" s="287"/>
      <c r="L282" s="308"/>
      <c r="M282" s="13"/>
    </row>
    <row r="283" spans="2:13">
      <c r="B283" s="13"/>
      <c r="C283" s="287"/>
      <c r="D283" s="287"/>
      <c r="E283" s="287"/>
      <c r="F283" s="287"/>
      <c r="G283" s="287"/>
      <c r="H283" s="287"/>
      <c r="I283" s="287"/>
      <c r="J283" s="287"/>
      <c r="K283" s="287"/>
      <c r="L283" s="308"/>
      <c r="M283" s="13"/>
    </row>
    <row r="284" spans="2:13">
      <c r="B284" s="13"/>
      <c r="C284" s="287"/>
      <c r="D284" s="287"/>
      <c r="E284" s="287"/>
      <c r="F284" s="287"/>
      <c r="G284" s="287"/>
      <c r="H284" s="287"/>
      <c r="I284" s="287"/>
      <c r="J284" s="287"/>
      <c r="K284" s="287"/>
      <c r="L284" s="308"/>
      <c r="M284" s="13"/>
    </row>
    <row r="285" spans="2:13">
      <c r="B285" s="13"/>
      <c r="C285" s="287"/>
      <c r="D285" s="287"/>
      <c r="E285" s="287"/>
      <c r="F285" s="287"/>
      <c r="G285" s="287"/>
      <c r="H285" s="287"/>
      <c r="I285" s="287"/>
      <c r="J285" s="287"/>
      <c r="K285" s="287"/>
      <c r="L285" s="308"/>
      <c r="M285" s="13"/>
    </row>
    <row r="286" spans="2:13">
      <c r="B286" s="13"/>
      <c r="C286" s="287"/>
      <c r="D286" s="287"/>
      <c r="E286" s="287"/>
      <c r="F286" s="287"/>
      <c r="G286" s="287"/>
      <c r="H286" s="287"/>
      <c r="I286" s="287"/>
      <c r="J286" s="287"/>
      <c r="K286" s="287"/>
      <c r="L286" s="308"/>
      <c r="M286" s="13"/>
    </row>
    <row r="287" spans="2:13">
      <c r="B287" s="13"/>
      <c r="C287" s="287"/>
      <c r="D287" s="287"/>
      <c r="E287" s="287"/>
      <c r="F287" s="287"/>
      <c r="G287" s="287"/>
      <c r="H287" s="287"/>
      <c r="I287" s="287"/>
      <c r="J287" s="287"/>
      <c r="K287" s="287"/>
      <c r="L287" s="308"/>
      <c r="M287" s="13"/>
    </row>
    <row r="288" spans="2:13">
      <c r="B288" s="13"/>
      <c r="C288" s="287"/>
      <c r="D288" s="287"/>
      <c r="E288" s="287"/>
      <c r="F288" s="287"/>
      <c r="G288" s="287"/>
      <c r="H288" s="287"/>
      <c r="I288" s="287"/>
      <c r="J288" s="287"/>
      <c r="K288" s="287"/>
      <c r="L288" s="308"/>
      <c r="M288" s="13"/>
    </row>
    <row r="289" spans="2:13">
      <c r="B289" s="13"/>
      <c r="C289" s="287"/>
      <c r="D289" s="287"/>
      <c r="E289" s="287"/>
      <c r="F289" s="287"/>
      <c r="G289" s="287"/>
      <c r="H289" s="287"/>
      <c r="I289" s="287"/>
      <c r="J289" s="287"/>
      <c r="K289" s="287"/>
      <c r="L289" s="308"/>
      <c r="M289" s="13"/>
    </row>
    <row r="290" spans="2:13">
      <c r="B290" s="13"/>
      <c r="C290" s="287"/>
      <c r="D290" s="287"/>
      <c r="E290" s="287"/>
      <c r="F290" s="287"/>
      <c r="G290" s="287"/>
      <c r="H290" s="287"/>
      <c r="I290" s="287"/>
      <c r="J290" s="287"/>
      <c r="K290" s="287"/>
      <c r="L290" s="308"/>
      <c r="M290" s="13"/>
    </row>
    <row r="291" spans="2:13">
      <c r="B291" s="13"/>
      <c r="C291" s="287"/>
      <c r="D291" s="287"/>
      <c r="E291" s="287"/>
      <c r="F291" s="287"/>
      <c r="G291" s="287"/>
      <c r="H291" s="287"/>
      <c r="I291" s="287"/>
      <c r="J291" s="287"/>
      <c r="K291" s="287"/>
      <c r="L291" s="308"/>
      <c r="M291" s="13"/>
    </row>
    <row r="292" spans="2:13">
      <c r="B292" s="13"/>
      <c r="C292" s="287"/>
      <c r="D292" s="287"/>
      <c r="E292" s="287"/>
      <c r="F292" s="287"/>
      <c r="G292" s="287"/>
      <c r="H292" s="287"/>
      <c r="I292" s="287"/>
      <c r="J292" s="287"/>
      <c r="K292" s="287"/>
      <c r="L292" s="308"/>
      <c r="M292" s="13"/>
    </row>
    <row r="293" spans="2:13">
      <c r="B293" s="13"/>
      <c r="C293" s="287"/>
      <c r="D293" s="287"/>
      <c r="E293" s="287"/>
      <c r="F293" s="287"/>
      <c r="G293" s="287"/>
      <c r="H293" s="287"/>
      <c r="I293" s="287"/>
      <c r="J293" s="287"/>
      <c r="K293" s="287"/>
      <c r="L293" s="308"/>
      <c r="M293" s="13"/>
    </row>
    <row r="294" spans="2:13">
      <c r="B294" s="13"/>
      <c r="C294" s="289"/>
      <c r="D294" s="289"/>
      <c r="E294" s="289"/>
      <c r="F294" s="289"/>
      <c r="G294" s="289"/>
      <c r="H294" s="289"/>
      <c r="I294" s="289"/>
      <c r="J294" s="289"/>
      <c r="K294" s="289"/>
      <c r="L294" s="308"/>
      <c r="M294" s="13"/>
    </row>
    <row r="295" spans="2:13">
      <c r="B295" s="13"/>
      <c r="C295" s="287"/>
      <c r="D295" s="287"/>
      <c r="E295" s="287"/>
      <c r="F295" s="287"/>
      <c r="G295" s="287"/>
      <c r="H295" s="287"/>
      <c r="I295" s="287"/>
      <c r="J295" s="287"/>
      <c r="K295" s="287"/>
      <c r="L295" s="308"/>
      <c r="M295" s="13"/>
    </row>
    <row r="296" spans="2:13">
      <c r="B296" s="13"/>
      <c r="C296" s="287"/>
      <c r="D296" s="287"/>
      <c r="E296" s="287"/>
      <c r="F296" s="287"/>
      <c r="G296" s="287"/>
      <c r="H296" s="287"/>
      <c r="I296" s="287"/>
      <c r="J296" s="287"/>
      <c r="K296" s="287"/>
      <c r="L296" s="308"/>
      <c r="M296" s="13"/>
    </row>
    <row r="297" spans="2:13">
      <c r="B297" s="13"/>
      <c r="C297" s="287"/>
      <c r="D297" s="287"/>
      <c r="E297" s="287"/>
      <c r="F297" s="287"/>
      <c r="G297" s="287"/>
      <c r="H297" s="287"/>
      <c r="I297" s="287"/>
      <c r="J297" s="287"/>
      <c r="K297" s="287"/>
      <c r="L297" s="308"/>
      <c r="M297" s="13"/>
    </row>
    <row r="298" spans="2:13">
      <c r="B298" s="13"/>
      <c r="C298" s="287"/>
      <c r="D298" s="287"/>
      <c r="E298" s="287"/>
      <c r="F298" s="287"/>
      <c r="G298" s="287"/>
      <c r="H298" s="287"/>
      <c r="I298" s="287"/>
      <c r="J298" s="287"/>
      <c r="K298" s="287"/>
      <c r="L298" s="308"/>
      <c r="M298" s="13"/>
    </row>
    <row r="299" spans="2:13">
      <c r="B299" s="13"/>
      <c r="C299" s="287"/>
      <c r="D299" s="287"/>
      <c r="E299" s="287"/>
      <c r="F299" s="287"/>
      <c r="G299" s="287"/>
      <c r="H299" s="287"/>
      <c r="I299" s="287"/>
      <c r="J299" s="287"/>
      <c r="K299" s="287"/>
      <c r="L299" s="308"/>
      <c r="M299" s="13"/>
    </row>
    <row r="300" spans="2:13">
      <c r="B300" s="13"/>
      <c r="C300" s="287"/>
      <c r="D300" s="287"/>
      <c r="E300" s="287"/>
      <c r="F300" s="287"/>
      <c r="G300" s="287"/>
      <c r="H300" s="287"/>
      <c r="I300" s="287"/>
      <c r="J300" s="287"/>
      <c r="K300" s="287"/>
      <c r="L300" s="308"/>
      <c r="M300" s="13"/>
    </row>
    <row r="301" spans="2:13">
      <c r="B301" s="13"/>
      <c r="C301" s="287"/>
      <c r="D301" s="287"/>
      <c r="E301" s="287"/>
      <c r="F301" s="287"/>
      <c r="G301" s="287"/>
      <c r="H301" s="287"/>
      <c r="I301" s="287"/>
      <c r="J301" s="287"/>
      <c r="K301" s="287"/>
      <c r="L301" s="308"/>
      <c r="M301" s="13"/>
    </row>
    <row r="302" spans="2:13">
      <c r="B302" s="13"/>
      <c r="C302" s="287"/>
      <c r="D302" s="287"/>
      <c r="E302" s="287"/>
      <c r="F302" s="287"/>
      <c r="G302" s="287"/>
      <c r="H302" s="287"/>
      <c r="I302" s="287"/>
      <c r="J302" s="287"/>
      <c r="K302" s="287"/>
      <c r="L302" s="308"/>
      <c r="M302" s="13"/>
    </row>
    <row r="303" spans="2:13">
      <c r="B303" s="13"/>
      <c r="C303" s="287"/>
      <c r="D303" s="287"/>
      <c r="E303" s="287"/>
      <c r="F303" s="287"/>
      <c r="G303" s="287"/>
      <c r="H303" s="287"/>
      <c r="I303" s="287"/>
      <c r="J303" s="287"/>
      <c r="K303" s="287"/>
      <c r="L303" s="308"/>
      <c r="M303" s="13"/>
    </row>
    <row r="304" spans="2:13">
      <c r="B304" s="13"/>
      <c r="C304" s="287"/>
      <c r="D304" s="287"/>
      <c r="E304" s="287"/>
      <c r="F304" s="287"/>
      <c r="G304" s="287"/>
      <c r="H304" s="287"/>
      <c r="I304" s="287"/>
      <c r="J304" s="287"/>
      <c r="K304" s="287"/>
      <c r="L304" s="308"/>
      <c r="M304" s="13"/>
    </row>
    <row r="305" spans="2:13">
      <c r="B305" s="13"/>
      <c r="C305" s="287"/>
      <c r="D305" s="287"/>
      <c r="E305" s="287"/>
      <c r="F305" s="287"/>
      <c r="G305" s="287"/>
      <c r="H305" s="287"/>
      <c r="I305" s="287"/>
      <c r="J305" s="287"/>
      <c r="K305" s="287"/>
      <c r="L305" s="308"/>
      <c r="M305" s="13"/>
    </row>
    <row r="306" spans="2:13">
      <c r="B306" s="13"/>
      <c r="C306" s="287"/>
      <c r="D306" s="287"/>
      <c r="E306" s="287"/>
      <c r="F306" s="287"/>
      <c r="G306" s="287"/>
      <c r="H306" s="287"/>
      <c r="I306" s="287"/>
      <c r="J306" s="287"/>
      <c r="K306" s="287"/>
      <c r="L306" s="308"/>
      <c r="M306" s="13"/>
    </row>
    <row r="307" spans="2:13">
      <c r="B307" s="13"/>
      <c r="C307" s="287"/>
      <c r="D307" s="287"/>
      <c r="E307" s="287"/>
      <c r="F307" s="287"/>
      <c r="G307" s="287"/>
      <c r="H307" s="287"/>
      <c r="I307" s="287"/>
      <c r="J307" s="287"/>
      <c r="K307" s="287"/>
      <c r="L307" s="308"/>
      <c r="M307" s="13"/>
    </row>
    <row r="308" spans="2:13">
      <c r="B308" s="13"/>
      <c r="C308" s="287"/>
      <c r="D308" s="287"/>
      <c r="E308" s="287"/>
      <c r="F308" s="287"/>
      <c r="G308" s="287"/>
      <c r="H308" s="287"/>
      <c r="I308" s="287"/>
      <c r="J308" s="287"/>
      <c r="K308" s="287"/>
      <c r="L308" s="308"/>
      <c r="M308" s="13"/>
    </row>
    <row r="309" spans="2:13">
      <c r="B309" s="13"/>
      <c r="C309" s="287"/>
      <c r="D309" s="287"/>
      <c r="E309" s="287"/>
      <c r="F309" s="287"/>
      <c r="G309" s="287"/>
      <c r="H309" s="287"/>
      <c r="I309" s="287"/>
      <c r="J309" s="287"/>
      <c r="K309" s="287"/>
      <c r="L309" s="308"/>
      <c r="M309" s="13"/>
    </row>
    <row r="310" spans="2:13">
      <c r="B310" s="13"/>
      <c r="C310" s="287"/>
      <c r="D310" s="287"/>
      <c r="E310" s="287"/>
      <c r="F310" s="287"/>
      <c r="G310" s="287"/>
      <c r="H310" s="287"/>
      <c r="I310" s="287"/>
      <c r="J310" s="287"/>
      <c r="K310" s="287"/>
      <c r="L310" s="308"/>
      <c r="M310" s="13"/>
    </row>
    <row r="311" spans="2:13">
      <c r="B311" s="13"/>
      <c r="C311" s="287"/>
      <c r="D311" s="287"/>
      <c r="E311" s="287"/>
      <c r="F311" s="287"/>
      <c r="G311" s="287"/>
      <c r="H311" s="287"/>
      <c r="I311" s="287"/>
      <c r="J311" s="287"/>
      <c r="K311" s="287"/>
      <c r="L311" s="308"/>
      <c r="M311" s="13"/>
    </row>
    <row r="312" spans="2:13">
      <c r="B312" s="13"/>
      <c r="C312" s="287"/>
      <c r="D312" s="287"/>
      <c r="E312" s="287"/>
      <c r="F312" s="287"/>
      <c r="G312" s="287"/>
      <c r="H312" s="287"/>
      <c r="I312" s="287"/>
      <c r="J312" s="287"/>
      <c r="K312" s="287"/>
      <c r="L312" s="308"/>
      <c r="M312" s="13"/>
    </row>
    <row r="313" spans="2:13">
      <c r="B313" s="13"/>
      <c r="C313" s="287"/>
      <c r="D313" s="287"/>
      <c r="E313" s="287"/>
      <c r="F313" s="287"/>
      <c r="G313" s="287"/>
      <c r="H313" s="287"/>
      <c r="I313" s="287"/>
      <c r="J313" s="287"/>
      <c r="K313" s="287"/>
      <c r="L313" s="308"/>
      <c r="M313" s="13"/>
    </row>
    <row r="314" spans="2:13">
      <c r="B314" s="13"/>
      <c r="C314" s="287"/>
      <c r="D314" s="287"/>
      <c r="E314" s="287"/>
      <c r="F314" s="287"/>
      <c r="G314" s="287"/>
      <c r="H314" s="287"/>
      <c r="I314" s="287"/>
      <c r="J314" s="287"/>
      <c r="K314" s="287"/>
      <c r="L314" s="308"/>
      <c r="M314" s="13"/>
    </row>
    <row r="315" spans="2:13">
      <c r="B315" s="13"/>
      <c r="C315" s="287"/>
      <c r="D315" s="287"/>
      <c r="E315" s="287"/>
      <c r="F315" s="287"/>
      <c r="G315" s="287"/>
      <c r="H315" s="287"/>
      <c r="I315" s="287"/>
      <c r="J315" s="287"/>
      <c r="K315" s="287"/>
      <c r="L315" s="308"/>
      <c r="M315" s="13"/>
    </row>
    <row r="316" spans="2:13">
      <c r="B316" s="13"/>
      <c r="C316" s="287"/>
      <c r="D316" s="287"/>
      <c r="E316" s="287"/>
      <c r="F316" s="287"/>
      <c r="G316" s="287"/>
      <c r="H316" s="287"/>
      <c r="I316" s="287"/>
      <c r="J316" s="287"/>
      <c r="K316" s="287"/>
      <c r="L316" s="308"/>
      <c r="M316" s="13"/>
    </row>
    <row r="317" spans="2:13">
      <c r="B317" s="13"/>
      <c r="C317" s="287"/>
      <c r="D317" s="287"/>
      <c r="E317" s="287"/>
      <c r="F317" s="287"/>
      <c r="G317" s="287"/>
      <c r="H317" s="287"/>
      <c r="I317" s="287"/>
      <c r="J317" s="287"/>
      <c r="K317" s="287"/>
      <c r="L317" s="308"/>
      <c r="M317" s="13"/>
    </row>
    <row r="318" spans="2:13">
      <c r="B318" s="13"/>
      <c r="C318" s="287"/>
      <c r="D318" s="287"/>
      <c r="E318" s="287"/>
      <c r="F318" s="287"/>
      <c r="G318" s="287"/>
      <c r="H318" s="287"/>
      <c r="I318" s="287"/>
      <c r="J318" s="287"/>
      <c r="K318" s="287"/>
      <c r="L318" s="308"/>
      <c r="M318" s="13"/>
    </row>
    <row r="319" spans="2:13">
      <c r="B319" s="13"/>
      <c r="C319" s="287"/>
      <c r="D319" s="287"/>
      <c r="E319" s="287"/>
      <c r="F319" s="287"/>
      <c r="G319" s="287"/>
      <c r="H319" s="287"/>
      <c r="I319" s="287"/>
      <c r="J319" s="287"/>
      <c r="K319" s="287"/>
      <c r="L319" s="308"/>
      <c r="M319" s="13"/>
    </row>
    <row r="320" spans="2:13">
      <c r="B320" s="13"/>
      <c r="C320" s="287"/>
      <c r="D320" s="287"/>
      <c r="E320" s="287"/>
      <c r="F320" s="287"/>
      <c r="G320" s="287"/>
      <c r="H320" s="287"/>
      <c r="I320" s="287"/>
      <c r="J320" s="287"/>
      <c r="K320" s="287"/>
      <c r="L320" s="308"/>
      <c r="M320" s="13"/>
    </row>
    <row r="321" spans="2:13">
      <c r="B321" s="13"/>
      <c r="C321" s="287"/>
      <c r="D321" s="287"/>
      <c r="E321" s="287"/>
      <c r="F321" s="287"/>
      <c r="G321" s="287"/>
      <c r="H321" s="287"/>
      <c r="I321" s="287"/>
      <c r="J321" s="287"/>
      <c r="K321" s="287"/>
      <c r="L321" s="308"/>
      <c r="M321" s="13"/>
    </row>
    <row r="322" spans="2:13">
      <c r="B322" s="13"/>
      <c r="C322" s="287"/>
      <c r="D322" s="287"/>
      <c r="E322" s="287"/>
      <c r="F322" s="287"/>
      <c r="G322" s="287"/>
      <c r="H322" s="287"/>
      <c r="I322" s="287"/>
      <c r="J322" s="287"/>
      <c r="K322" s="287"/>
      <c r="L322" s="308"/>
      <c r="M322" s="13"/>
    </row>
    <row r="323" spans="2:13">
      <c r="B323" s="13"/>
      <c r="C323" s="287"/>
      <c r="D323" s="287"/>
      <c r="E323" s="287"/>
      <c r="F323" s="287"/>
      <c r="G323" s="287"/>
      <c r="H323" s="287"/>
      <c r="I323" s="287"/>
      <c r="J323" s="287"/>
      <c r="K323" s="287"/>
      <c r="L323" s="308"/>
      <c r="M323" s="13"/>
    </row>
    <row r="324" spans="2:13">
      <c r="B324" s="13"/>
      <c r="C324" s="287"/>
      <c r="D324" s="287"/>
      <c r="E324" s="287"/>
      <c r="F324" s="287"/>
      <c r="G324" s="287"/>
      <c r="H324" s="287"/>
      <c r="I324" s="287"/>
      <c r="J324" s="287"/>
      <c r="K324" s="287"/>
      <c r="L324" s="308"/>
      <c r="M324" s="13"/>
    </row>
    <row r="325" spans="2:13">
      <c r="B325" s="13"/>
      <c r="C325" s="287"/>
      <c r="D325" s="287"/>
      <c r="E325" s="287"/>
      <c r="F325" s="287"/>
      <c r="G325" s="287"/>
      <c r="H325" s="287"/>
      <c r="I325" s="287"/>
      <c r="J325" s="287"/>
      <c r="K325" s="287"/>
      <c r="L325" s="308"/>
      <c r="M325" s="13"/>
    </row>
    <row r="326" spans="2:13">
      <c r="B326" s="13"/>
      <c r="C326" s="287"/>
      <c r="D326" s="287"/>
      <c r="E326" s="287"/>
      <c r="F326" s="287"/>
      <c r="G326" s="287"/>
      <c r="H326" s="287"/>
      <c r="I326" s="287"/>
      <c r="J326" s="287"/>
      <c r="K326" s="287"/>
      <c r="L326" s="308"/>
      <c r="M326" s="13"/>
    </row>
    <row r="327" spans="2:13">
      <c r="B327" s="13"/>
      <c r="C327" s="287"/>
      <c r="D327" s="287"/>
      <c r="E327" s="287"/>
      <c r="F327" s="287"/>
      <c r="G327" s="287"/>
      <c r="H327" s="287"/>
      <c r="I327" s="287"/>
      <c r="J327" s="287"/>
      <c r="K327" s="287"/>
      <c r="L327" s="308"/>
      <c r="M327" s="13"/>
    </row>
    <row r="328" spans="2:13">
      <c r="B328" s="13"/>
      <c r="C328" s="287"/>
      <c r="D328" s="287"/>
      <c r="E328" s="287"/>
      <c r="F328" s="287"/>
      <c r="G328" s="287"/>
      <c r="H328" s="287"/>
      <c r="I328" s="287"/>
      <c r="J328" s="287"/>
      <c r="K328" s="287"/>
      <c r="L328" s="308"/>
      <c r="M328" s="13"/>
    </row>
    <row r="329" spans="2:13">
      <c r="B329" s="13"/>
      <c r="C329" s="287"/>
      <c r="D329" s="287"/>
      <c r="E329" s="287"/>
      <c r="F329" s="287"/>
      <c r="G329" s="287"/>
      <c r="H329" s="287"/>
      <c r="I329" s="287"/>
      <c r="J329" s="287"/>
      <c r="K329" s="287"/>
      <c r="L329" s="308"/>
      <c r="M329" s="13"/>
    </row>
    <row r="330" spans="2:13">
      <c r="B330" s="13"/>
      <c r="C330" s="287"/>
      <c r="D330" s="287"/>
      <c r="E330" s="287"/>
      <c r="F330" s="287"/>
      <c r="G330" s="287"/>
      <c r="H330" s="287"/>
      <c r="I330" s="287"/>
      <c r="J330" s="287"/>
      <c r="K330" s="287"/>
      <c r="L330" s="308"/>
      <c r="M330" s="13"/>
    </row>
    <row r="331" spans="2:13">
      <c r="B331" s="13"/>
      <c r="C331" s="287"/>
      <c r="D331" s="287"/>
      <c r="E331" s="287"/>
      <c r="F331" s="287"/>
      <c r="G331" s="287"/>
      <c r="H331" s="287"/>
      <c r="I331" s="287"/>
      <c r="J331" s="287"/>
      <c r="K331" s="287"/>
      <c r="L331" s="308"/>
      <c r="M331" s="13"/>
    </row>
    <row r="332" spans="2:13">
      <c r="B332" s="13"/>
      <c r="C332" s="287"/>
      <c r="D332" s="287"/>
      <c r="E332" s="287"/>
      <c r="F332" s="287"/>
      <c r="G332" s="287"/>
      <c r="H332" s="287"/>
      <c r="I332" s="287"/>
      <c r="J332" s="287"/>
      <c r="K332" s="287"/>
      <c r="L332" s="308"/>
      <c r="M332" s="13"/>
    </row>
    <row r="333" spans="2:13">
      <c r="B333" s="13"/>
      <c r="C333" s="287"/>
      <c r="D333" s="287"/>
      <c r="E333" s="287"/>
      <c r="F333" s="287"/>
      <c r="G333" s="287"/>
      <c r="H333" s="287"/>
      <c r="I333" s="287"/>
      <c r="J333" s="287"/>
      <c r="K333" s="287"/>
      <c r="L333" s="308"/>
      <c r="M333" s="13"/>
    </row>
    <row r="334" spans="2:13">
      <c r="B334" s="13"/>
      <c r="C334" s="287"/>
      <c r="D334" s="287"/>
      <c r="E334" s="287"/>
      <c r="F334" s="287"/>
      <c r="G334" s="287"/>
      <c r="H334" s="287"/>
      <c r="I334" s="287"/>
      <c r="J334" s="287"/>
      <c r="K334" s="287"/>
      <c r="L334" s="308"/>
      <c r="M334" s="13"/>
    </row>
    <row r="335" spans="2:13">
      <c r="B335" s="13"/>
      <c r="C335" s="289"/>
      <c r="D335" s="289"/>
      <c r="E335" s="287"/>
      <c r="F335" s="287"/>
      <c r="G335" s="287"/>
      <c r="H335" s="289"/>
      <c r="I335" s="289"/>
      <c r="J335" s="289"/>
      <c r="K335" s="289"/>
      <c r="L335" s="308"/>
      <c r="M335" s="13"/>
    </row>
    <row r="336" spans="2:13">
      <c r="B336" s="13"/>
      <c r="C336" s="287"/>
      <c r="D336" s="287"/>
      <c r="E336" s="287"/>
      <c r="F336" s="287"/>
      <c r="G336" s="287"/>
      <c r="H336" s="287"/>
      <c r="I336" s="287"/>
      <c r="J336" s="287"/>
      <c r="K336" s="287"/>
      <c r="L336" s="308"/>
      <c r="M336" s="13"/>
    </row>
    <row r="337" spans="2:13">
      <c r="B337" s="13"/>
      <c r="C337" s="287"/>
      <c r="D337" s="287"/>
      <c r="E337" s="287"/>
      <c r="F337" s="287"/>
      <c r="G337" s="287"/>
      <c r="H337" s="287"/>
      <c r="I337" s="287"/>
      <c r="J337" s="287"/>
      <c r="K337" s="287"/>
      <c r="L337" s="308"/>
      <c r="M337" s="13"/>
    </row>
    <row r="338" spans="2:13">
      <c r="B338" s="13"/>
      <c r="C338" s="287"/>
      <c r="D338" s="287"/>
      <c r="E338" s="287"/>
      <c r="F338" s="287"/>
      <c r="G338" s="287"/>
      <c r="H338" s="287"/>
      <c r="I338" s="287"/>
      <c r="J338" s="287"/>
      <c r="K338" s="287"/>
      <c r="L338" s="308"/>
      <c r="M338" s="13"/>
    </row>
    <row r="339" spans="2:13">
      <c r="B339" s="13"/>
      <c r="C339" s="287"/>
      <c r="D339" s="287"/>
      <c r="E339" s="287"/>
      <c r="F339" s="287"/>
      <c r="G339" s="287"/>
      <c r="H339" s="287"/>
      <c r="I339" s="287"/>
      <c r="J339" s="287"/>
      <c r="K339" s="287"/>
      <c r="L339" s="30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40"/>
      <c r="B1" s="540"/>
      <c r="C1" s="253"/>
      <c r="D1" s="253"/>
    </row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26.25" customHeight="1">
      <c r="L5" s="256" t="s">
        <v>283</v>
      </c>
    </row>
    <row r="6" spans="1:15">
      <c r="A6" s="266" t="s">
        <v>15</v>
      </c>
      <c r="K6" s="276">
        <f>Main!B10</f>
        <v>44230</v>
      </c>
    </row>
    <row r="7" spans="1:15">
      <c r="A7"/>
      <c r="C7" s="8" t="s">
        <v>284</v>
      </c>
    </row>
    <row r="8" spans="1:15">
      <c r="A8" s="267"/>
      <c r="B8" s="268"/>
      <c r="C8" s="268"/>
      <c r="D8" s="268"/>
      <c r="E8" s="268"/>
      <c r="F8" s="268"/>
      <c r="G8" s="269"/>
      <c r="H8" s="268"/>
      <c r="I8" s="268"/>
      <c r="J8" s="268"/>
      <c r="K8" s="268"/>
      <c r="L8" s="268"/>
      <c r="M8" s="268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70"/>
      <c r="L9" s="277"/>
      <c r="M9" s="278"/>
    </row>
    <row r="10" spans="1:15" ht="42.75" customHeight="1">
      <c r="A10" s="532"/>
      <c r="B10" s="534"/>
      <c r="C10" s="539" t="s">
        <v>23</v>
      </c>
      <c r="D10" s="539"/>
      <c r="E10" s="272" t="s">
        <v>24</v>
      </c>
      <c r="F10" s="272" t="s">
        <v>25</v>
      </c>
      <c r="G10" s="272" t="s">
        <v>26</v>
      </c>
      <c r="H10" s="272" t="s">
        <v>27</v>
      </c>
      <c r="I10" s="272" t="s">
        <v>28</v>
      </c>
      <c r="J10" s="272" t="s">
        <v>29</v>
      </c>
      <c r="K10" s="272" t="s">
        <v>30</v>
      </c>
      <c r="L10" s="279" t="s">
        <v>31</v>
      </c>
      <c r="M10" s="280" t="s">
        <v>215</v>
      </c>
    </row>
    <row r="11" spans="1:15" ht="12" customHeight="1">
      <c r="A11" s="264">
        <v>1</v>
      </c>
      <c r="B11" s="273" t="s">
        <v>285</v>
      </c>
      <c r="C11" s="274">
        <v>20617</v>
      </c>
      <c r="D11" s="275">
        <v>20190.433333333334</v>
      </c>
      <c r="E11" s="275">
        <v>19671.566666666669</v>
      </c>
      <c r="F11" s="275">
        <v>18726.133333333335</v>
      </c>
      <c r="G11" s="275">
        <v>18207.26666666667</v>
      </c>
      <c r="H11" s="275">
        <v>21135.866666666669</v>
      </c>
      <c r="I11" s="275">
        <v>21654.733333333337</v>
      </c>
      <c r="J11" s="275">
        <v>22600.166666666668</v>
      </c>
      <c r="K11" s="273">
        <v>20709.3</v>
      </c>
      <c r="L11" s="273">
        <v>19245</v>
      </c>
      <c r="M11" s="273">
        <v>0.24990999999999999</v>
      </c>
    </row>
    <row r="12" spans="1:15" ht="12" customHeight="1">
      <c r="A12" s="264">
        <v>2</v>
      </c>
      <c r="B12" s="273" t="s">
        <v>788</v>
      </c>
      <c r="C12" s="274">
        <v>1445.4</v>
      </c>
      <c r="D12" s="275">
        <v>1447.55</v>
      </c>
      <c r="E12" s="275">
        <v>1387.75</v>
      </c>
      <c r="F12" s="275">
        <v>1330.1000000000001</v>
      </c>
      <c r="G12" s="275">
        <v>1270.3000000000002</v>
      </c>
      <c r="H12" s="275">
        <v>1505.1999999999998</v>
      </c>
      <c r="I12" s="275">
        <v>1564.9999999999995</v>
      </c>
      <c r="J12" s="275">
        <v>1622.6499999999996</v>
      </c>
      <c r="K12" s="273">
        <v>1507.35</v>
      </c>
      <c r="L12" s="273">
        <v>1389.9</v>
      </c>
      <c r="M12" s="273">
        <v>4.1580399999999997</v>
      </c>
    </row>
    <row r="13" spans="1:15" ht="12" customHeight="1">
      <c r="A13" s="264">
        <v>3</v>
      </c>
      <c r="B13" s="273" t="s">
        <v>819</v>
      </c>
      <c r="C13" s="274">
        <v>1263.55</v>
      </c>
      <c r="D13" s="275">
        <v>1255.95</v>
      </c>
      <c r="E13" s="275">
        <v>1236.6000000000001</v>
      </c>
      <c r="F13" s="275">
        <v>1209.6500000000001</v>
      </c>
      <c r="G13" s="275">
        <v>1190.3000000000002</v>
      </c>
      <c r="H13" s="275">
        <v>1282.9000000000001</v>
      </c>
      <c r="I13" s="275">
        <v>1302.25</v>
      </c>
      <c r="J13" s="275">
        <v>1329.2</v>
      </c>
      <c r="K13" s="273">
        <v>1275.3</v>
      </c>
      <c r="L13" s="273">
        <v>1229</v>
      </c>
      <c r="M13" s="273">
        <v>0.27992</v>
      </c>
    </row>
    <row r="14" spans="1:15" ht="12" customHeight="1">
      <c r="A14" s="264">
        <v>4</v>
      </c>
      <c r="B14" s="273" t="s">
        <v>38</v>
      </c>
      <c r="C14" s="274">
        <v>1762.85</v>
      </c>
      <c r="D14" s="275">
        <v>1745.9666666666665</v>
      </c>
      <c r="E14" s="275">
        <v>1707.9333333333329</v>
      </c>
      <c r="F14" s="275">
        <v>1653.0166666666664</v>
      </c>
      <c r="G14" s="275">
        <v>1614.9833333333329</v>
      </c>
      <c r="H14" s="275">
        <v>1800.883333333333</v>
      </c>
      <c r="I14" s="275">
        <v>1838.9166666666663</v>
      </c>
      <c r="J14" s="275">
        <v>1893.833333333333</v>
      </c>
      <c r="K14" s="273">
        <v>1784</v>
      </c>
      <c r="L14" s="273">
        <v>1691.05</v>
      </c>
      <c r="M14" s="273">
        <v>16.97944</v>
      </c>
    </row>
    <row r="15" spans="1:15" ht="12" customHeight="1">
      <c r="A15" s="264">
        <v>5</v>
      </c>
      <c r="B15" s="273" t="s">
        <v>286</v>
      </c>
      <c r="C15" s="274">
        <v>1939.3</v>
      </c>
      <c r="D15" s="275">
        <v>1944.9666666666665</v>
      </c>
      <c r="E15" s="275">
        <v>1929.383333333333</v>
      </c>
      <c r="F15" s="275">
        <v>1919.4666666666665</v>
      </c>
      <c r="G15" s="275">
        <v>1903.883333333333</v>
      </c>
      <c r="H15" s="275">
        <v>1954.883333333333</v>
      </c>
      <c r="I15" s="275">
        <v>1970.4666666666665</v>
      </c>
      <c r="J15" s="275">
        <v>1980.383333333333</v>
      </c>
      <c r="K15" s="273">
        <v>1960.55</v>
      </c>
      <c r="L15" s="273">
        <v>1935.05</v>
      </c>
      <c r="M15" s="273">
        <v>0.34267999999999998</v>
      </c>
    </row>
    <row r="16" spans="1:15" ht="12" customHeight="1">
      <c r="A16" s="264">
        <v>6</v>
      </c>
      <c r="B16" s="273" t="s">
        <v>287</v>
      </c>
      <c r="C16" s="274">
        <v>931.5</v>
      </c>
      <c r="D16" s="275">
        <v>937.55000000000007</v>
      </c>
      <c r="E16" s="275">
        <v>920.10000000000014</v>
      </c>
      <c r="F16" s="275">
        <v>908.7</v>
      </c>
      <c r="G16" s="275">
        <v>891.25000000000011</v>
      </c>
      <c r="H16" s="275">
        <v>948.95000000000016</v>
      </c>
      <c r="I16" s="275">
        <v>966.4000000000002</v>
      </c>
      <c r="J16" s="275">
        <v>977.80000000000018</v>
      </c>
      <c r="K16" s="273">
        <v>955</v>
      </c>
      <c r="L16" s="273">
        <v>926.15</v>
      </c>
      <c r="M16" s="273">
        <v>3.08982</v>
      </c>
    </row>
    <row r="17" spans="1:13" ht="12" customHeight="1">
      <c r="A17" s="264">
        <v>7</v>
      </c>
      <c r="B17" s="273" t="s">
        <v>223</v>
      </c>
      <c r="C17" s="274">
        <v>960.7</v>
      </c>
      <c r="D17" s="275">
        <v>964.91666666666663</v>
      </c>
      <c r="E17" s="275">
        <v>930.83333333333326</v>
      </c>
      <c r="F17" s="275">
        <v>900.96666666666658</v>
      </c>
      <c r="G17" s="275">
        <v>866.88333333333321</v>
      </c>
      <c r="H17" s="275">
        <v>994.7833333333333</v>
      </c>
      <c r="I17" s="275">
        <v>1028.8666666666666</v>
      </c>
      <c r="J17" s="275">
        <v>1058.7333333333333</v>
      </c>
      <c r="K17" s="273">
        <v>999</v>
      </c>
      <c r="L17" s="273">
        <v>935.05</v>
      </c>
      <c r="M17" s="273">
        <v>11.301959999999999</v>
      </c>
    </row>
    <row r="18" spans="1:13" ht="12" customHeight="1">
      <c r="A18" s="264">
        <v>8</v>
      </c>
      <c r="B18" s="273" t="s">
        <v>735</v>
      </c>
      <c r="C18" s="274">
        <v>678.05</v>
      </c>
      <c r="D18" s="275">
        <v>681.98333333333323</v>
      </c>
      <c r="E18" s="275">
        <v>671.06666666666649</v>
      </c>
      <c r="F18" s="275">
        <v>664.08333333333326</v>
      </c>
      <c r="G18" s="275">
        <v>653.16666666666652</v>
      </c>
      <c r="H18" s="275">
        <v>688.96666666666647</v>
      </c>
      <c r="I18" s="275">
        <v>699.88333333333321</v>
      </c>
      <c r="J18" s="275">
        <v>706.86666666666645</v>
      </c>
      <c r="K18" s="273">
        <v>692.9</v>
      </c>
      <c r="L18" s="273">
        <v>675</v>
      </c>
      <c r="M18" s="273">
        <v>2.7154500000000001</v>
      </c>
    </row>
    <row r="19" spans="1:13" ht="12" customHeight="1">
      <c r="A19" s="264">
        <v>9</v>
      </c>
      <c r="B19" s="273" t="s">
        <v>736</v>
      </c>
      <c r="C19" s="274">
        <v>1181.55</v>
      </c>
      <c r="D19" s="275">
        <v>1173.9833333333333</v>
      </c>
      <c r="E19" s="275">
        <v>1160.5666666666666</v>
      </c>
      <c r="F19" s="275">
        <v>1139.5833333333333</v>
      </c>
      <c r="G19" s="275">
        <v>1126.1666666666665</v>
      </c>
      <c r="H19" s="275">
        <v>1194.9666666666667</v>
      </c>
      <c r="I19" s="275">
        <v>1208.3833333333332</v>
      </c>
      <c r="J19" s="275">
        <v>1229.3666666666668</v>
      </c>
      <c r="K19" s="273">
        <v>1187.4000000000001</v>
      </c>
      <c r="L19" s="273">
        <v>1153</v>
      </c>
      <c r="M19" s="273">
        <v>3.0598800000000002</v>
      </c>
    </row>
    <row r="20" spans="1:13" ht="12" customHeight="1">
      <c r="A20" s="264">
        <v>10</v>
      </c>
      <c r="B20" s="273" t="s">
        <v>288</v>
      </c>
      <c r="C20" s="274">
        <v>1982.2</v>
      </c>
      <c r="D20" s="275">
        <v>1955.3999999999999</v>
      </c>
      <c r="E20" s="275">
        <v>1911.7999999999997</v>
      </c>
      <c r="F20" s="275">
        <v>1841.3999999999999</v>
      </c>
      <c r="G20" s="275">
        <v>1797.7999999999997</v>
      </c>
      <c r="H20" s="275">
        <v>2025.7999999999997</v>
      </c>
      <c r="I20" s="275">
        <v>2069.3999999999996</v>
      </c>
      <c r="J20" s="275">
        <v>2139.7999999999997</v>
      </c>
      <c r="K20" s="273">
        <v>1999</v>
      </c>
      <c r="L20" s="273">
        <v>1885</v>
      </c>
      <c r="M20" s="273">
        <v>0.91737999999999997</v>
      </c>
    </row>
    <row r="21" spans="1:13" ht="12" customHeight="1">
      <c r="A21" s="264">
        <v>11</v>
      </c>
      <c r="B21" s="273" t="s">
        <v>289</v>
      </c>
      <c r="C21" s="274">
        <v>14093.85</v>
      </c>
      <c r="D21" s="275">
        <v>14171.883333333331</v>
      </c>
      <c r="E21" s="275">
        <v>13881.766666666663</v>
      </c>
      <c r="F21" s="275">
        <v>13669.683333333331</v>
      </c>
      <c r="G21" s="275">
        <v>13379.566666666662</v>
      </c>
      <c r="H21" s="275">
        <v>14383.966666666664</v>
      </c>
      <c r="I21" s="275">
        <v>14674.083333333332</v>
      </c>
      <c r="J21" s="275">
        <v>14886.166666666664</v>
      </c>
      <c r="K21" s="273">
        <v>14462</v>
      </c>
      <c r="L21" s="273">
        <v>13959.8</v>
      </c>
      <c r="M21" s="273">
        <v>0.56037000000000003</v>
      </c>
    </row>
    <row r="22" spans="1:13" ht="12" customHeight="1">
      <c r="A22" s="264">
        <v>12</v>
      </c>
      <c r="B22" s="273" t="s">
        <v>40</v>
      </c>
      <c r="C22" s="274">
        <v>564.20000000000005</v>
      </c>
      <c r="D22" s="275">
        <v>557.29999999999995</v>
      </c>
      <c r="E22" s="275">
        <v>547.69999999999993</v>
      </c>
      <c r="F22" s="275">
        <v>531.19999999999993</v>
      </c>
      <c r="G22" s="275">
        <v>521.59999999999991</v>
      </c>
      <c r="H22" s="275">
        <v>573.79999999999995</v>
      </c>
      <c r="I22" s="275">
        <v>583.39999999999986</v>
      </c>
      <c r="J22" s="275">
        <v>599.9</v>
      </c>
      <c r="K22" s="273">
        <v>566.9</v>
      </c>
      <c r="L22" s="273">
        <v>540.79999999999995</v>
      </c>
      <c r="M22" s="273">
        <v>51.44708</v>
      </c>
    </row>
    <row r="23" spans="1:13">
      <c r="A23" s="264">
        <v>13</v>
      </c>
      <c r="B23" s="273" t="s">
        <v>290</v>
      </c>
      <c r="C23" s="274">
        <v>1031.95</v>
      </c>
      <c r="D23" s="275">
        <v>1030.9666666666667</v>
      </c>
      <c r="E23" s="275">
        <v>1014.9833333333333</v>
      </c>
      <c r="F23" s="275">
        <v>998.01666666666665</v>
      </c>
      <c r="G23" s="275">
        <v>982.0333333333333</v>
      </c>
      <c r="H23" s="275">
        <v>1047.9333333333334</v>
      </c>
      <c r="I23" s="275">
        <v>1063.916666666667</v>
      </c>
      <c r="J23" s="275">
        <v>1080.8833333333334</v>
      </c>
      <c r="K23" s="273">
        <v>1046.95</v>
      </c>
      <c r="L23" s="273">
        <v>1014</v>
      </c>
      <c r="M23" s="273">
        <v>3.5321699999999998</v>
      </c>
    </row>
    <row r="24" spans="1:13">
      <c r="A24" s="264">
        <v>14</v>
      </c>
      <c r="B24" s="273" t="s">
        <v>41</v>
      </c>
      <c r="C24" s="274">
        <v>550.79999999999995</v>
      </c>
      <c r="D24" s="275">
        <v>548.55000000000007</v>
      </c>
      <c r="E24" s="275">
        <v>542.25000000000011</v>
      </c>
      <c r="F24" s="275">
        <v>533.70000000000005</v>
      </c>
      <c r="G24" s="275">
        <v>527.40000000000009</v>
      </c>
      <c r="H24" s="275">
        <v>557.10000000000014</v>
      </c>
      <c r="I24" s="275">
        <v>563.40000000000009</v>
      </c>
      <c r="J24" s="275">
        <v>571.95000000000016</v>
      </c>
      <c r="K24" s="273">
        <v>554.85</v>
      </c>
      <c r="L24" s="273">
        <v>540</v>
      </c>
      <c r="M24" s="273">
        <v>71.604709999999997</v>
      </c>
    </row>
    <row r="25" spans="1:13">
      <c r="A25" s="264">
        <v>15</v>
      </c>
      <c r="B25" s="273" t="s">
        <v>840</v>
      </c>
      <c r="C25" s="274">
        <v>401.1</v>
      </c>
      <c r="D25" s="275">
        <v>398.41666666666669</v>
      </c>
      <c r="E25" s="275">
        <v>389.88333333333338</v>
      </c>
      <c r="F25" s="275">
        <v>378.66666666666669</v>
      </c>
      <c r="G25" s="275">
        <v>370.13333333333338</v>
      </c>
      <c r="H25" s="275">
        <v>409.63333333333338</v>
      </c>
      <c r="I25" s="275">
        <v>418.16666666666669</v>
      </c>
      <c r="J25" s="275">
        <v>429.38333333333338</v>
      </c>
      <c r="K25" s="273">
        <v>406.95</v>
      </c>
      <c r="L25" s="273">
        <v>387.2</v>
      </c>
      <c r="M25" s="273">
        <v>16.763960000000001</v>
      </c>
    </row>
    <row r="26" spans="1:13">
      <c r="A26" s="264">
        <v>16</v>
      </c>
      <c r="B26" s="273" t="s">
        <v>291</v>
      </c>
      <c r="C26" s="274">
        <v>491.35</v>
      </c>
      <c r="D26" s="275">
        <v>487.51666666666665</v>
      </c>
      <c r="E26" s="275">
        <v>476.33333333333331</v>
      </c>
      <c r="F26" s="275">
        <v>461.31666666666666</v>
      </c>
      <c r="G26" s="275">
        <v>450.13333333333333</v>
      </c>
      <c r="H26" s="275">
        <v>502.5333333333333</v>
      </c>
      <c r="I26" s="275">
        <v>513.7166666666667</v>
      </c>
      <c r="J26" s="275">
        <v>528.73333333333335</v>
      </c>
      <c r="K26" s="273">
        <v>498.7</v>
      </c>
      <c r="L26" s="273">
        <v>472.5</v>
      </c>
      <c r="M26" s="273">
        <v>7.9037100000000002</v>
      </c>
    </row>
    <row r="27" spans="1:13">
      <c r="A27" s="264">
        <v>17</v>
      </c>
      <c r="B27" s="273" t="s">
        <v>224</v>
      </c>
      <c r="C27" s="274">
        <v>84.75</v>
      </c>
      <c r="D27" s="275">
        <v>85.350000000000009</v>
      </c>
      <c r="E27" s="275">
        <v>83.200000000000017</v>
      </c>
      <c r="F27" s="275">
        <v>81.650000000000006</v>
      </c>
      <c r="G27" s="275">
        <v>79.500000000000014</v>
      </c>
      <c r="H27" s="275">
        <v>86.90000000000002</v>
      </c>
      <c r="I27" s="275">
        <v>89.050000000000026</v>
      </c>
      <c r="J27" s="275">
        <v>90.600000000000023</v>
      </c>
      <c r="K27" s="273">
        <v>87.5</v>
      </c>
      <c r="L27" s="273">
        <v>83.8</v>
      </c>
      <c r="M27" s="273">
        <v>36.555630000000001</v>
      </c>
    </row>
    <row r="28" spans="1:13">
      <c r="A28" s="264">
        <v>18</v>
      </c>
      <c r="B28" s="273" t="s">
        <v>225</v>
      </c>
      <c r="C28" s="274">
        <v>150.94999999999999</v>
      </c>
      <c r="D28" s="275">
        <v>152.55000000000001</v>
      </c>
      <c r="E28" s="275">
        <v>148.95000000000002</v>
      </c>
      <c r="F28" s="275">
        <v>146.95000000000002</v>
      </c>
      <c r="G28" s="275">
        <v>143.35000000000002</v>
      </c>
      <c r="H28" s="275">
        <v>154.55000000000001</v>
      </c>
      <c r="I28" s="275">
        <v>158.15000000000003</v>
      </c>
      <c r="J28" s="275">
        <v>160.15</v>
      </c>
      <c r="K28" s="273">
        <v>156.15</v>
      </c>
      <c r="L28" s="273">
        <v>150.55000000000001</v>
      </c>
      <c r="M28" s="273">
        <v>25.789069999999999</v>
      </c>
    </row>
    <row r="29" spans="1:13">
      <c r="A29" s="264">
        <v>19</v>
      </c>
      <c r="B29" s="273" t="s">
        <v>292</v>
      </c>
      <c r="C29" s="274">
        <v>327.39999999999998</v>
      </c>
      <c r="D29" s="275">
        <v>324.5</v>
      </c>
      <c r="E29" s="275">
        <v>319</v>
      </c>
      <c r="F29" s="275">
        <v>310.60000000000002</v>
      </c>
      <c r="G29" s="275">
        <v>305.10000000000002</v>
      </c>
      <c r="H29" s="275">
        <v>332.9</v>
      </c>
      <c r="I29" s="275">
        <v>338.4</v>
      </c>
      <c r="J29" s="275">
        <v>346.79999999999995</v>
      </c>
      <c r="K29" s="273">
        <v>330</v>
      </c>
      <c r="L29" s="273">
        <v>316.10000000000002</v>
      </c>
      <c r="M29" s="273">
        <v>2.70784</v>
      </c>
    </row>
    <row r="30" spans="1:13">
      <c r="A30" s="264">
        <v>20</v>
      </c>
      <c r="B30" s="273" t="s">
        <v>293</v>
      </c>
      <c r="C30" s="274">
        <v>280.75</v>
      </c>
      <c r="D30" s="275">
        <v>284.45</v>
      </c>
      <c r="E30" s="275">
        <v>276.29999999999995</v>
      </c>
      <c r="F30" s="275">
        <v>271.84999999999997</v>
      </c>
      <c r="G30" s="275">
        <v>263.69999999999993</v>
      </c>
      <c r="H30" s="275">
        <v>288.89999999999998</v>
      </c>
      <c r="I30" s="275">
        <v>297.04999999999995</v>
      </c>
      <c r="J30" s="275">
        <v>301.5</v>
      </c>
      <c r="K30" s="273">
        <v>292.60000000000002</v>
      </c>
      <c r="L30" s="273">
        <v>280</v>
      </c>
      <c r="M30" s="273">
        <v>1.6761999999999999</v>
      </c>
    </row>
    <row r="31" spans="1:13">
      <c r="A31" s="264">
        <v>21</v>
      </c>
      <c r="B31" s="273" t="s">
        <v>737</v>
      </c>
      <c r="C31" s="274">
        <v>3801.65</v>
      </c>
      <c r="D31" s="275">
        <v>3800.7166666666667</v>
      </c>
      <c r="E31" s="275">
        <v>3747.4333333333334</v>
      </c>
      <c r="F31" s="275">
        <v>3693.2166666666667</v>
      </c>
      <c r="G31" s="275">
        <v>3639.9333333333334</v>
      </c>
      <c r="H31" s="275">
        <v>3854.9333333333334</v>
      </c>
      <c r="I31" s="275">
        <v>3908.2166666666672</v>
      </c>
      <c r="J31" s="275">
        <v>3962.4333333333334</v>
      </c>
      <c r="K31" s="273">
        <v>3854</v>
      </c>
      <c r="L31" s="273">
        <v>3746.5</v>
      </c>
      <c r="M31" s="273">
        <v>0.62134</v>
      </c>
    </row>
    <row r="32" spans="1:13">
      <c r="A32" s="264">
        <v>22</v>
      </c>
      <c r="B32" s="273" t="s">
        <v>226</v>
      </c>
      <c r="C32" s="274">
        <v>1747.15</v>
      </c>
      <c r="D32" s="275">
        <v>1752.8666666666668</v>
      </c>
      <c r="E32" s="275">
        <v>1715.7333333333336</v>
      </c>
      <c r="F32" s="275">
        <v>1684.3166666666668</v>
      </c>
      <c r="G32" s="275">
        <v>1647.1833333333336</v>
      </c>
      <c r="H32" s="275">
        <v>1784.2833333333335</v>
      </c>
      <c r="I32" s="275">
        <v>1821.4166666666667</v>
      </c>
      <c r="J32" s="275">
        <v>1852.8333333333335</v>
      </c>
      <c r="K32" s="273">
        <v>1790</v>
      </c>
      <c r="L32" s="273">
        <v>1721.45</v>
      </c>
      <c r="M32" s="273">
        <v>2.50509</v>
      </c>
    </row>
    <row r="33" spans="1:13">
      <c r="A33" s="264">
        <v>23</v>
      </c>
      <c r="B33" s="273" t="s">
        <v>294</v>
      </c>
      <c r="C33" s="274">
        <v>2272.3000000000002</v>
      </c>
      <c r="D33" s="275">
        <v>2276.5</v>
      </c>
      <c r="E33" s="275">
        <v>2208</v>
      </c>
      <c r="F33" s="275">
        <v>2143.6999999999998</v>
      </c>
      <c r="G33" s="275">
        <v>2075.1999999999998</v>
      </c>
      <c r="H33" s="275">
        <v>2340.8000000000002</v>
      </c>
      <c r="I33" s="275">
        <v>2409.3000000000002</v>
      </c>
      <c r="J33" s="275">
        <v>2473.6000000000004</v>
      </c>
      <c r="K33" s="273">
        <v>2345</v>
      </c>
      <c r="L33" s="273">
        <v>2212.1999999999998</v>
      </c>
      <c r="M33" s="273">
        <v>0.39021</v>
      </c>
    </row>
    <row r="34" spans="1:13">
      <c r="A34" s="264">
        <v>24</v>
      </c>
      <c r="B34" s="273" t="s">
        <v>738</v>
      </c>
      <c r="C34" s="274">
        <v>96.15</v>
      </c>
      <c r="D34" s="275">
        <v>95.983333333333334</v>
      </c>
      <c r="E34" s="275">
        <v>95.166666666666671</v>
      </c>
      <c r="F34" s="275">
        <v>94.183333333333337</v>
      </c>
      <c r="G34" s="275">
        <v>93.366666666666674</v>
      </c>
      <c r="H34" s="275">
        <v>96.966666666666669</v>
      </c>
      <c r="I34" s="275">
        <v>97.783333333333331</v>
      </c>
      <c r="J34" s="275">
        <v>98.766666666666666</v>
      </c>
      <c r="K34" s="273">
        <v>96.8</v>
      </c>
      <c r="L34" s="273">
        <v>95</v>
      </c>
      <c r="M34" s="273">
        <v>3.1846999999999999</v>
      </c>
    </row>
    <row r="35" spans="1:13">
      <c r="A35" s="264">
        <v>25</v>
      </c>
      <c r="B35" s="273" t="s">
        <v>295</v>
      </c>
      <c r="C35" s="274">
        <v>973.75</v>
      </c>
      <c r="D35" s="275">
        <v>973.4</v>
      </c>
      <c r="E35" s="275">
        <v>956.5</v>
      </c>
      <c r="F35" s="275">
        <v>939.25</v>
      </c>
      <c r="G35" s="275">
        <v>922.35</v>
      </c>
      <c r="H35" s="275">
        <v>990.65</v>
      </c>
      <c r="I35" s="275">
        <v>1007.5499999999998</v>
      </c>
      <c r="J35" s="275">
        <v>1024.8</v>
      </c>
      <c r="K35" s="273">
        <v>990.3</v>
      </c>
      <c r="L35" s="273">
        <v>956.15</v>
      </c>
      <c r="M35" s="273">
        <v>4.9005099999999997</v>
      </c>
    </row>
    <row r="36" spans="1:13">
      <c r="A36" s="264">
        <v>26</v>
      </c>
      <c r="B36" s="273" t="s">
        <v>227</v>
      </c>
      <c r="C36" s="274">
        <v>2902.75</v>
      </c>
      <c r="D36" s="275">
        <v>2911.9</v>
      </c>
      <c r="E36" s="275">
        <v>2850.8500000000004</v>
      </c>
      <c r="F36" s="275">
        <v>2798.9500000000003</v>
      </c>
      <c r="G36" s="275">
        <v>2737.9000000000005</v>
      </c>
      <c r="H36" s="275">
        <v>2963.8</v>
      </c>
      <c r="I36" s="275">
        <v>3024.8500000000004</v>
      </c>
      <c r="J36" s="275">
        <v>3076.75</v>
      </c>
      <c r="K36" s="273">
        <v>2972.95</v>
      </c>
      <c r="L36" s="273">
        <v>2860</v>
      </c>
      <c r="M36" s="273">
        <v>1.71959</v>
      </c>
    </row>
    <row r="37" spans="1:13">
      <c r="A37" s="264">
        <v>27</v>
      </c>
      <c r="B37" s="273" t="s">
        <v>739</v>
      </c>
      <c r="C37" s="274">
        <v>5149.2</v>
      </c>
      <c r="D37" s="275">
        <v>5121.0666666666666</v>
      </c>
      <c r="E37" s="275">
        <v>5053.1333333333332</v>
      </c>
      <c r="F37" s="275">
        <v>4957.0666666666666</v>
      </c>
      <c r="G37" s="275">
        <v>4889.1333333333332</v>
      </c>
      <c r="H37" s="275">
        <v>5217.1333333333332</v>
      </c>
      <c r="I37" s="275">
        <v>5285.0666666666657</v>
      </c>
      <c r="J37" s="275">
        <v>5381.1333333333332</v>
      </c>
      <c r="K37" s="273">
        <v>5189</v>
      </c>
      <c r="L37" s="273">
        <v>5025</v>
      </c>
      <c r="M37" s="273">
        <v>1.0532699999999999</v>
      </c>
    </row>
    <row r="38" spans="1:13">
      <c r="A38" s="264">
        <v>28</v>
      </c>
      <c r="B38" s="273" t="s">
        <v>803</v>
      </c>
      <c r="C38" s="274">
        <v>21.2</v>
      </c>
      <c r="D38" s="275">
        <v>21.316666666666666</v>
      </c>
      <c r="E38" s="275">
        <v>21.033333333333331</v>
      </c>
      <c r="F38" s="275">
        <v>20.866666666666664</v>
      </c>
      <c r="G38" s="275">
        <v>20.583333333333329</v>
      </c>
      <c r="H38" s="275">
        <v>21.483333333333334</v>
      </c>
      <c r="I38" s="275">
        <v>21.766666666666673</v>
      </c>
      <c r="J38" s="275">
        <v>21.933333333333337</v>
      </c>
      <c r="K38" s="273">
        <v>21.6</v>
      </c>
      <c r="L38" s="273">
        <v>21.15</v>
      </c>
      <c r="M38" s="273">
        <v>59.515090000000001</v>
      </c>
    </row>
    <row r="39" spans="1:13">
      <c r="A39" s="264">
        <v>29</v>
      </c>
      <c r="B39" s="273" t="s">
        <v>44</v>
      </c>
      <c r="C39" s="274">
        <v>940.95</v>
      </c>
      <c r="D39" s="275">
        <v>951.44999999999993</v>
      </c>
      <c r="E39" s="275">
        <v>927.99999999999989</v>
      </c>
      <c r="F39" s="275">
        <v>915.05</v>
      </c>
      <c r="G39" s="275">
        <v>891.59999999999991</v>
      </c>
      <c r="H39" s="275">
        <v>964.39999999999986</v>
      </c>
      <c r="I39" s="275">
        <v>987.84999999999991</v>
      </c>
      <c r="J39" s="275">
        <v>1000.7999999999998</v>
      </c>
      <c r="K39" s="273">
        <v>974.9</v>
      </c>
      <c r="L39" s="273">
        <v>938.5</v>
      </c>
      <c r="M39" s="273">
        <v>10.8238</v>
      </c>
    </row>
    <row r="40" spans="1:13">
      <c r="A40" s="264">
        <v>30</v>
      </c>
      <c r="B40" s="273" t="s">
        <v>297</v>
      </c>
      <c r="C40" s="274">
        <v>2712.5</v>
      </c>
      <c r="D40" s="275">
        <v>2708.4833333333331</v>
      </c>
      <c r="E40" s="275">
        <v>2669.0166666666664</v>
      </c>
      <c r="F40" s="275">
        <v>2625.5333333333333</v>
      </c>
      <c r="G40" s="275">
        <v>2586.0666666666666</v>
      </c>
      <c r="H40" s="275">
        <v>2751.9666666666662</v>
      </c>
      <c r="I40" s="275">
        <v>2791.4333333333325</v>
      </c>
      <c r="J40" s="275">
        <v>2834.9166666666661</v>
      </c>
      <c r="K40" s="273">
        <v>2747.95</v>
      </c>
      <c r="L40" s="273">
        <v>2665</v>
      </c>
      <c r="M40" s="273">
        <v>2.0235099999999999</v>
      </c>
    </row>
    <row r="41" spans="1:13">
      <c r="A41" s="264">
        <v>31</v>
      </c>
      <c r="B41" s="273" t="s">
        <v>45</v>
      </c>
      <c r="C41" s="274">
        <v>276.25</v>
      </c>
      <c r="D41" s="275">
        <v>272.31666666666666</v>
      </c>
      <c r="E41" s="275">
        <v>265.0333333333333</v>
      </c>
      <c r="F41" s="275">
        <v>253.81666666666666</v>
      </c>
      <c r="G41" s="275">
        <v>246.5333333333333</v>
      </c>
      <c r="H41" s="275">
        <v>283.5333333333333</v>
      </c>
      <c r="I41" s="275">
        <v>290.81666666666672</v>
      </c>
      <c r="J41" s="275">
        <v>302.0333333333333</v>
      </c>
      <c r="K41" s="273">
        <v>279.60000000000002</v>
      </c>
      <c r="L41" s="273">
        <v>261.10000000000002</v>
      </c>
      <c r="M41" s="273">
        <v>128.96236999999999</v>
      </c>
    </row>
    <row r="42" spans="1:13">
      <c r="A42" s="264">
        <v>32</v>
      </c>
      <c r="B42" s="273" t="s">
        <v>46</v>
      </c>
      <c r="C42" s="274">
        <v>2705.15</v>
      </c>
      <c r="D42" s="275">
        <v>2709.3833333333332</v>
      </c>
      <c r="E42" s="275">
        <v>2673.7666666666664</v>
      </c>
      <c r="F42" s="275">
        <v>2642.3833333333332</v>
      </c>
      <c r="G42" s="275">
        <v>2606.7666666666664</v>
      </c>
      <c r="H42" s="275">
        <v>2740.7666666666664</v>
      </c>
      <c r="I42" s="275">
        <v>2776.3833333333332</v>
      </c>
      <c r="J42" s="275">
        <v>2807.7666666666664</v>
      </c>
      <c r="K42" s="273">
        <v>2745</v>
      </c>
      <c r="L42" s="273">
        <v>2678</v>
      </c>
      <c r="M42" s="273">
        <v>6.0713100000000004</v>
      </c>
    </row>
    <row r="43" spans="1:13">
      <c r="A43" s="264">
        <v>33</v>
      </c>
      <c r="B43" s="273" t="s">
        <v>47</v>
      </c>
      <c r="C43" s="274">
        <v>227.5</v>
      </c>
      <c r="D43" s="275">
        <v>223.76666666666665</v>
      </c>
      <c r="E43" s="275">
        <v>218.83333333333331</v>
      </c>
      <c r="F43" s="275">
        <v>210.16666666666666</v>
      </c>
      <c r="G43" s="275">
        <v>205.23333333333332</v>
      </c>
      <c r="H43" s="275">
        <v>232.43333333333331</v>
      </c>
      <c r="I43" s="275">
        <v>237.36666666666665</v>
      </c>
      <c r="J43" s="275">
        <v>246.0333333333333</v>
      </c>
      <c r="K43" s="273">
        <v>228.7</v>
      </c>
      <c r="L43" s="273">
        <v>215.1</v>
      </c>
      <c r="M43" s="273">
        <v>211.34622999999999</v>
      </c>
    </row>
    <row r="44" spans="1:13">
      <c r="A44" s="264">
        <v>34</v>
      </c>
      <c r="B44" s="273" t="s">
        <v>48</v>
      </c>
      <c r="C44" s="274">
        <v>132.30000000000001</v>
      </c>
      <c r="D44" s="275">
        <v>130.06666666666669</v>
      </c>
      <c r="E44" s="275">
        <v>126.23333333333338</v>
      </c>
      <c r="F44" s="275">
        <v>120.16666666666669</v>
      </c>
      <c r="G44" s="275">
        <v>116.33333333333337</v>
      </c>
      <c r="H44" s="275">
        <v>136.13333333333338</v>
      </c>
      <c r="I44" s="275">
        <v>139.9666666666667</v>
      </c>
      <c r="J44" s="275">
        <v>146.03333333333339</v>
      </c>
      <c r="K44" s="273">
        <v>133.9</v>
      </c>
      <c r="L44" s="273">
        <v>124</v>
      </c>
      <c r="M44" s="273">
        <v>766.58237999999994</v>
      </c>
    </row>
    <row r="45" spans="1:13">
      <c r="A45" s="264">
        <v>35</v>
      </c>
      <c r="B45" s="273" t="s">
        <v>298</v>
      </c>
      <c r="C45" s="274">
        <v>100.7</v>
      </c>
      <c r="D45" s="275">
        <v>99</v>
      </c>
      <c r="E45" s="275">
        <v>96</v>
      </c>
      <c r="F45" s="275">
        <v>91.3</v>
      </c>
      <c r="G45" s="275">
        <v>88.3</v>
      </c>
      <c r="H45" s="275">
        <v>103.7</v>
      </c>
      <c r="I45" s="275">
        <v>106.7</v>
      </c>
      <c r="J45" s="275">
        <v>111.4</v>
      </c>
      <c r="K45" s="273">
        <v>102</v>
      </c>
      <c r="L45" s="273">
        <v>94.3</v>
      </c>
      <c r="M45" s="273">
        <v>31.644839999999999</v>
      </c>
    </row>
    <row r="46" spans="1:13">
      <c r="A46" s="264">
        <v>36</v>
      </c>
      <c r="B46" s="273" t="s">
        <v>50</v>
      </c>
      <c r="C46" s="274">
        <v>2463.65</v>
      </c>
      <c r="D46" s="275">
        <v>2469.5833333333335</v>
      </c>
      <c r="E46" s="275">
        <v>2419.166666666667</v>
      </c>
      <c r="F46" s="275">
        <v>2374.6833333333334</v>
      </c>
      <c r="G46" s="275">
        <v>2324.2666666666669</v>
      </c>
      <c r="H46" s="275">
        <v>2514.0666666666671</v>
      </c>
      <c r="I46" s="275">
        <v>2564.483333333334</v>
      </c>
      <c r="J46" s="275">
        <v>2608.9666666666672</v>
      </c>
      <c r="K46" s="273">
        <v>2520</v>
      </c>
      <c r="L46" s="273">
        <v>2425.1</v>
      </c>
      <c r="M46" s="273">
        <v>26.794280000000001</v>
      </c>
    </row>
    <row r="47" spans="1:13">
      <c r="A47" s="264">
        <v>37</v>
      </c>
      <c r="B47" s="273" t="s">
        <v>299</v>
      </c>
      <c r="C47" s="274">
        <v>154.30000000000001</v>
      </c>
      <c r="D47" s="275">
        <v>155.68333333333334</v>
      </c>
      <c r="E47" s="275">
        <v>151.61666666666667</v>
      </c>
      <c r="F47" s="275">
        <v>148.93333333333334</v>
      </c>
      <c r="G47" s="275">
        <v>144.86666666666667</v>
      </c>
      <c r="H47" s="275">
        <v>158.36666666666667</v>
      </c>
      <c r="I47" s="275">
        <v>162.43333333333334</v>
      </c>
      <c r="J47" s="275">
        <v>165.11666666666667</v>
      </c>
      <c r="K47" s="273">
        <v>159.75</v>
      </c>
      <c r="L47" s="273">
        <v>153</v>
      </c>
      <c r="M47" s="273">
        <v>0.99570999999999998</v>
      </c>
    </row>
    <row r="48" spans="1:13">
      <c r="A48" s="264">
        <v>38</v>
      </c>
      <c r="B48" s="273" t="s">
        <v>300</v>
      </c>
      <c r="C48" s="274">
        <v>3634.95</v>
      </c>
      <c r="D48" s="275">
        <v>3654.1</v>
      </c>
      <c r="E48" s="275">
        <v>3593.1499999999996</v>
      </c>
      <c r="F48" s="275">
        <v>3551.35</v>
      </c>
      <c r="G48" s="275">
        <v>3490.3999999999996</v>
      </c>
      <c r="H48" s="275">
        <v>3695.8999999999996</v>
      </c>
      <c r="I48" s="275">
        <v>3756.8499999999995</v>
      </c>
      <c r="J48" s="275">
        <v>3798.6499999999996</v>
      </c>
      <c r="K48" s="273">
        <v>3715.05</v>
      </c>
      <c r="L48" s="273">
        <v>3612.3</v>
      </c>
      <c r="M48" s="273">
        <v>0.29463</v>
      </c>
    </row>
    <row r="49" spans="1:13">
      <c r="A49" s="264">
        <v>39</v>
      </c>
      <c r="B49" s="273" t="s">
        <v>301</v>
      </c>
      <c r="C49" s="274">
        <v>1799.7</v>
      </c>
      <c r="D49" s="275">
        <v>1778.0333333333335</v>
      </c>
      <c r="E49" s="275">
        <v>1752.0666666666671</v>
      </c>
      <c r="F49" s="275">
        <v>1704.4333333333336</v>
      </c>
      <c r="G49" s="275">
        <v>1678.4666666666672</v>
      </c>
      <c r="H49" s="275">
        <v>1825.666666666667</v>
      </c>
      <c r="I49" s="275">
        <v>1851.6333333333337</v>
      </c>
      <c r="J49" s="275">
        <v>1899.2666666666669</v>
      </c>
      <c r="K49" s="273">
        <v>1804</v>
      </c>
      <c r="L49" s="273">
        <v>1730.4</v>
      </c>
      <c r="M49" s="273">
        <v>1.60873</v>
      </c>
    </row>
    <row r="50" spans="1:13">
      <c r="A50" s="264">
        <v>40</v>
      </c>
      <c r="B50" s="273" t="s">
        <v>302</v>
      </c>
      <c r="C50" s="274">
        <v>6548.85</v>
      </c>
      <c r="D50" s="275">
        <v>6579.6166666666659</v>
      </c>
      <c r="E50" s="275">
        <v>6499.2333333333318</v>
      </c>
      <c r="F50" s="275">
        <v>6449.6166666666659</v>
      </c>
      <c r="G50" s="275">
        <v>6369.2333333333318</v>
      </c>
      <c r="H50" s="275">
        <v>6629.2333333333318</v>
      </c>
      <c r="I50" s="275">
        <v>6709.616666666665</v>
      </c>
      <c r="J50" s="275">
        <v>6759.2333333333318</v>
      </c>
      <c r="K50" s="273">
        <v>6660</v>
      </c>
      <c r="L50" s="273">
        <v>6530</v>
      </c>
      <c r="M50" s="273">
        <v>0.43620999999999999</v>
      </c>
    </row>
    <row r="51" spans="1:13">
      <c r="A51" s="264">
        <v>41</v>
      </c>
      <c r="B51" s="273" t="s">
        <v>52</v>
      </c>
      <c r="C51" s="274">
        <v>921.6</v>
      </c>
      <c r="D51" s="275">
        <v>923.69999999999993</v>
      </c>
      <c r="E51" s="275">
        <v>908.49999999999989</v>
      </c>
      <c r="F51" s="275">
        <v>895.4</v>
      </c>
      <c r="G51" s="275">
        <v>880.19999999999993</v>
      </c>
      <c r="H51" s="275">
        <v>936.79999999999984</v>
      </c>
      <c r="I51" s="275">
        <v>951.99999999999989</v>
      </c>
      <c r="J51" s="275">
        <v>965.0999999999998</v>
      </c>
      <c r="K51" s="273">
        <v>938.9</v>
      </c>
      <c r="L51" s="273">
        <v>910.6</v>
      </c>
      <c r="M51" s="273">
        <v>26.928629999999998</v>
      </c>
    </row>
    <row r="52" spans="1:13">
      <c r="A52" s="264">
        <v>42</v>
      </c>
      <c r="B52" s="273" t="s">
        <v>303</v>
      </c>
      <c r="C52" s="274">
        <v>514.15</v>
      </c>
      <c r="D52" s="275">
        <v>517.05000000000007</v>
      </c>
      <c r="E52" s="275">
        <v>508.10000000000014</v>
      </c>
      <c r="F52" s="275">
        <v>502.05000000000007</v>
      </c>
      <c r="G52" s="275">
        <v>493.10000000000014</v>
      </c>
      <c r="H52" s="275">
        <v>523.10000000000014</v>
      </c>
      <c r="I52" s="275">
        <v>532.05000000000018</v>
      </c>
      <c r="J52" s="275">
        <v>538.10000000000014</v>
      </c>
      <c r="K52" s="273">
        <v>526</v>
      </c>
      <c r="L52" s="273">
        <v>511</v>
      </c>
      <c r="M52" s="273">
        <v>2.2923300000000002</v>
      </c>
    </row>
    <row r="53" spans="1:13">
      <c r="A53" s="264">
        <v>43</v>
      </c>
      <c r="B53" s="273" t="s">
        <v>228</v>
      </c>
      <c r="C53" s="274">
        <v>2869.1</v>
      </c>
      <c r="D53" s="275">
        <v>2852.6</v>
      </c>
      <c r="E53" s="275">
        <v>2798.2</v>
      </c>
      <c r="F53" s="275">
        <v>2727.2999999999997</v>
      </c>
      <c r="G53" s="275">
        <v>2672.8999999999996</v>
      </c>
      <c r="H53" s="275">
        <v>2923.5</v>
      </c>
      <c r="I53" s="275">
        <v>2977.9000000000005</v>
      </c>
      <c r="J53" s="275">
        <v>3048.8</v>
      </c>
      <c r="K53" s="273">
        <v>2907</v>
      </c>
      <c r="L53" s="273">
        <v>2781.7</v>
      </c>
      <c r="M53" s="273">
        <v>8.3763199999999998</v>
      </c>
    </row>
    <row r="54" spans="1:13">
      <c r="A54" s="264">
        <v>44</v>
      </c>
      <c r="B54" s="273" t="s">
        <v>54</v>
      </c>
      <c r="C54" s="274">
        <v>714.2</v>
      </c>
      <c r="D54" s="275">
        <v>721.11666666666679</v>
      </c>
      <c r="E54" s="275">
        <v>697.28333333333353</v>
      </c>
      <c r="F54" s="275">
        <v>680.36666666666679</v>
      </c>
      <c r="G54" s="275">
        <v>656.53333333333353</v>
      </c>
      <c r="H54" s="275">
        <v>738.03333333333353</v>
      </c>
      <c r="I54" s="275">
        <v>761.86666666666679</v>
      </c>
      <c r="J54" s="275">
        <v>778.78333333333353</v>
      </c>
      <c r="K54" s="273">
        <v>744.95</v>
      </c>
      <c r="L54" s="273">
        <v>704.2</v>
      </c>
      <c r="M54" s="273">
        <v>287.03320000000002</v>
      </c>
    </row>
    <row r="55" spans="1:13">
      <c r="A55" s="264">
        <v>45</v>
      </c>
      <c r="B55" s="273" t="s">
        <v>304</v>
      </c>
      <c r="C55" s="274">
        <v>1569.1</v>
      </c>
      <c r="D55" s="275">
        <v>1585.3666666666668</v>
      </c>
      <c r="E55" s="275">
        <v>1543.7333333333336</v>
      </c>
      <c r="F55" s="275">
        <v>1518.3666666666668</v>
      </c>
      <c r="G55" s="275">
        <v>1476.7333333333336</v>
      </c>
      <c r="H55" s="275">
        <v>1610.7333333333336</v>
      </c>
      <c r="I55" s="275">
        <v>1652.3666666666668</v>
      </c>
      <c r="J55" s="275">
        <v>1677.7333333333336</v>
      </c>
      <c r="K55" s="273">
        <v>1627</v>
      </c>
      <c r="L55" s="273">
        <v>1560</v>
      </c>
      <c r="M55" s="273">
        <v>0.19339999999999999</v>
      </c>
    </row>
    <row r="56" spans="1:13">
      <c r="A56" s="264">
        <v>46</v>
      </c>
      <c r="B56" s="273" t="s">
        <v>305</v>
      </c>
      <c r="C56" s="274">
        <v>922.1</v>
      </c>
      <c r="D56" s="275">
        <v>927.69999999999993</v>
      </c>
      <c r="E56" s="275">
        <v>910.39999999999986</v>
      </c>
      <c r="F56" s="275">
        <v>898.69999999999993</v>
      </c>
      <c r="G56" s="275">
        <v>881.39999999999986</v>
      </c>
      <c r="H56" s="275">
        <v>939.39999999999986</v>
      </c>
      <c r="I56" s="275">
        <v>956.69999999999982</v>
      </c>
      <c r="J56" s="275">
        <v>968.39999999999986</v>
      </c>
      <c r="K56" s="273">
        <v>945</v>
      </c>
      <c r="L56" s="273">
        <v>916</v>
      </c>
      <c r="M56" s="273">
        <v>3.3520699999999999</v>
      </c>
    </row>
    <row r="57" spans="1:13">
      <c r="A57" s="264">
        <v>47</v>
      </c>
      <c r="B57" s="273" t="s">
        <v>306</v>
      </c>
      <c r="C57" s="274">
        <v>608.25</v>
      </c>
      <c r="D57" s="275">
        <v>611.05000000000007</v>
      </c>
      <c r="E57" s="275">
        <v>598.45000000000016</v>
      </c>
      <c r="F57" s="275">
        <v>588.65000000000009</v>
      </c>
      <c r="G57" s="275">
        <v>576.05000000000018</v>
      </c>
      <c r="H57" s="275">
        <v>620.85000000000014</v>
      </c>
      <c r="I57" s="275">
        <v>633.45000000000005</v>
      </c>
      <c r="J57" s="275">
        <v>643.25000000000011</v>
      </c>
      <c r="K57" s="273">
        <v>623.65</v>
      </c>
      <c r="L57" s="273">
        <v>601.25</v>
      </c>
      <c r="M57" s="273">
        <v>3.3717700000000002</v>
      </c>
    </row>
    <row r="58" spans="1:13">
      <c r="A58" s="264">
        <v>48</v>
      </c>
      <c r="B58" s="273" t="s">
        <v>55</v>
      </c>
      <c r="C58" s="274">
        <v>4201.45</v>
      </c>
      <c r="D58" s="275">
        <v>4196.6166666666659</v>
      </c>
      <c r="E58" s="275">
        <v>4122.0833333333321</v>
      </c>
      <c r="F58" s="275">
        <v>4042.7166666666662</v>
      </c>
      <c r="G58" s="275">
        <v>3968.1833333333325</v>
      </c>
      <c r="H58" s="275">
        <v>4275.9833333333318</v>
      </c>
      <c r="I58" s="275">
        <v>4350.5166666666664</v>
      </c>
      <c r="J58" s="275">
        <v>4429.8833333333314</v>
      </c>
      <c r="K58" s="273">
        <v>4271.1499999999996</v>
      </c>
      <c r="L58" s="273">
        <v>4117.25</v>
      </c>
      <c r="M58" s="273">
        <v>11.679220000000001</v>
      </c>
    </row>
    <row r="59" spans="1:13">
      <c r="A59" s="264">
        <v>49</v>
      </c>
      <c r="B59" s="273" t="s">
        <v>307</v>
      </c>
      <c r="C59" s="274">
        <v>213.2</v>
      </c>
      <c r="D59" s="275">
        <v>215.04999999999998</v>
      </c>
      <c r="E59" s="275">
        <v>210.14999999999998</v>
      </c>
      <c r="F59" s="275">
        <v>207.1</v>
      </c>
      <c r="G59" s="275">
        <v>202.2</v>
      </c>
      <c r="H59" s="275">
        <v>218.09999999999997</v>
      </c>
      <c r="I59" s="275">
        <v>223</v>
      </c>
      <c r="J59" s="275">
        <v>226.04999999999995</v>
      </c>
      <c r="K59" s="273">
        <v>219.95</v>
      </c>
      <c r="L59" s="273">
        <v>212</v>
      </c>
      <c r="M59" s="273">
        <v>2.73054</v>
      </c>
    </row>
    <row r="60" spans="1:13" ht="12" customHeight="1">
      <c r="A60" s="264">
        <v>50</v>
      </c>
      <c r="B60" s="273" t="s">
        <v>308</v>
      </c>
      <c r="C60" s="274">
        <v>734.5</v>
      </c>
      <c r="D60" s="275">
        <v>738.25</v>
      </c>
      <c r="E60" s="275">
        <v>714.9</v>
      </c>
      <c r="F60" s="275">
        <v>695.3</v>
      </c>
      <c r="G60" s="275">
        <v>671.94999999999993</v>
      </c>
      <c r="H60" s="275">
        <v>757.85</v>
      </c>
      <c r="I60" s="275">
        <v>781.19999999999993</v>
      </c>
      <c r="J60" s="275">
        <v>800.80000000000007</v>
      </c>
      <c r="K60" s="273">
        <v>761.6</v>
      </c>
      <c r="L60" s="273">
        <v>718.65</v>
      </c>
      <c r="M60" s="273">
        <v>2.59544</v>
      </c>
    </row>
    <row r="61" spans="1:13">
      <c r="A61" s="264">
        <v>51</v>
      </c>
      <c r="B61" s="273" t="s">
        <v>58</v>
      </c>
      <c r="C61" s="274">
        <v>5173.2</v>
      </c>
      <c r="D61" s="275">
        <v>5202.0166666666664</v>
      </c>
      <c r="E61" s="275">
        <v>5066.083333333333</v>
      </c>
      <c r="F61" s="275">
        <v>4958.9666666666662</v>
      </c>
      <c r="G61" s="275">
        <v>4823.0333333333328</v>
      </c>
      <c r="H61" s="275">
        <v>5309.1333333333332</v>
      </c>
      <c r="I61" s="275">
        <v>5445.0666666666675</v>
      </c>
      <c r="J61" s="275">
        <v>5552.1833333333334</v>
      </c>
      <c r="K61" s="273">
        <v>5337.95</v>
      </c>
      <c r="L61" s="273">
        <v>5094.8999999999996</v>
      </c>
      <c r="M61" s="273">
        <v>43.479930000000003</v>
      </c>
    </row>
    <row r="62" spans="1:13">
      <c r="A62" s="264">
        <v>52</v>
      </c>
      <c r="B62" s="273" t="s">
        <v>57</v>
      </c>
      <c r="C62" s="274">
        <v>9476.2999999999993</v>
      </c>
      <c r="D62" s="275">
        <v>9593.7666666666664</v>
      </c>
      <c r="E62" s="275">
        <v>9197.5333333333328</v>
      </c>
      <c r="F62" s="275">
        <v>8918.7666666666664</v>
      </c>
      <c r="G62" s="275">
        <v>8522.5333333333328</v>
      </c>
      <c r="H62" s="275">
        <v>9872.5333333333328</v>
      </c>
      <c r="I62" s="275">
        <v>10268.766666666666</v>
      </c>
      <c r="J62" s="275">
        <v>10547.533333333333</v>
      </c>
      <c r="K62" s="273">
        <v>9990</v>
      </c>
      <c r="L62" s="273">
        <v>9315</v>
      </c>
      <c r="M62" s="273">
        <v>13.943899999999999</v>
      </c>
    </row>
    <row r="63" spans="1:13">
      <c r="A63" s="264">
        <v>53</v>
      </c>
      <c r="B63" s="273" t="s">
        <v>229</v>
      </c>
      <c r="C63" s="274">
        <v>3357.4</v>
      </c>
      <c r="D63" s="275">
        <v>3374.75</v>
      </c>
      <c r="E63" s="275">
        <v>3300.5</v>
      </c>
      <c r="F63" s="275">
        <v>3243.6</v>
      </c>
      <c r="G63" s="275">
        <v>3169.35</v>
      </c>
      <c r="H63" s="275">
        <v>3431.65</v>
      </c>
      <c r="I63" s="275">
        <v>3505.9</v>
      </c>
      <c r="J63" s="275">
        <v>3562.8</v>
      </c>
      <c r="K63" s="273">
        <v>3449</v>
      </c>
      <c r="L63" s="273">
        <v>3317.85</v>
      </c>
      <c r="M63" s="273">
        <v>0.56086999999999998</v>
      </c>
    </row>
    <row r="64" spans="1:13">
      <c r="A64" s="264">
        <v>54</v>
      </c>
      <c r="B64" s="273" t="s">
        <v>59</v>
      </c>
      <c r="C64" s="274">
        <v>1673.5</v>
      </c>
      <c r="D64" s="275">
        <v>1671.05</v>
      </c>
      <c r="E64" s="275">
        <v>1638.4499999999998</v>
      </c>
      <c r="F64" s="275">
        <v>1603.3999999999999</v>
      </c>
      <c r="G64" s="275">
        <v>1570.7999999999997</v>
      </c>
      <c r="H64" s="275">
        <v>1706.1</v>
      </c>
      <c r="I64" s="275">
        <v>1738.6999999999998</v>
      </c>
      <c r="J64" s="275">
        <v>1773.75</v>
      </c>
      <c r="K64" s="273">
        <v>1703.65</v>
      </c>
      <c r="L64" s="273">
        <v>1636</v>
      </c>
      <c r="M64" s="273">
        <v>6.2659500000000001</v>
      </c>
    </row>
    <row r="65" spans="1:13">
      <c r="A65" s="264">
        <v>55</v>
      </c>
      <c r="B65" s="273" t="s">
        <v>309</v>
      </c>
      <c r="C65" s="274">
        <v>122.3</v>
      </c>
      <c r="D65" s="275">
        <v>123</v>
      </c>
      <c r="E65" s="275">
        <v>120.5</v>
      </c>
      <c r="F65" s="275">
        <v>118.7</v>
      </c>
      <c r="G65" s="275">
        <v>116.2</v>
      </c>
      <c r="H65" s="275">
        <v>124.8</v>
      </c>
      <c r="I65" s="275">
        <v>127.3</v>
      </c>
      <c r="J65" s="275">
        <v>129.1</v>
      </c>
      <c r="K65" s="273">
        <v>125.5</v>
      </c>
      <c r="L65" s="273">
        <v>121.2</v>
      </c>
      <c r="M65" s="273">
        <v>3.9066200000000002</v>
      </c>
    </row>
    <row r="66" spans="1:13">
      <c r="A66" s="264">
        <v>56</v>
      </c>
      <c r="B66" s="273" t="s">
        <v>310</v>
      </c>
      <c r="C66" s="274">
        <v>164.65</v>
      </c>
      <c r="D66" s="275">
        <v>170.2</v>
      </c>
      <c r="E66" s="275">
        <v>157.64999999999998</v>
      </c>
      <c r="F66" s="275">
        <v>150.64999999999998</v>
      </c>
      <c r="G66" s="275">
        <v>138.09999999999997</v>
      </c>
      <c r="H66" s="275">
        <v>177.2</v>
      </c>
      <c r="I66" s="275">
        <v>189.75</v>
      </c>
      <c r="J66" s="275">
        <v>196.75</v>
      </c>
      <c r="K66" s="273">
        <v>182.75</v>
      </c>
      <c r="L66" s="273">
        <v>163.19999999999999</v>
      </c>
      <c r="M66" s="273">
        <v>26.523610000000001</v>
      </c>
    </row>
    <row r="67" spans="1:13">
      <c r="A67" s="264">
        <v>57</v>
      </c>
      <c r="B67" s="273" t="s">
        <v>230</v>
      </c>
      <c r="C67" s="274">
        <v>339.35</v>
      </c>
      <c r="D67" s="275">
        <v>337.23333333333335</v>
      </c>
      <c r="E67" s="275">
        <v>330.56666666666672</v>
      </c>
      <c r="F67" s="275">
        <v>321.78333333333336</v>
      </c>
      <c r="G67" s="275">
        <v>315.11666666666673</v>
      </c>
      <c r="H67" s="275">
        <v>346.01666666666671</v>
      </c>
      <c r="I67" s="275">
        <v>352.68333333333334</v>
      </c>
      <c r="J67" s="275">
        <v>361.4666666666667</v>
      </c>
      <c r="K67" s="273">
        <v>343.9</v>
      </c>
      <c r="L67" s="273">
        <v>328.45</v>
      </c>
      <c r="M67" s="273">
        <v>219.59783999999999</v>
      </c>
    </row>
    <row r="68" spans="1:13">
      <c r="A68" s="264">
        <v>58</v>
      </c>
      <c r="B68" s="273" t="s">
        <v>60</v>
      </c>
      <c r="C68" s="274">
        <v>74.650000000000006</v>
      </c>
      <c r="D68" s="275">
        <v>74.983333333333334</v>
      </c>
      <c r="E68" s="275">
        <v>73.016666666666666</v>
      </c>
      <c r="F68" s="275">
        <v>71.383333333333326</v>
      </c>
      <c r="G68" s="275">
        <v>69.416666666666657</v>
      </c>
      <c r="H68" s="275">
        <v>76.616666666666674</v>
      </c>
      <c r="I68" s="275">
        <v>78.583333333333343</v>
      </c>
      <c r="J68" s="275">
        <v>80.216666666666683</v>
      </c>
      <c r="K68" s="273">
        <v>76.95</v>
      </c>
      <c r="L68" s="273">
        <v>73.349999999999994</v>
      </c>
      <c r="M68" s="273">
        <v>730.20753000000002</v>
      </c>
    </row>
    <row r="69" spans="1:13">
      <c r="A69" s="264">
        <v>59</v>
      </c>
      <c r="B69" s="273" t="s">
        <v>61</v>
      </c>
      <c r="C69" s="274">
        <v>53.4</v>
      </c>
      <c r="D69" s="275">
        <v>53.383333333333333</v>
      </c>
      <c r="E69" s="275">
        <v>51.616666666666667</v>
      </c>
      <c r="F69" s="275">
        <v>49.833333333333336</v>
      </c>
      <c r="G69" s="275">
        <v>48.06666666666667</v>
      </c>
      <c r="H69" s="275">
        <v>55.166666666666664</v>
      </c>
      <c r="I69" s="275">
        <v>56.93333333333333</v>
      </c>
      <c r="J69" s="275">
        <v>58.716666666666661</v>
      </c>
      <c r="K69" s="273">
        <v>55.15</v>
      </c>
      <c r="L69" s="273">
        <v>51.6</v>
      </c>
      <c r="M69" s="273">
        <v>119.79786</v>
      </c>
    </row>
    <row r="70" spans="1:13">
      <c r="A70" s="264">
        <v>60</v>
      </c>
      <c r="B70" s="273" t="s">
        <v>311</v>
      </c>
      <c r="C70" s="274">
        <v>15</v>
      </c>
      <c r="D70" s="275">
        <v>15.183333333333332</v>
      </c>
      <c r="E70" s="275">
        <v>14.766666666666664</v>
      </c>
      <c r="F70" s="275">
        <v>14.533333333333331</v>
      </c>
      <c r="G70" s="275">
        <v>14.116666666666664</v>
      </c>
      <c r="H70" s="275">
        <v>15.416666666666664</v>
      </c>
      <c r="I70" s="275">
        <v>15.833333333333332</v>
      </c>
      <c r="J70" s="275">
        <v>16.066666666666663</v>
      </c>
      <c r="K70" s="273">
        <v>15.6</v>
      </c>
      <c r="L70" s="273">
        <v>14.95</v>
      </c>
      <c r="M70" s="273">
        <v>65.572680000000005</v>
      </c>
    </row>
    <row r="71" spans="1:13">
      <c r="A71" s="264">
        <v>61</v>
      </c>
      <c r="B71" s="273" t="s">
        <v>62</v>
      </c>
      <c r="C71" s="274">
        <v>1540.55</v>
      </c>
      <c r="D71" s="275">
        <v>1539.55</v>
      </c>
      <c r="E71" s="275">
        <v>1519.1499999999999</v>
      </c>
      <c r="F71" s="275">
        <v>1497.75</v>
      </c>
      <c r="G71" s="275">
        <v>1477.35</v>
      </c>
      <c r="H71" s="275">
        <v>1560.9499999999998</v>
      </c>
      <c r="I71" s="275">
        <v>1581.35</v>
      </c>
      <c r="J71" s="275">
        <v>1602.7499999999998</v>
      </c>
      <c r="K71" s="273">
        <v>1559.95</v>
      </c>
      <c r="L71" s="273">
        <v>1518.15</v>
      </c>
      <c r="M71" s="273">
        <v>4.4012200000000004</v>
      </c>
    </row>
    <row r="72" spans="1:13">
      <c r="A72" s="264">
        <v>62</v>
      </c>
      <c r="B72" s="273" t="s">
        <v>312</v>
      </c>
      <c r="C72" s="274">
        <v>5211.95</v>
      </c>
      <c r="D72" s="275">
        <v>5285.0166666666664</v>
      </c>
      <c r="E72" s="275">
        <v>5126.9333333333325</v>
      </c>
      <c r="F72" s="275">
        <v>5041.9166666666661</v>
      </c>
      <c r="G72" s="275">
        <v>4883.8333333333321</v>
      </c>
      <c r="H72" s="275">
        <v>5370.0333333333328</v>
      </c>
      <c r="I72" s="275">
        <v>5528.1166666666668</v>
      </c>
      <c r="J72" s="275">
        <v>5613.1333333333332</v>
      </c>
      <c r="K72" s="273">
        <v>5443.1</v>
      </c>
      <c r="L72" s="273">
        <v>5200</v>
      </c>
      <c r="M72" s="273">
        <v>0.42481000000000002</v>
      </c>
    </row>
    <row r="73" spans="1:13">
      <c r="A73" s="264">
        <v>63</v>
      </c>
      <c r="B73" s="273" t="s">
        <v>65</v>
      </c>
      <c r="C73" s="274">
        <v>724.45</v>
      </c>
      <c r="D73" s="275">
        <v>730.53333333333342</v>
      </c>
      <c r="E73" s="275">
        <v>714.61666666666679</v>
      </c>
      <c r="F73" s="275">
        <v>704.78333333333342</v>
      </c>
      <c r="G73" s="275">
        <v>688.86666666666679</v>
      </c>
      <c r="H73" s="275">
        <v>740.36666666666679</v>
      </c>
      <c r="I73" s="275">
        <v>756.28333333333353</v>
      </c>
      <c r="J73" s="275">
        <v>766.11666666666679</v>
      </c>
      <c r="K73" s="273">
        <v>746.45</v>
      </c>
      <c r="L73" s="273">
        <v>720.7</v>
      </c>
      <c r="M73" s="273">
        <v>17.538029999999999</v>
      </c>
    </row>
    <row r="74" spans="1:13">
      <c r="A74" s="264">
        <v>64</v>
      </c>
      <c r="B74" s="273" t="s">
        <v>313</v>
      </c>
      <c r="C74" s="274">
        <v>333.3</v>
      </c>
      <c r="D74" s="275">
        <v>333.90000000000003</v>
      </c>
      <c r="E74" s="275">
        <v>329.90000000000009</v>
      </c>
      <c r="F74" s="275">
        <v>326.50000000000006</v>
      </c>
      <c r="G74" s="275">
        <v>322.50000000000011</v>
      </c>
      <c r="H74" s="275">
        <v>337.30000000000007</v>
      </c>
      <c r="I74" s="275">
        <v>341.29999999999995</v>
      </c>
      <c r="J74" s="275">
        <v>344.70000000000005</v>
      </c>
      <c r="K74" s="273">
        <v>337.9</v>
      </c>
      <c r="L74" s="273">
        <v>330.5</v>
      </c>
      <c r="M74" s="273">
        <v>1.7718400000000001</v>
      </c>
    </row>
    <row r="75" spans="1:13">
      <c r="A75" s="264">
        <v>65</v>
      </c>
      <c r="B75" s="273" t="s">
        <v>64</v>
      </c>
      <c r="C75" s="274">
        <v>133.5</v>
      </c>
      <c r="D75" s="275">
        <v>133.9</v>
      </c>
      <c r="E75" s="275">
        <v>131</v>
      </c>
      <c r="F75" s="275">
        <v>128.5</v>
      </c>
      <c r="G75" s="275">
        <v>125.6</v>
      </c>
      <c r="H75" s="275">
        <v>136.4</v>
      </c>
      <c r="I75" s="275">
        <v>139.30000000000004</v>
      </c>
      <c r="J75" s="275">
        <v>141.80000000000001</v>
      </c>
      <c r="K75" s="273">
        <v>136.80000000000001</v>
      </c>
      <c r="L75" s="273">
        <v>131.4</v>
      </c>
      <c r="M75" s="273">
        <v>107.38562</v>
      </c>
    </row>
    <row r="76" spans="1:13" s="13" customFormat="1">
      <c r="A76" s="264">
        <v>66</v>
      </c>
      <c r="B76" s="273" t="s">
        <v>66</v>
      </c>
      <c r="C76" s="274">
        <v>648.4</v>
      </c>
      <c r="D76" s="275">
        <v>639.19999999999993</v>
      </c>
      <c r="E76" s="275">
        <v>627.69999999999982</v>
      </c>
      <c r="F76" s="275">
        <v>606.99999999999989</v>
      </c>
      <c r="G76" s="275">
        <v>595.49999999999977</v>
      </c>
      <c r="H76" s="275">
        <v>659.89999999999986</v>
      </c>
      <c r="I76" s="275">
        <v>671.40000000000009</v>
      </c>
      <c r="J76" s="275">
        <v>692.09999999999991</v>
      </c>
      <c r="K76" s="273">
        <v>650.70000000000005</v>
      </c>
      <c r="L76" s="273">
        <v>618.5</v>
      </c>
      <c r="M76" s="273">
        <v>40.789119999999997</v>
      </c>
    </row>
    <row r="77" spans="1:13" s="13" customFormat="1">
      <c r="A77" s="264">
        <v>67</v>
      </c>
      <c r="B77" s="273" t="s">
        <v>69</v>
      </c>
      <c r="C77" s="274">
        <v>38.9</v>
      </c>
      <c r="D77" s="275">
        <v>38.966666666666661</v>
      </c>
      <c r="E77" s="275">
        <v>37.98333333333332</v>
      </c>
      <c r="F77" s="275">
        <v>37.066666666666656</v>
      </c>
      <c r="G77" s="275">
        <v>36.083333333333314</v>
      </c>
      <c r="H77" s="275">
        <v>39.883333333333326</v>
      </c>
      <c r="I77" s="275">
        <v>40.86666666666666</v>
      </c>
      <c r="J77" s="275">
        <v>41.783333333333331</v>
      </c>
      <c r="K77" s="273">
        <v>39.950000000000003</v>
      </c>
      <c r="L77" s="273">
        <v>38.049999999999997</v>
      </c>
      <c r="M77" s="273">
        <v>570.99937</v>
      </c>
    </row>
    <row r="78" spans="1:13" s="13" customFormat="1">
      <c r="A78" s="264">
        <v>68</v>
      </c>
      <c r="B78" s="273" t="s">
        <v>73</v>
      </c>
      <c r="C78" s="274">
        <v>408</v>
      </c>
      <c r="D78" s="275">
        <v>404.08333333333331</v>
      </c>
      <c r="E78" s="275">
        <v>397.16666666666663</v>
      </c>
      <c r="F78" s="275">
        <v>386.33333333333331</v>
      </c>
      <c r="G78" s="275">
        <v>379.41666666666663</v>
      </c>
      <c r="H78" s="275">
        <v>414.91666666666663</v>
      </c>
      <c r="I78" s="275">
        <v>421.83333333333326</v>
      </c>
      <c r="J78" s="275">
        <v>432.66666666666663</v>
      </c>
      <c r="K78" s="273">
        <v>411</v>
      </c>
      <c r="L78" s="273">
        <v>393.25</v>
      </c>
      <c r="M78" s="273">
        <v>88.768379999999993</v>
      </c>
    </row>
    <row r="79" spans="1:13" s="13" customFormat="1">
      <c r="A79" s="264">
        <v>69</v>
      </c>
      <c r="B79" s="273" t="s">
        <v>740</v>
      </c>
      <c r="C79" s="274">
        <v>9991.5</v>
      </c>
      <c r="D79" s="275">
        <v>10033.166666666666</v>
      </c>
      <c r="E79" s="275">
        <v>9936.3333333333321</v>
      </c>
      <c r="F79" s="275">
        <v>9881.1666666666661</v>
      </c>
      <c r="G79" s="275">
        <v>9784.3333333333321</v>
      </c>
      <c r="H79" s="275">
        <v>10088.333333333332</v>
      </c>
      <c r="I79" s="275">
        <v>10185.166666666664</v>
      </c>
      <c r="J79" s="275">
        <v>10240.333333333332</v>
      </c>
      <c r="K79" s="273">
        <v>10130</v>
      </c>
      <c r="L79" s="273">
        <v>9978</v>
      </c>
      <c r="M79" s="273">
        <v>1.5699999999999999E-2</v>
      </c>
    </row>
    <row r="80" spans="1:13" s="13" customFormat="1">
      <c r="A80" s="264">
        <v>70</v>
      </c>
      <c r="B80" s="273" t="s">
        <v>68</v>
      </c>
      <c r="C80" s="274">
        <v>599.35</v>
      </c>
      <c r="D80" s="275">
        <v>594.75</v>
      </c>
      <c r="E80" s="275">
        <v>583.85</v>
      </c>
      <c r="F80" s="275">
        <v>568.35</v>
      </c>
      <c r="G80" s="275">
        <v>557.45000000000005</v>
      </c>
      <c r="H80" s="275">
        <v>610.25</v>
      </c>
      <c r="I80" s="275">
        <v>621.15000000000009</v>
      </c>
      <c r="J80" s="275">
        <v>636.65</v>
      </c>
      <c r="K80" s="273">
        <v>605.65</v>
      </c>
      <c r="L80" s="273">
        <v>579.25</v>
      </c>
      <c r="M80" s="273">
        <v>213.11866000000001</v>
      </c>
    </row>
    <row r="81" spans="1:13" s="13" customFormat="1">
      <c r="A81" s="264">
        <v>71</v>
      </c>
      <c r="B81" s="273" t="s">
        <v>70</v>
      </c>
      <c r="C81" s="274">
        <v>391.5</v>
      </c>
      <c r="D81" s="275">
        <v>388.2</v>
      </c>
      <c r="E81" s="275">
        <v>382.4</v>
      </c>
      <c r="F81" s="275">
        <v>373.3</v>
      </c>
      <c r="G81" s="275">
        <v>367.5</v>
      </c>
      <c r="H81" s="275">
        <v>397.29999999999995</v>
      </c>
      <c r="I81" s="275">
        <v>403.1</v>
      </c>
      <c r="J81" s="275">
        <v>412.19999999999993</v>
      </c>
      <c r="K81" s="273">
        <v>394</v>
      </c>
      <c r="L81" s="273">
        <v>379.1</v>
      </c>
      <c r="M81" s="273">
        <v>48.91113</v>
      </c>
    </row>
    <row r="82" spans="1:13" s="13" customFormat="1">
      <c r="A82" s="264">
        <v>72</v>
      </c>
      <c r="B82" s="273" t="s">
        <v>314</v>
      </c>
      <c r="C82" s="274">
        <v>777.45</v>
      </c>
      <c r="D82" s="275">
        <v>769.15</v>
      </c>
      <c r="E82" s="275">
        <v>756.3</v>
      </c>
      <c r="F82" s="275">
        <v>735.15</v>
      </c>
      <c r="G82" s="275">
        <v>722.3</v>
      </c>
      <c r="H82" s="275">
        <v>790.3</v>
      </c>
      <c r="I82" s="275">
        <v>803.15000000000009</v>
      </c>
      <c r="J82" s="275">
        <v>824.3</v>
      </c>
      <c r="K82" s="273">
        <v>782</v>
      </c>
      <c r="L82" s="273">
        <v>748</v>
      </c>
      <c r="M82" s="273">
        <v>4.9010100000000003</v>
      </c>
    </row>
    <row r="83" spans="1:13" s="13" customFormat="1">
      <c r="A83" s="264">
        <v>73</v>
      </c>
      <c r="B83" s="273" t="s">
        <v>315</v>
      </c>
      <c r="C83" s="274">
        <v>248.6</v>
      </c>
      <c r="D83" s="275">
        <v>251.08333333333334</v>
      </c>
      <c r="E83" s="275">
        <v>245.51666666666671</v>
      </c>
      <c r="F83" s="275">
        <v>242.43333333333337</v>
      </c>
      <c r="G83" s="275">
        <v>236.86666666666673</v>
      </c>
      <c r="H83" s="275">
        <v>254.16666666666669</v>
      </c>
      <c r="I83" s="275">
        <v>259.73333333333335</v>
      </c>
      <c r="J83" s="275">
        <v>262.81666666666666</v>
      </c>
      <c r="K83" s="273">
        <v>256.64999999999998</v>
      </c>
      <c r="L83" s="273">
        <v>248</v>
      </c>
      <c r="M83" s="273">
        <v>9.7597199999999997</v>
      </c>
    </row>
    <row r="84" spans="1:13" s="13" customFormat="1">
      <c r="A84" s="264">
        <v>74</v>
      </c>
      <c r="B84" s="273" t="s">
        <v>316</v>
      </c>
      <c r="C84" s="274">
        <v>186.95</v>
      </c>
      <c r="D84" s="275">
        <v>186.91666666666666</v>
      </c>
      <c r="E84" s="275">
        <v>184.83333333333331</v>
      </c>
      <c r="F84" s="275">
        <v>182.71666666666667</v>
      </c>
      <c r="G84" s="275">
        <v>180.63333333333333</v>
      </c>
      <c r="H84" s="275">
        <v>189.0333333333333</v>
      </c>
      <c r="I84" s="275">
        <v>191.11666666666662</v>
      </c>
      <c r="J84" s="275">
        <v>193.23333333333329</v>
      </c>
      <c r="K84" s="273">
        <v>189</v>
      </c>
      <c r="L84" s="273">
        <v>184.8</v>
      </c>
      <c r="M84" s="273">
        <v>10.120240000000001</v>
      </c>
    </row>
    <row r="85" spans="1:13" s="13" customFormat="1">
      <c r="A85" s="264">
        <v>75</v>
      </c>
      <c r="B85" s="273" t="s">
        <v>317</v>
      </c>
      <c r="C85" s="274">
        <v>3935</v>
      </c>
      <c r="D85" s="275">
        <v>3940.7999999999997</v>
      </c>
      <c r="E85" s="275">
        <v>3874.1999999999994</v>
      </c>
      <c r="F85" s="275">
        <v>3813.3999999999996</v>
      </c>
      <c r="G85" s="275">
        <v>3746.7999999999993</v>
      </c>
      <c r="H85" s="275">
        <v>4001.5999999999995</v>
      </c>
      <c r="I85" s="275">
        <v>4068.2</v>
      </c>
      <c r="J85" s="275">
        <v>4129</v>
      </c>
      <c r="K85" s="273">
        <v>4007.4</v>
      </c>
      <c r="L85" s="273">
        <v>3880</v>
      </c>
      <c r="M85" s="273">
        <v>0.37835000000000002</v>
      </c>
    </row>
    <row r="86" spans="1:13" s="13" customFormat="1">
      <c r="A86" s="264">
        <v>76</v>
      </c>
      <c r="B86" s="273" t="s">
        <v>318</v>
      </c>
      <c r="C86" s="274">
        <v>802.3</v>
      </c>
      <c r="D86" s="275">
        <v>794.65</v>
      </c>
      <c r="E86" s="275">
        <v>784.3</v>
      </c>
      <c r="F86" s="275">
        <v>766.3</v>
      </c>
      <c r="G86" s="275">
        <v>755.94999999999993</v>
      </c>
      <c r="H86" s="275">
        <v>812.65</v>
      </c>
      <c r="I86" s="275">
        <v>823.00000000000011</v>
      </c>
      <c r="J86" s="275">
        <v>841</v>
      </c>
      <c r="K86" s="273">
        <v>805</v>
      </c>
      <c r="L86" s="273">
        <v>776.65</v>
      </c>
      <c r="M86" s="273">
        <v>1.0520099999999999</v>
      </c>
    </row>
    <row r="87" spans="1:13" s="13" customFormat="1">
      <c r="A87" s="264">
        <v>77</v>
      </c>
      <c r="B87" s="273" t="s">
        <v>231</v>
      </c>
      <c r="C87" s="274">
        <v>1262.4000000000001</v>
      </c>
      <c r="D87" s="275">
        <v>1259.4666666666667</v>
      </c>
      <c r="E87" s="275">
        <v>1247.9333333333334</v>
      </c>
      <c r="F87" s="275">
        <v>1233.4666666666667</v>
      </c>
      <c r="G87" s="275">
        <v>1221.9333333333334</v>
      </c>
      <c r="H87" s="275">
        <v>1273.9333333333334</v>
      </c>
      <c r="I87" s="275">
        <v>1285.4666666666667</v>
      </c>
      <c r="J87" s="275">
        <v>1299.9333333333334</v>
      </c>
      <c r="K87" s="273">
        <v>1271</v>
      </c>
      <c r="L87" s="273">
        <v>1245</v>
      </c>
      <c r="M87" s="273">
        <v>0.43269000000000002</v>
      </c>
    </row>
    <row r="88" spans="1:13" s="13" customFormat="1">
      <c r="A88" s="264">
        <v>78</v>
      </c>
      <c r="B88" s="273" t="s">
        <v>319</v>
      </c>
      <c r="C88" s="274">
        <v>76.8</v>
      </c>
      <c r="D88" s="275">
        <v>76.733333333333334</v>
      </c>
      <c r="E88" s="275">
        <v>75.866666666666674</v>
      </c>
      <c r="F88" s="275">
        <v>74.933333333333337</v>
      </c>
      <c r="G88" s="275">
        <v>74.066666666666677</v>
      </c>
      <c r="H88" s="275">
        <v>77.666666666666671</v>
      </c>
      <c r="I88" s="275">
        <v>78.533333333333317</v>
      </c>
      <c r="J88" s="275">
        <v>79.466666666666669</v>
      </c>
      <c r="K88" s="273">
        <v>77.599999999999994</v>
      </c>
      <c r="L88" s="273">
        <v>75.8</v>
      </c>
      <c r="M88" s="273">
        <v>18.339569999999998</v>
      </c>
    </row>
    <row r="89" spans="1:13" s="13" customFormat="1">
      <c r="A89" s="264">
        <v>79</v>
      </c>
      <c r="B89" s="273" t="s">
        <v>71</v>
      </c>
      <c r="C89" s="274">
        <v>16531.25</v>
      </c>
      <c r="D89" s="275">
        <v>16460.25</v>
      </c>
      <c r="E89" s="275">
        <v>16221</v>
      </c>
      <c r="F89" s="275">
        <v>15910.75</v>
      </c>
      <c r="G89" s="275">
        <v>15671.5</v>
      </c>
      <c r="H89" s="275">
        <v>16770.5</v>
      </c>
      <c r="I89" s="275">
        <v>17009.75</v>
      </c>
      <c r="J89" s="275">
        <v>17320</v>
      </c>
      <c r="K89" s="273">
        <v>16699.5</v>
      </c>
      <c r="L89" s="273">
        <v>16150</v>
      </c>
      <c r="M89" s="273">
        <v>0.64405000000000001</v>
      </c>
    </row>
    <row r="90" spans="1:13" s="13" customFormat="1">
      <c r="A90" s="264">
        <v>80</v>
      </c>
      <c r="B90" s="273" t="s">
        <v>320</v>
      </c>
      <c r="C90" s="274">
        <v>250.65</v>
      </c>
      <c r="D90" s="275">
        <v>251.36666666666667</v>
      </c>
      <c r="E90" s="275">
        <v>246.78333333333336</v>
      </c>
      <c r="F90" s="275">
        <v>242.91666666666669</v>
      </c>
      <c r="G90" s="275">
        <v>238.33333333333337</v>
      </c>
      <c r="H90" s="275">
        <v>255.23333333333335</v>
      </c>
      <c r="I90" s="275">
        <v>259.81666666666666</v>
      </c>
      <c r="J90" s="275">
        <v>263.68333333333334</v>
      </c>
      <c r="K90" s="273">
        <v>255.95</v>
      </c>
      <c r="L90" s="273">
        <v>247.5</v>
      </c>
      <c r="M90" s="273">
        <v>1.7725200000000001</v>
      </c>
    </row>
    <row r="91" spans="1:13" s="13" customFormat="1">
      <c r="A91" s="264">
        <v>81</v>
      </c>
      <c r="B91" s="273" t="s">
        <v>74</v>
      </c>
      <c r="C91" s="274">
        <v>3501.25</v>
      </c>
      <c r="D91" s="275">
        <v>3513</v>
      </c>
      <c r="E91" s="275">
        <v>3472</v>
      </c>
      <c r="F91" s="275">
        <v>3442.75</v>
      </c>
      <c r="G91" s="275">
        <v>3401.75</v>
      </c>
      <c r="H91" s="275">
        <v>3542.25</v>
      </c>
      <c r="I91" s="275">
        <v>3583.25</v>
      </c>
      <c r="J91" s="275">
        <v>3612.5</v>
      </c>
      <c r="K91" s="273">
        <v>3554</v>
      </c>
      <c r="L91" s="273">
        <v>3483.75</v>
      </c>
      <c r="M91" s="273">
        <v>8.6995000000000005</v>
      </c>
    </row>
    <row r="92" spans="1:13" s="13" customFormat="1">
      <c r="A92" s="264">
        <v>82</v>
      </c>
      <c r="B92" s="273" t="s">
        <v>321</v>
      </c>
      <c r="C92" s="274">
        <v>516</v>
      </c>
      <c r="D92" s="275">
        <v>510.35000000000008</v>
      </c>
      <c r="E92" s="275">
        <v>498.80000000000018</v>
      </c>
      <c r="F92" s="275">
        <v>481.60000000000008</v>
      </c>
      <c r="G92" s="275">
        <v>470.05000000000018</v>
      </c>
      <c r="H92" s="275">
        <v>527.55000000000018</v>
      </c>
      <c r="I92" s="275">
        <v>539.1</v>
      </c>
      <c r="J92" s="275">
        <v>556.30000000000018</v>
      </c>
      <c r="K92" s="273">
        <v>521.9</v>
      </c>
      <c r="L92" s="273">
        <v>493.15</v>
      </c>
      <c r="M92" s="273">
        <v>3.0271499999999998</v>
      </c>
    </row>
    <row r="93" spans="1:13" s="13" customFormat="1">
      <c r="A93" s="264">
        <v>83</v>
      </c>
      <c r="B93" s="273" t="s">
        <v>322</v>
      </c>
      <c r="C93" s="274">
        <v>247.85</v>
      </c>
      <c r="D93" s="275">
        <v>247.16666666666666</v>
      </c>
      <c r="E93" s="275">
        <v>242.43333333333331</v>
      </c>
      <c r="F93" s="275">
        <v>237.01666666666665</v>
      </c>
      <c r="G93" s="275">
        <v>232.2833333333333</v>
      </c>
      <c r="H93" s="275">
        <v>252.58333333333331</v>
      </c>
      <c r="I93" s="275">
        <v>257.31666666666666</v>
      </c>
      <c r="J93" s="275">
        <v>262.73333333333335</v>
      </c>
      <c r="K93" s="273">
        <v>251.9</v>
      </c>
      <c r="L93" s="273">
        <v>241.75</v>
      </c>
      <c r="M93" s="273">
        <v>3.5385499999999999</v>
      </c>
    </row>
    <row r="94" spans="1:13" s="13" customFormat="1">
      <c r="A94" s="264">
        <v>84</v>
      </c>
      <c r="B94" s="273" t="s">
        <v>80</v>
      </c>
      <c r="C94" s="274">
        <v>629.9</v>
      </c>
      <c r="D94" s="275">
        <v>628.76666666666665</v>
      </c>
      <c r="E94" s="275">
        <v>622.38333333333333</v>
      </c>
      <c r="F94" s="275">
        <v>614.86666666666667</v>
      </c>
      <c r="G94" s="275">
        <v>608.48333333333335</v>
      </c>
      <c r="H94" s="275">
        <v>636.2833333333333</v>
      </c>
      <c r="I94" s="275">
        <v>642.66666666666652</v>
      </c>
      <c r="J94" s="275">
        <v>650.18333333333328</v>
      </c>
      <c r="K94" s="273">
        <v>635.15</v>
      </c>
      <c r="L94" s="273">
        <v>621.25</v>
      </c>
      <c r="M94" s="273">
        <v>2.37988</v>
      </c>
    </row>
    <row r="95" spans="1:13" s="13" customFormat="1">
      <c r="A95" s="264">
        <v>85</v>
      </c>
      <c r="B95" s="273" t="s">
        <v>323</v>
      </c>
      <c r="C95" s="274">
        <v>1935.85</v>
      </c>
      <c r="D95" s="275">
        <v>1936.3999999999999</v>
      </c>
      <c r="E95" s="275">
        <v>1916.7999999999997</v>
      </c>
      <c r="F95" s="275">
        <v>1897.7499999999998</v>
      </c>
      <c r="G95" s="275">
        <v>1878.1499999999996</v>
      </c>
      <c r="H95" s="275">
        <v>1955.4499999999998</v>
      </c>
      <c r="I95" s="275">
        <v>1975.0499999999997</v>
      </c>
      <c r="J95" s="275">
        <v>1994.1</v>
      </c>
      <c r="K95" s="273">
        <v>1956</v>
      </c>
      <c r="L95" s="273">
        <v>1917.35</v>
      </c>
      <c r="M95" s="273">
        <v>0.14368</v>
      </c>
    </row>
    <row r="96" spans="1:13" s="13" customFormat="1">
      <c r="A96" s="264">
        <v>86</v>
      </c>
      <c r="B96" s="273" t="s">
        <v>786</v>
      </c>
      <c r="C96" s="274">
        <v>225.4</v>
      </c>
      <c r="D96" s="275">
        <v>227.43333333333337</v>
      </c>
      <c r="E96" s="275">
        <v>221.06666666666672</v>
      </c>
      <c r="F96" s="275">
        <v>216.73333333333335</v>
      </c>
      <c r="G96" s="275">
        <v>210.3666666666667</v>
      </c>
      <c r="H96" s="275">
        <v>231.76666666666674</v>
      </c>
      <c r="I96" s="275">
        <v>238.13333333333335</v>
      </c>
      <c r="J96" s="275">
        <v>242.46666666666675</v>
      </c>
      <c r="K96" s="273">
        <v>233.8</v>
      </c>
      <c r="L96" s="273">
        <v>223.1</v>
      </c>
      <c r="M96" s="273">
        <v>2.41194</v>
      </c>
    </row>
    <row r="97" spans="1:13" s="13" customFormat="1">
      <c r="A97" s="264">
        <v>87</v>
      </c>
      <c r="B97" s="273" t="s">
        <v>75</v>
      </c>
      <c r="C97" s="274">
        <v>467.2</v>
      </c>
      <c r="D97" s="275">
        <v>463.93333333333334</v>
      </c>
      <c r="E97" s="275">
        <v>456.9666666666667</v>
      </c>
      <c r="F97" s="275">
        <v>446.73333333333335</v>
      </c>
      <c r="G97" s="275">
        <v>439.76666666666671</v>
      </c>
      <c r="H97" s="275">
        <v>474.16666666666669</v>
      </c>
      <c r="I97" s="275">
        <v>481.13333333333327</v>
      </c>
      <c r="J97" s="275">
        <v>491.36666666666667</v>
      </c>
      <c r="K97" s="273">
        <v>470.9</v>
      </c>
      <c r="L97" s="273">
        <v>453.7</v>
      </c>
      <c r="M97" s="273">
        <v>39.390230000000003</v>
      </c>
    </row>
    <row r="98" spans="1:13" s="13" customFormat="1">
      <c r="A98" s="264">
        <v>88</v>
      </c>
      <c r="B98" s="273" t="s">
        <v>324</v>
      </c>
      <c r="C98" s="274">
        <v>489.4</v>
      </c>
      <c r="D98" s="275">
        <v>489.26666666666665</v>
      </c>
      <c r="E98" s="275">
        <v>485.13333333333333</v>
      </c>
      <c r="F98" s="275">
        <v>480.86666666666667</v>
      </c>
      <c r="G98" s="275">
        <v>476.73333333333335</v>
      </c>
      <c r="H98" s="275">
        <v>493.5333333333333</v>
      </c>
      <c r="I98" s="275">
        <v>497.66666666666663</v>
      </c>
      <c r="J98" s="275">
        <v>501.93333333333328</v>
      </c>
      <c r="K98" s="273">
        <v>493.4</v>
      </c>
      <c r="L98" s="273">
        <v>485</v>
      </c>
      <c r="M98" s="273">
        <v>6.6216699999999999</v>
      </c>
    </row>
    <row r="99" spans="1:13" s="13" customFormat="1">
      <c r="A99" s="264">
        <v>89</v>
      </c>
      <c r="B99" s="273" t="s">
        <v>76</v>
      </c>
      <c r="C99" s="274">
        <v>146.55000000000001</v>
      </c>
      <c r="D99" s="275">
        <v>146.08333333333334</v>
      </c>
      <c r="E99" s="275">
        <v>141.51666666666668</v>
      </c>
      <c r="F99" s="275">
        <v>136.48333333333335</v>
      </c>
      <c r="G99" s="275">
        <v>131.91666666666669</v>
      </c>
      <c r="H99" s="275">
        <v>151.11666666666667</v>
      </c>
      <c r="I99" s="275">
        <v>155.68333333333334</v>
      </c>
      <c r="J99" s="275">
        <v>160.71666666666667</v>
      </c>
      <c r="K99" s="273">
        <v>150.65</v>
      </c>
      <c r="L99" s="273">
        <v>141.05000000000001</v>
      </c>
      <c r="M99" s="273">
        <v>498.09570000000002</v>
      </c>
    </row>
    <row r="100" spans="1:13" s="13" customFormat="1">
      <c r="A100" s="264">
        <v>90</v>
      </c>
      <c r="B100" s="273" t="s">
        <v>325</v>
      </c>
      <c r="C100" s="274">
        <v>467.25</v>
      </c>
      <c r="D100" s="275">
        <v>466.85000000000008</v>
      </c>
      <c r="E100" s="275">
        <v>461.00000000000017</v>
      </c>
      <c r="F100" s="275">
        <v>454.75000000000011</v>
      </c>
      <c r="G100" s="275">
        <v>448.9000000000002</v>
      </c>
      <c r="H100" s="275">
        <v>473.10000000000014</v>
      </c>
      <c r="I100" s="275">
        <v>478.95000000000005</v>
      </c>
      <c r="J100" s="275">
        <v>485.2000000000001</v>
      </c>
      <c r="K100" s="273">
        <v>472.7</v>
      </c>
      <c r="L100" s="273">
        <v>460.6</v>
      </c>
      <c r="M100" s="273">
        <v>1.1173599999999999</v>
      </c>
    </row>
    <row r="101" spans="1:13">
      <c r="A101" s="264">
        <v>91</v>
      </c>
      <c r="B101" s="273" t="s">
        <v>326</v>
      </c>
      <c r="C101" s="274">
        <v>365.6</v>
      </c>
      <c r="D101" s="275">
        <v>373.2166666666667</v>
      </c>
      <c r="E101" s="275">
        <v>357.38333333333338</v>
      </c>
      <c r="F101" s="275">
        <v>349.16666666666669</v>
      </c>
      <c r="G101" s="275">
        <v>333.33333333333337</v>
      </c>
      <c r="H101" s="275">
        <v>381.43333333333339</v>
      </c>
      <c r="I101" s="275">
        <v>397.26666666666665</v>
      </c>
      <c r="J101" s="275">
        <v>405.48333333333341</v>
      </c>
      <c r="K101" s="273">
        <v>389.05</v>
      </c>
      <c r="L101" s="273">
        <v>365</v>
      </c>
      <c r="M101" s="273">
        <v>3.0178500000000001</v>
      </c>
    </row>
    <row r="102" spans="1:13">
      <c r="A102" s="264">
        <v>92</v>
      </c>
      <c r="B102" s="273" t="s">
        <v>327</v>
      </c>
      <c r="C102" s="274">
        <v>414.7</v>
      </c>
      <c r="D102" s="275">
        <v>421.71666666666664</v>
      </c>
      <c r="E102" s="275">
        <v>405.5333333333333</v>
      </c>
      <c r="F102" s="275">
        <v>396.36666666666667</v>
      </c>
      <c r="G102" s="275">
        <v>380.18333333333334</v>
      </c>
      <c r="H102" s="275">
        <v>430.88333333333327</v>
      </c>
      <c r="I102" s="275">
        <v>447.06666666666655</v>
      </c>
      <c r="J102" s="275">
        <v>456.23333333333323</v>
      </c>
      <c r="K102" s="273">
        <v>437.9</v>
      </c>
      <c r="L102" s="273">
        <v>412.55</v>
      </c>
      <c r="M102" s="273">
        <v>4.3319599999999996</v>
      </c>
    </row>
    <row r="103" spans="1:13">
      <c r="A103" s="264">
        <v>93</v>
      </c>
      <c r="B103" s="273" t="s">
        <v>77</v>
      </c>
      <c r="C103" s="274">
        <v>126.8</v>
      </c>
      <c r="D103" s="275">
        <v>128.94999999999999</v>
      </c>
      <c r="E103" s="275">
        <v>123.54999999999998</v>
      </c>
      <c r="F103" s="275">
        <v>120.3</v>
      </c>
      <c r="G103" s="275">
        <v>114.89999999999999</v>
      </c>
      <c r="H103" s="275">
        <v>132.19999999999999</v>
      </c>
      <c r="I103" s="275">
        <v>137.59999999999997</v>
      </c>
      <c r="J103" s="275">
        <v>140.84999999999997</v>
      </c>
      <c r="K103" s="273">
        <v>134.35</v>
      </c>
      <c r="L103" s="273">
        <v>125.7</v>
      </c>
      <c r="M103" s="273">
        <v>58.177999999999997</v>
      </c>
    </row>
    <row r="104" spans="1:13">
      <c r="A104" s="264">
        <v>94</v>
      </c>
      <c r="B104" s="273" t="s">
        <v>328</v>
      </c>
      <c r="C104" s="274">
        <v>1492.3</v>
      </c>
      <c r="D104" s="275">
        <v>1494.6166666666668</v>
      </c>
      <c r="E104" s="275">
        <v>1470.2333333333336</v>
      </c>
      <c r="F104" s="275">
        <v>1448.1666666666667</v>
      </c>
      <c r="G104" s="275">
        <v>1423.7833333333335</v>
      </c>
      <c r="H104" s="275">
        <v>1516.6833333333336</v>
      </c>
      <c r="I104" s="275">
        <v>1541.0666666666668</v>
      </c>
      <c r="J104" s="275">
        <v>1563.1333333333337</v>
      </c>
      <c r="K104" s="273">
        <v>1519</v>
      </c>
      <c r="L104" s="273">
        <v>1472.55</v>
      </c>
      <c r="M104" s="273">
        <v>3.76817</v>
      </c>
    </row>
    <row r="105" spans="1:13">
      <c r="A105" s="264">
        <v>95</v>
      </c>
      <c r="B105" s="273" t="s">
        <v>329</v>
      </c>
      <c r="C105" s="274">
        <v>14.1</v>
      </c>
      <c r="D105" s="275">
        <v>14.25</v>
      </c>
      <c r="E105" s="275">
        <v>13.9</v>
      </c>
      <c r="F105" s="275">
        <v>13.700000000000001</v>
      </c>
      <c r="G105" s="275">
        <v>13.350000000000001</v>
      </c>
      <c r="H105" s="275">
        <v>14.45</v>
      </c>
      <c r="I105" s="275">
        <v>14.8</v>
      </c>
      <c r="J105" s="275">
        <v>14.999999999999998</v>
      </c>
      <c r="K105" s="273">
        <v>14.6</v>
      </c>
      <c r="L105" s="273">
        <v>14.05</v>
      </c>
      <c r="M105" s="273">
        <v>67.559950000000001</v>
      </c>
    </row>
    <row r="106" spans="1:13">
      <c r="A106" s="264">
        <v>96</v>
      </c>
      <c r="B106" s="273" t="s">
        <v>330</v>
      </c>
      <c r="C106" s="274">
        <v>504.9</v>
      </c>
      <c r="D106" s="275">
        <v>503.26666666666665</v>
      </c>
      <c r="E106" s="275">
        <v>497.63333333333333</v>
      </c>
      <c r="F106" s="275">
        <v>490.36666666666667</v>
      </c>
      <c r="G106" s="275">
        <v>484.73333333333335</v>
      </c>
      <c r="H106" s="275">
        <v>510.5333333333333</v>
      </c>
      <c r="I106" s="275">
        <v>516.16666666666663</v>
      </c>
      <c r="J106" s="275">
        <v>523.43333333333328</v>
      </c>
      <c r="K106" s="273">
        <v>508.9</v>
      </c>
      <c r="L106" s="273">
        <v>496</v>
      </c>
      <c r="M106" s="273">
        <v>6.3323799999999997</v>
      </c>
    </row>
    <row r="107" spans="1:13">
      <c r="A107" s="264">
        <v>97</v>
      </c>
      <c r="B107" s="273" t="s">
        <v>331</v>
      </c>
      <c r="C107" s="274">
        <v>267.5</v>
      </c>
      <c r="D107" s="275">
        <v>267.25</v>
      </c>
      <c r="E107" s="275">
        <v>262.55</v>
      </c>
      <c r="F107" s="275">
        <v>257.60000000000002</v>
      </c>
      <c r="G107" s="275">
        <v>252.90000000000003</v>
      </c>
      <c r="H107" s="275">
        <v>272.2</v>
      </c>
      <c r="I107" s="275">
        <v>276.90000000000003</v>
      </c>
      <c r="J107" s="275">
        <v>281.84999999999997</v>
      </c>
      <c r="K107" s="273">
        <v>271.95</v>
      </c>
      <c r="L107" s="273">
        <v>262.3</v>
      </c>
      <c r="M107" s="273">
        <v>2.57138</v>
      </c>
    </row>
    <row r="108" spans="1:13">
      <c r="A108" s="264">
        <v>98</v>
      </c>
      <c r="B108" s="281" t="s">
        <v>79</v>
      </c>
      <c r="C108" s="274">
        <v>471.35</v>
      </c>
      <c r="D108" s="275">
        <v>461.23333333333329</v>
      </c>
      <c r="E108" s="275">
        <v>446.01666666666659</v>
      </c>
      <c r="F108" s="275">
        <v>420.68333333333328</v>
      </c>
      <c r="G108" s="275">
        <v>405.46666666666658</v>
      </c>
      <c r="H108" s="275">
        <v>486.56666666666661</v>
      </c>
      <c r="I108" s="275">
        <v>501.7833333333333</v>
      </c>
      <c r="J108" s="275">
        <v>527.11666666666656</v>
      </c>
      <c r="K108" s="273">
        <v>476.45</v>
      </c>
      <c r="L108" s="273">
        <v>435.9</v>
      </c>
      <c r="M108" s="273">
        <v>20.795999999999999</v>
      </c>
    </row>
    <row r="109" spans="1:13">
      <c r="A109" s="264">
        <v>99</v>
      </c>
      <c r="B109" s="273" t="s">
        <v>332</v>
      </c>
      <c r="C109" s="274">
        <v>3359.15</v>
      </c>
      <c r="D109" s="275">
        <v>3458.1</v>
      </c>
      <c r="E109" s="275">
        <v>3216.2</v>
      </c>
      <c r="F109" s="275">
        <v>3073.25</v>
      </c>
      <c r="G109" s="275">
        <v>2831.35</v>
      </c>
      <c r="H109" s="275">
        <v>3601.0499999999997</v>
      </c>
      <c r="I109" s="275">
        <v>3842.9500000000003</v>
      </c>
      <c r="J109" s="275">
        <v>3985.8999999999996</v>
      </c>
      <c r="K109" s="273">
        <v>3700</v>
      </c>
      <c r="L109" s="273">
        <v>3315.15</v>
      </c>
      <c r="M109" s="273">
        <v>0.19841</v>
      </c>
    </row>
    <row r="110" spans="1:13">
      <c r="A110" s="264">
        <v>100</v>
      </c>
      <c r="B110" s="273" t="s">
        <v>333</v>
      </c>
      <c r="C110" s="274">
        <v>173.65</v>
      </c>
      <c r="D110" s="275">
        <v>173.86666666666665</v>
      </c>
      <c r="E110" s="275">
        <v>171.98333333333329</v>
      </c>
      <c r="F110" s="275">
        <v>170.31666666666663</v>
      </c>
      <c r="G110" s="275">
        <v>168.43333333333328</v>
      </c>
      <c r="H110" s="275">
        <v>175.5333333333333</v>
      </c>
      <c r="I110" s="275">
        <v>177.41666666666669</v>
      </c>
      <c r="J110" s="275">
        <v>179.08333333333331</v>
      </c>
      <c r="K110" s="273">
        <v>175.75</v>
      </c>
      <c r="L110" s="273">
        <v>172.2</v>
      </c>
      <c r="M110" s="273">
        <v>1.3124899999999999</v>
      </c>
    </row>
    <row r="111" spans="1:13">
      <c r="A111" s="264">
        <v>101</v>
      </c>
      <c r="B111" s="273" t="s">
        <v>334</v>
      </c>
      <c r="C111" s="274">
        <v>234.95</v>
      </c>
      <c r="D111" s="275">
        <v>235.93333333333331</v>
      </c>
      <c r="E111" s="275">
        <v>231.96666666666661</v>
      </c>
      <c r="F111" s="275">
        <v>228.98333333333329</v>
      </c>
      <c r="G111" s="275">
        <v>225.01666666666659</v>
      </c>
      <c r="H111" s="275">
        <v>238.91666666666663</v>
      </c>
      <c r="I111" s="275">
        <v>242.88333333333333</v>
      </c>
      <c r="J111" s="275">
        <v>245.86666666666665</v>
      </c>
      <c r="K111" s="273">
        <v>239.9</v>
      </c>
      <c r="L111" s="273">
        <v>232.95</v>
      </c>
      <c r="M111" s="273">
        <v>9.0222899999999999</v>
      </c>
    </row>
    <row r="112" spans="1:13">
      <c r="A112" s="264">
        <v>102</v>
      </c>
      <c r="B112" s="273" t="s">
        <v>335</v>
      </c>
      <c r="C112" s="274">
        <v>92.1</v>
      </c>
      <c r="D112" s="275">
        <v>92.8</v>
      </c>
      <c r="E112" s="275">
        <v>91.1</v>
      </c>
      <c r="F112" s="275">
        <v>90.1</v>
      </c>
      <c r="G112" s="275">
        <v>88.399999999999991</v>
      </c>
      <c r="H112" s="275">
        <v>93.8</v>
      </c>
      <c r="I112" s="275">
        <v>95.500000000000014</v>
      </c>
      <c r="J112" s="275">
        <v>96.5</v>
      </c>
      <c r="K112" s="273">
        <v>94.5</v>
      </c>
      <c r="L112" s="273">
        <v>91.8</v>
      </c>
      <c r="M112" s="273">
        <v>12.61744</v>
      </c>
    </row>
    <row r="113" spans="1:13">
      <c r="A113" s="264">
        <v>103</v>
      </c>
      <c r="B113" s="273" t="s">
        <v>336</v>
      </c>
      <c r="C113" s="274">
        <v>529.4</v>
      </c>
      <c r="D113" s="275">
        <v>532.9</v>
      </c>
      <c r="E113" s="275">
        <v>504.59999999999991</v>
      </c>
      <c r="F113" s="275">
        <v>479.79999999999995</v>
      </c>
      <c r="G113" s="275">
        <v>451.49999999999989</v>
      </c>
      <c r="H113" s="275">
        <v>557.69999999999993</v>
      </c>
      <c r="I113" s="275">
        <v>585.99999999999989</v>
      </c>
      <c r="J113" s="275">
        <v>610.79999999999995</v>
      </c>
      <c r="K113" s="273">
        <v>561.20000000000005</v>
      </c>
      <c r="L113" s="273">
        <v>508.1</v>
      </c>
      <c r="M113" s="273">
        <v>5.2913300000000003</v>
      </c>
    </row>
    <row r="114" spans="1:13">
      <c r="A114" s="264">
        <v>104</v>
      </c>
      <c r="B114" s="273" t="s">
        <v>81</v>
      </c>
      <c r="C114" s="274">
        <v>439.1</v>
      </c>
      <c r="D114" s="275">
        <v>449.36666666666662</v>
      </c>
      <c r="E114" s="275">
        <v>423.73333333333323</v>
      </c>
      <c r="F114" s="275">
        <v>408.36666666666662</v>
      </c>
      <c r="G114" s="275">
        <v>382.73333333333323</v>
      </c>
      <c r="H114" s="275">
        <v>464.73333333333323</v>
      </c>
      <c r="I114" s="275">
        <v>490.36666666666656</v>
      </c>
      <c r="J114" s="275">
        <v>505.73333333333323</v>
      </c>
      <c r="K114" s="273">
        <v>475</v>
      </c>
      <c r="L114" s="273">
        <v>434</v>
      </c>
      <c r="M114" s="273">
        <v>100.99741</v>
      </c>
    </row>
    <row r="115" spans="1:13">
      <c r="A115" s="264">
        <v>105</v>
      </c>
      <c r="B115" s="273" t="s">
        <v>82</v>
      </c>
      <c r="C115" s="274">
        <v>821.6</v>
      </c>
      <c r="D115" s="275">
        <v>816.48333333333323</v>
      </c>
      <c r="E115" s="275">
        <v>806.61666666666645</v>
      </c>
      <c r="F115" s="275">
        <v>791.63333333333321</v>
      </c>
      <c r="G115" s="275">
        <v>781.76666666666642</v>
      </c>
      <c r="H115" s="275">
        <v>831.46666666666647</v>
      </c>
      <c r="I115" s="275">
        <v>841.33333333333326</v>
      </c>
      <c r="J115" s="275">
        <v>856.31666666666649</v>
      </c>
      <c r="K115" s="273">
        <v>826.35</v>
      </c>
      <c r="L115" s="273">
        <v>801.5</v>
      </c>
      <c r="M115" s="273">
        <v>84.868279999999999</v>
      </c>
    </row>
    <row r="116" spans="1:13">
      <c r="A116" s="264">
        <v>106</v>
      </c>
      <c r="B116" s="273" t="s">
        <v>232</v>
      </c>
      <c r="C116" s="274">
        <v>181.6</v>
      </c>
      <c r="D116" s="275">
        <v>178.9</v>
      </c>
      <c r="E116" s="275">
        <v>175.8</v>
      </c>
      <c r="F116" s="275">
        <v>170</v>
      </c>
      <c r="G116" s="275">
        <v>166.9</v>
      </c>
      <c r="H116" s="275">
        <v>184.70000000000002</v>
      </c>
      <c r="I116" s="275">
        <v>187.79999999999998</v>
      </c>
      <c r="J116" s="275">
        <v>193.60000000000002</v>
      </c>
      <c r="K116" s="273">
        <v>182</v>
      </c>
      <c r="L116" s="273">
        <v>173.1</v>
      </c>
      <c r="M116" s="273">
        <v>37.961469999999998</v>
      </c>
    </row>
    <row r="117" spans="1:13">
      <c r="A117" s="264">
        <v>107</v>
      </c>
      <c r="B117" s="273" t="s">
        <v>83</v>
      </c>
      <c r="C117" s="274">
        <v>131.25</v>
      </c>
      <c r="D117" s="275">
        <v>131.25</v>
      </c>
      <c r="E117" s="275">
        <v>129.65</v>
      </c>
      <c r="F117" s="275">
        <v>128.05000000000001</v>
      </c>
      <c r="G117" s="275">
        <v>126.45000000000002</v>
      </c>
      <c r="H117" s="275">
        <v>132.85</v>
      </c>
      <c r="I117" s="275">
        <v>134.45000000000002</v>
      </c>
      <c r="J117" s="275">
        <v>136.04999999999998</v>
      </c>
      <c r="K117" s="273">
        <v>132.85</v>
      </c>
      <c r="L117" s="273">
        <v>129.65</v>
      </c>
      <c r="M117" s="273">
        <v>154.85139000000001</v>
      </c>
    </row>
    <row r="118" spans="1:13">
      <c r="A118" s="264">
        <v>108</v>
      </c>
      <c r="B118" s="273" t="s">
        <v>337</v>
      </c>
      <c r="C118" s="274">
        <v>360.25</v>
      </c>
      <c r="D118" s="275">
        <v>358.56666666666666</v>
      </c>
      <c r="E118" s="275">
        <v>354.73333333333335</v>
      </c>
      <c r="F118" s="275">
        <v>349.2166666666667</v>
      </c>
      <c r="G118" s="275">
        <v>345.38333333333338</v>
      </c>
      <c r="H118" s="275">
        <v>364.08333333333331</v>
      </c>
      <c r="I118" s="275">
        <v>367.91666666666669</v>
      </c>
      <c r="J118" s="275">
        <v>373.43333333333328</v>
      </c>
      <c r="K118" s="273">
        <v>362.4</v>
      </c>
      <c r="L118" s="273">
        <v>353.05</v>
      </c>
      <c r="M118" s="273">
        <v>1.82996</v>
      </c>
    </row>
    <row r="119" spans="1:13">
      <c r="A119" s="264">
        <v>109</v>
      </c>
      <c r="B119" s="273" t="s">
        <v>826</v>
      </c>
      <c r="C119" s="274">
        <v>2453.0500000000002</v>
      </c>
      <c r="D119" s="275">
        <v>2445.0333333333333</v>
      </c>
      <c r="E119" s="275">
        <v>2392.0666666666666</v>
      </c>
      <c r="F119" s="275">
        <v>2331.0833333333335</v>
      </c>
      <c r="G119" s="275">
        <v>2278.1166666666668</v>
      </c>
      <c r="H119" s="275">
        <v>2506.0166666666664</v>
      </c>
      <c r="I119" s="275">
        <v>2558.9833333333327</v>
      </c>
      <c r="J119" s="275">
        <v>2619.9666666666662</v>
      </c>
      <c r="K119" s="273">
        <v>2498</v>
      </c>
      <c r="L119" s="273">
        <v>2384.0500000000002</v>
      </c>
      <c r="M119" s="273">
        <v>4.5168400000000002</v>
      </c>
    </row>
    <row r="120" spans="1:13">
      <c r="A120" s="264">
        <v>110</v>
      </c>
      <c r="B120" s="273" t="s">
        <v>84</v>
      </c>
      <c r="C120" s="274">
        <v>1617.95</v>
      </c>
      <c r="D120" s="275">
        <v>1625.2833333333335</v>
      </c>
      <c r="E120" s="275">
        <v>1599.7666666666671</v>
      </c>
      <c r="F120" s="275">
        <v>1581.5833333333335</v>
      </c>
      <c r="G120" s="275">
        <v>1556.0666666666671</v>
      </c>
      <c r="H120" s="275">
        <v>1643.4666666666672</v>
      </c>
      <c r="I120" s="275">
        <v>1668.9833333333336</v>
      </c>
      <c r="J120" s="275">
        <v>1687.1666666666672</v>
      </c>
      <c r="K120" s="273">
        <v>1650.8</v>
      </c>
      <c r="L120" s="273">
        <v>1607.1</v>
      </c>
      <c r="M120" s="273">
        <v>8.7167100000000008</v>
      </c>
    </row>
    <row r="121" spans="1:13">
      <c r="A121" s="264">
        <v>111</v>
      </c>
      <c r="B121" s="273" t="s">
        <v>85</v>
      </c>
      <c r="C121" s="274">
        <v>455.6</v>
      </c>
      <c r="D121" s="275">
        <v>456.18333333333339</v>
      </c>
      <c r="E121" s="275">
        <v>449.56666666666678</v>
      </c>
      <c r="F121" s="275">
        <v>443.53333333333336</v>
      </c>
      <c r="G121" s="275">
        <v>436.91666666666674</v>
      </c>
      <c r="H121" s="275">
        <v>462.21666666666681</v>
      </c>
      <c r="I121" s="275">
        <v>468.83333333333337</v>
      </c>
      <c r="J121" s="275">
        <v>474.86666666666684</v>
      </c>
      <c r="K121" s="273">
        <v>462.8</v>
      </c>
      <c r="L121" s="273">
        <v>450.15</v>
      </c>
      <c r="M121" s="273">
        <v>19.884740000000001</v>
      </c>
    </row>
    <row r="122" spans="1:13">
      <c r="A122" s="264">
        <v>112</v>
      </c>
      <c r="B122" s="273" t="s">
        <v>233</v>
      </c>
      <c r="C122" s="274">
        <v>789.4</v>
      </c>
      <c r="D122" s="275">
        <v>805.63333333333333</v>
      </c>
      <c r="E122" s="275">
        <v>759.26666666666665</v>
      </c>
      <c r="F122" s="275">
        <v>729.13333333333333</v>
      </c>
      <c r="G122" s="275">
        <v>682.76666666666665</v>
      </c>
      <c r="H122" s="275">
        <v>835.76666666666665</v>
      </c>
      <c r="I122" s="275">
        <v>882.13333333333321</v>
      </c>
      <c r="J122" s="275">
        <v>912.26666666666665</v>
      </c>
      <c r="K122" s="273">
        <v>852</v>
      </c>
      <c r="L122" s="273">
        <v>775.5</v>
      </c>
      <c r="M122" s="273">
        <v>10.315379999999999</v>
      </c>
    </row>
    <row r="123" spans="1:13">
      <c r="A123" s="264">
        <v>113</v>
      </c>
      <c r="B123" s="273" t="s">
        <v>338</v>
      </c>
      <c r="C123" s="274">
        <v>740.5</v>
      </c>
      <c r="D123" s="275">
        <v>738.65</v>
      </c>
      <c r="E123" s="275">
        <v>724.3</v>
      </c>
      <c r="F123" s="275">
        <v>708.1</v>
      </c>
      <c r="G123" s="275">
        <v>693.75</v>
      </c>
      <c r="H123" s="275">
        <v>754.84999999999991</v>
      </c>
      <c r="I123" s="275">
        <v>769.2</v>
      </c>
      <c r="J123" s="275">
        <v>785.39999999999986</v>
      </c>
      <c r="K123" s="273">
        <v>753</v>
      </c>
      <c r="L123" s="273">
        <v>722.45</v>
      </c>
      <c r="M123" s="273">
        <v>2.5234100000000002</v>
      </c>
    </row>
    <row r="124" spans="1:13">
      <c r="A124" s="264">
        <v>114</v>
      </c>
      <c r="B124" s="273" t="s">
        <v>234</v>
      </c>
      <c r="C124" s="274">
        <v>414.7</v>
      </c>
      <c r="D124" s="275">
        <v>412.7833333333333</v>
      </c>
      <c r="E124" s="275">
        <v>405.11666666666662</v>
      </c>
      <c r="F124" s="275">
        <v>395.5333333333333</v>
      </c>
      <c r="G124" s="275">
        <v>387.86666666666662</v>
      </c>
      <c r="H124" s="275">
        <v>422.36666666666662</v>
      </c>
      <c r="I124" s="275">
        <v>430.03333333333336</v>
      </c>
      <c r="J124" s="275">
        <v>439.61666666666662</v>
      </c>
      <c r="K124" s="273">
        <v>420.45</v>
      </c>
      <c r="L124" s="273">
        <v>403.2</v>
      </c>
      <c r="M124" s="273">
        <v>17.0822</v>
      </c>
    </row>
    <row r="125" spans="1:13">
      <c r="A125" s="264">
        <v>115</v>
      </c>
      <c r="B125" s="273" t="s">
        <v>86</v>
      </c>
      <c r="C125" s="274">
        <v>759.75</v>
      </c>
      <c r="D125" s="275">
        <v>763.18333333333339</v>
      </c>
      <c r="E125" s="275">
        <v>726.56666666666683</v>
      </c>
      <c r="F125" s="275">
        <v>693.38333333333344</v>
      </c>
      <c r="G125" s="275">
        <v>656.76666666666688</v>
      </c>
      <c r="H125" s="275">
        <v>796.36666666666679</v>
      </c>
      <c r="I125" s="275">
        <v>832.98333333333335</v>
      </c>
      <c r="J125" s="275">
        <v>866.16666666666674</v>
      </c>
      <c r="K125" s="273">
        <v>799.8</v>
      </c>
      <c r="L125" s="273">
        <v>730</v>
      </c>
      <c r="M125" s="273">
        <v>74.994299999999996</v>
      </c>
    </row>
    <row r="126" spans="1:13">
      <c r="A126" s="264">
        <v>116</v>
      </c>
      <c r="B126" s="273" t="s">
        <v>339</v>
      </c>
      <c r="C126" s="274">
        <v>640.20000000000005</v>
      </c>
      <c r="D126" s="275">
        <v>641.48333333333335</v>
      </c>
      <c r="E126" s="275">
        <v>609.7166666666667</v>
      </c>
      <c r="F126" s="275">
        <v>579.23333333333335</v>
      </c>
      <c r="G126" s="275">
        <v>547.4666666666667</v>
      </c>
      <c r="H126" s="275">
        <v>671.9666666666667</v>
      </c>
      <c r="I126" s="275">
        <v>703.73333333333335</v>
      </c>
      <c r="J126" s="275">
        <v>734.2166666666667</v>
      </c>
      <c r="K126" s="273">
        <v>673.25</v>
      </c>
      <c r="L126" s="273">
        <v>611</v>
      </c>
      <c r="M126" s="273">
        <v>15.28694</v>
      </c>
    </row>
    <row r="127" spans="1:13">
      <c r="A127" s="264">
        <v>117</v>
      </c>
      <c r="B127" s="273" t="s">
        <v>340</v>
      </c>
      <c r="C127" s="274">
        <v>85.05</v>
      </c>
      <c r="D127" s="275">
        <v>84.899999999999991</v>
      </c>
      <c r="E127" s="275">
        <v>83.59999999999998</v>
      </c>
      <c r="F127" s="275">
        <v>82.149999999999991</v>
      </c>
      <c r="G127" s="275">
        <v>80.84999999999998</v>
      </c>
      <c r="H127" s="275">
        <v>86.34999999999998</v>
      </c>
      <c r="I127" s="275">
        <v>87.649999999999991</v>
      </c>
      <c r="J127" s="275">
        <v>89.09999999999998</v>
      </c>
      <c r="K127" s="273">
        <v>86.2</v>
      </c>
      <c r="L127" s="273">
        <v>83.45</v>
      </c>
      <c r="M127" s="273">
        <v>3.6829100000000001</v>
      </c>
    </row>
    <row r="128" spans="1:13">
      <c r="A128" s="264">
        <v>118</v>
      </c>
      <c r="B128" s="273" t="s">
        <v>341</v>
      </c>
      <c r="C128" s="274">
        <v>115.1</v>
      </c>
      <c r="D128" s="275">
        <v>113.66666666666667</v>
      </c>
      <c r="E128" s="275">
        <v>111.43333333333334</v>
      </c>
      <c r="F128" s="275">
        <v>107.76666666666667</v>
      </c>
      <c r="G128" s="275">
        <v>105.53333333333333</v>
      </c>
      <c r="H128" s="275">
        <v>117.33333333333334</v>
      </c>
      <c r="I128" s="275">
        <v>119.56666666666666</v>
      </c>
      <c r="J128" s="275">
        <v>123.23333333333335</v>
      </c>
      <c r="K128" s="273">
        <v>115.9</v>
      </c>
      <c r="L128" s="273">
        <v>110</v>
      </c>
      <c r="M128" s="273">
        <v>42.343089999999997</v>
      </c>
    </row>
    <row r="129" spans="1:13">
      <c r="A129" s="264">
        <v>119</v>
      </c>
      <c r="B129" s="273" t="s">
        <v>342</v>
      </c>
      <c r="C129" s="274">
        <v>433.4</v>
      </c>
      <c r="D129" s="275">
        <v>441.7166666666667</v>
      </c>
      <c r="E129" s="275">
        <v>422.68333333333339</v>
      </c>
      <c r="F129" s="275">
        <v>411.9666666666667</v>
      </c>
      <c r="G129" s="275">
        <v>392.93333333333339</v>
      </c>
      <c r="H129" s="275">
        <v>452.43333333333339</v>
      </c>
      <c r="I129" s="275">
        <v>471.4666666666667</v>
      </c>
      <c r="J129" s="275">
        <v>482.18333333333339</v>
      </c>
      <c r="K129" s="273">
        <v>460.75</v>
      </c>
      <c r="L129" s="273">
        <v>431</v>
      </c>
      <c r="M129" s="273">
        <v>1.42431</v>
      </c>
    </row>
    <row r="130" spans="1:13">
      <c r="A130" s="264">
        <v>120</v>
      </c>
      <c r="B130" s="273" t="s">
        <v>92</v>
      </c>
      <c r="C130" s="274">
        <v>294.5</v>
      </c>
      <c r="D130" s="275">
        <v>290.78333333333336</v>
      </c>
      <c r="E130" s="275">
        <v>282.56666666666672</v>
      </c>
      <c r="F130" s="275">
        <v>270.63333333333338</v>
      </c>
      <c r="G130" s="275">
        <v>262.41666666666674</v>
      </c>
      <c r="H130" s="275">
        <v>302.7166666666667</v>
      </c>
      <c r="I130" s="275">
        <v>310.93333333333328</v>
      </c>
      <c r="J130" s="275">
        <v>322.86666666666667</v>
      </c>
      <c r="K130" s="273">
        <v>299</v>
      </c>
      <c r="L130" s="273">
        <v>278.85000000000002</v>
      </c>
      <c r="M130" s="273">
        <v>276.44083999999998</v>
      </c>
    </row>
    <row r="131" spans="1:13">
      <c r="A131" s="264">
        <v>121</v>
      </c>
      <c r="B131" s="273" t="s">
        <v>87</v>
      </c>
      <c r="C131" s="274">
        <v>526.4</v>
      </c>
      <c r="D131" s="275">
        <v>528.80000000000007</v>
      </c>
      <c r="E131" s="275">
        <v>522.00000000000011</v>
      </c>
      <c r="F131" s="275">
        <v>517.6</v>
      </c>
      <c r="G131" s="275">
        <v>510.80000000000007</v>
      </c>
      <c r="H131" s="275">
        <v>533.20000000000016</v>
      </c>
      <c r="I131" s="275">
        <v>540.00000000000011</v>
      </c>
      <c r="J131" s="275">
        <v>544.4000000000002</v>
      </c>
      <c r="K131" s="273">
        <v>535.6</v>
      </c>
      <c r="L131" s="273">
        <v>524.4</v>
      </c>
      <c r="M131" s="273">
        <v>22.465779999999999</v>
      </c>
    </row>
    <row r="132" spans="1:13">
      <c r="A132" s="264">
        <v>122</v>
      </c>
      <c r="B132" s="273" t="s">
        <v>235</v>
      </c>
      <c r="C132" s="274">
        <v>1258</v>
      </c>
      <c r="D132" s="275">
        <v>1244.2666666666667</v>
      </c>
      <c r="E132" s="275">
        <v>1217.7333333333333</v>
      </c>
      <c r="F132" s="275">
        <v>1177.4666666666667</v>
      </c>
      <c r="G132" s="275">
        <v>1150.9333333333334</v>
      </c>
      <c r="H132" s="275">
        <v>1284.5333333333333</v>
      </c>
      <c r="I132" s="275">
        <v>1311.0666666666666</v>
      </c>
      <c r="J132" s="275">
        <v>1351.3333333333333</v>
      </c>
      <c r="K132" s="273">
        <v>1270.8</v>
      </c>
      <c r="L132" s="273">
        <v>1204</v>
      </c>
      <c r="M132" s="273">
        <v>3.10318</v>
      </c>
    </row>
    <row r="133" spans="1:13">
      <c r="A133" s="264">
        <v>123</v>
      </c>
      <c r="B133" s="273" t="s">
        <v>343</v>
      </c>
      <c r="C133" s="274">
        <v>981.55</v>
      </c>
      <c r="D133" s="275">
        <v>989.9</v>
      </c>
      <c r="E133" s="275">
        <v>969.65</v>
      </c>
      <c r="F133" s="275">
        <v>957.75</v>
      </c>
      <c r="G133" s="275">
        <v>937.5</v>
      </c>
      <c r="H133" s="275">
        <v>1001.8</v>
      </c>
      <c r="I133" s="275">
        <v>1022.05</v>
      </c>
      <c r="J133" s="275">
        <v>1033.9499999999998</v>
      </c>
      <c r="K133" s="273">
        <v>1010.15</v>
      </c>
      <c r="L133" s="273">
        <v>978</v>
      </c>
      <c r="M133" s="273">
        <v>7.9823899999999997</v>
      </c>
    </row>
    <row r="134" spans="1:13">
      <c r="A134" s="264">
        <v>124</v>
      </c>
      <c r="B134" s="273" t="s">
        <v>344</v>
      </c>
      <c r="C134" s="274">
        <v>153.1</v>
      </c>
      <c r="D134" s="275">
        <v>152.56666666666669</v>
      </c>
      <c r="E134" s="275">
        <v>150.13333333333338</v>
      </c>
      <c r="F134" s="275">
        <v>147.16666666666669</v>
      </c>
      <c r="G134" s="275">
        <v>144.73333333333338</v>
      </c>
      <c r="H134" s="275">
        <v>155.53333333333339</v>
      </c>
      <c r="I134" s="275">
        <v>157.96666666666673</v>
      </c>
      <c r="J134" s="275">
        <v>160.93333333333339</v>
      </c>
      <c r="K134" s="273">
        <v>155</v>
      </c>
      <c r="L134" s="273">
        <v>149.6</v>
      </c>
      <c r="M134" s="273">
        <v>20.631979999999999</v>
      </c>
    </row>
    <row r="135" spans="1:13">
      <c r="A135" s="264">
        <v>125</v>
      </c>
      <c r="B135" s="273" t="s">
        <v>842</v>
      </c>
      <c r="C135" s="274">
        <v>359</v>
      </c>
      <c r="D135" s="275">
        <v>363.11666666666662</v>
      </c>
      <c r="E135" s="275">
        <v>351.33333333333326</v>
      </c>
      <c r="F135" s="275">
        <v>343.66666666666663</v>
      </c>
      <c r="G135" s="275">
        <v>331.88333333333327</v>
      </c>
      <c r="H135" s="275">
        <v>370.78333333333325</v>
      </c>
      <c r="I135" s="275">
        <v>382.56666666666666</v>
      </c>
      <c r="J135" s="275">
        <v>390.23333333333323</v>
      </c>
      <c r="K135" s="273">
        <v>374.9</v>
      </c>
      <c r="L135" s="273">
        <v>355.45</v>
      </c>
      <c r="M135" s="273">
        <v>7.0012499999999998</v>
      </c>
    </row>
    <row r="136" spans="1:13">
      <c r="A136" s="264">
        <v>126</v>
      </c>
      <c r="B136" s="273" t="s">
        <v>741</v>
      </c>
      <c r="C136" s="274">
        <v>737.05</v>
      </c>
      <c r="D136" s="275">
        <v>736.16666666666663</v>
      </c>
      <c r="E136" s="275">
        <v>723.33333333333326</v>
      </c>
      <c r="F136" s="275">
        <v>709.61666666666667</v>
      </c>
      <c r="G136" s="275">
        <v>696.7833333333333</v>
      </c>
      <c r="H136" s="275">
        <v>749.88333333333321</v>
      </c>
      <c r="I136" s="275">
        <v>762.71666666666647</v>
      </c>
      <c r="J136" s="275">
        <v>776.43333333333317</v>
      </c>
      <c r="K136" s="273">
        <v>749</v>
      </c>
      <c r="L136" s="273">
        <v>722.45</v>
      </c>
      <c r="M136" s="273">
        <v>4.03261</v>
      </c>
    </row>
    <row r="137" spans="1:13">
      <c r="A137" s="264">
        <v>127</v>
      </c>
      <c r="B137" s="273" t="s">
        <v>346</v>
      </c>
      <c r="C137" s="274">
        <v>460.15</v>
      </c>
      <c r="D137" s="275">
        <v>455.08333333333331</v>
      </c>
      <c r="E137" s="275">
        <v>446.16666666666663</v>
      </c>
      <c r="F137" s="275">
        <v>432.18333333333334</v>
      </c>
      <c r="G137" s="275">
        <v>423.26666666666665</v>
      </c>
      <c r="H137" s="275">
        <v>469.06666666666661</v>
      </c>
      <c r="I137" s="275">
        <v>477.98333333333323</v>
      </c>
      <c r="J137" s="275">
        <v>491.96666666666658</v>
      </c>
      <c r="K137" s="273">
        <v>464</v>
      </c>
      <c r="L137" s="273">
        <v>441.1</v>
      </c>
      <c r="M137" s="273">
        <v>7.8774199999999999</v>
      </c>
    </row>
    <row r="138" spans="1:13">
      <c r="A138" s="264">
        <v>128</v>
      </c>
      <c r="B138" s="273" t="s">
        <v>89</v>
      </c>
      <c r="C138" s="274">
        <v>12.45</v>
      </c>
      <c r="D138" s="275">
        <v>12.5</v>
      </c>
      <c r="E138" s="275">
        <v>12.1</v>
      </c>
      <c r="F138" s="275">
        <v>11.75</v>
      </c>
      <c r="G138" s="275">
        <v>11.35</v>
      </c>
      <c r="H138" s="275">
        <v>12.85</v>
      </c>
      <c r="I138" s="275">
        <v>13.249999999999998</v>
      </c>
      <c r="J138" s="275">
        <v>13.6</v>
      </c>
      <c r="K138" s="273">
        <v>12.9</v>
      </c>
      <c r="L138" s="273">
        <v>12.15</v>
      </c>
      <c r="M138" s="273">
        <v>155.13901999999999</v>
      </c>
    </row>
    <row r="139" spans="1:13">
      <c r="A139" s="264">
        <v>129</v>
      </c>
      <c r="B139" s="273" t="s">
        <v>347</v>
      </c>
      <c r="C139" s="274">
        <v>124.3</v>
      </c>
      <c r="D139" s="275">
        <v>125.41666666666667</v>
      </c>
      <c r="E139" s="275">
        <v>122.43333333333334</v>
      </c>
      <c r="F139" s="275">
        <v>120.56666666666666</v>
      </c>
      <c r="G139" s="275">
        <v>117.58333333333333</v>
      </c>
      <c r="H139" s="275">
        <v>127.28333333333335</v>
      </c>
      <c r="I139" s="275">
        <v>130.26666666666665</v>
      </c>
      <c r="J139" s="275">
        <v>132.13333333333335</v>
      </c>
      <c r="K139" s="273">
        <v>128.4</v>
      </c>
      <c r="L139" s="273">
        <v>123.55</v>
      </c>
      <c r="M139" s="273">
        <v>6.7853500000000002</v>
      </c>
    </row>
    <row r="140" spans="1:13">
      <c r="A140" s="264">
        <v>130</v>
      </c>
      <c r="B140" s="273" t="s">
        <v>90</v>
      </c>
      <c r="C140" s="274">
        <v>3548.6</v>
      </c>
      <c r="D140" s="275">
        <v>3520.7999999999997</v>
      </c>
      <c r="E140" s="275">
        <v>3473.8999999999996</v>
      </c>
      <c r="F140" s="275">
        <v>3399.2</v>
      </c>
      <c r="G140" s="275">
        <v>3352.2999999999997</v>
      </c>
      <c r="H140" s="275">
        <v>3595.4999999999995</v>
      </c>
      <c r="I140" s="275">
        <v>3642.4</v>
      </c>
      <c r="J140" s="275">
        <v>3717.0999999999995</v>
      </c>
      <c r="K140" s="273">
        <v>3567.7</v>
      </c>
      <c r="L140" s="273">
        <v>3446.1</v>
      </c>
      <c r="M140" s="273">
        <v>16.24774</v>
      </c>
    </row>
    <row r="141" spans="1:13">
      <c r="A141" s="264">
        <v>131</v>
      </c>
      <c r="B141" s="273" t="s">
        <v>348</v>
      </c>
      <c r="C141" s="274">
        <v>15696.6</v>
      </c>
      <c r="D141" s="275">
        <v>15627.533333333333</v>
      </c>
      <c r="E141" s="275">
        <v>15370.066666666666</v>
      </c>
      <c r="F141" s="275">
        <v>15043.533333333333</v>
      </c>
      <c r="G141" s="275">
        <v>14786.066666666666</v>
      </c>
      <c r="H141" s="275">
        <v>15954.066666666666</v>
      </c>
      <c r="I141" s="275">
        <v>16211.533333333333</v>
      </c>
      <c r="J141" s="275">
        <v>16538.066666666666</v>
      </c>
      <c r="K141" s="273">
        <v>15885</v>
      </c>
      <c r="L141" s="273">
        <v>15301</v>
      </c>
      <c r="M141" s="273">
        <v>1.35877</v>
      </c>
    </row>
    <row r="142" spans="1:13">
      <c r="A142" s="264">
        <v>132</v>
      </c>
      <c r="B142" s="273" t="s">
        <v>349</v>
      </c>
      <c r="C142" s="274">
        <v>2436.8000000000002</v>
      </c>
      <c r="D142" s="275">
        <v>2399.35</v>
      </c>
      <c r="E142" s="275">
        <v>2303.1499999999996</v>
      </c>
      <c r="F142" s="275">
        <v>2169.4999999999995</v>
      </c>
      <c r="G142" s="275">
        <v>2073.2999999999993</v>
      </c>
      <c r="H142" s="275">
        <v>2533</v>
      </c>
      <c r="I142" s="275">
        <v>2629.2</v>
      </c>
      <c r="J142" s="275">
        <v>2762.8500000000004</v>
      </c>
      <c r="K142" s="273">
        <v>2495.5500000000002</v>
      </c>
      <c r="L142" s="273">
        <v>2265.6999999999998</v>
      </c>
      <c r="M142" s="273">
        <v>4.1905099999999997</v>
      </c>
    </row>
    <row r="143" spans="1:13">
      <c r="A143" s="264">
        <v>133</v>
      </c>
      <c r="B143" s="273" t="s">
        <v>93</v>
      </c>
      <c r="C143" s="274">
        <v>4482.5</v>
      </c>
      <c r="D143" s="275">
        <v>4463.833333333333</v>
      </c>
      <c r="E143" s="275">
        <v>4399.6666666666661</v>
      </c>
      <c r="F143" s="275">
        <v>4316.833333333333</v>
      </c>
      <c r="G143" s="275">
        <v>4252.6666666666661</v>
      </c>
      <c r="H143" s="275">
        <v>4546.6666666666661</v>
      </c>
      <c r="I143" s="275">
        <v>4610.8333333333321</v>
      </c>
      <c r="J143" s="275">
        <v>4693.6666666666661</v>
      </c>
      <c r="K143" s="273">
        <v>4528</v>
      </c>
      <c r="L143" s="273">
        <v>4381</v>
      </c>
      <c r="M143" s="273">
        <v>36.751060000000003</v>
      </c>
    </row>
    <row r="144" spans="1:13">
      <c r="A144" s="264">
        <v>134</v>
      </c>
      <c r="B144" s="273" t="s">
        <v>350</v>
      </c>
      <c r="C144" s="274">
        <v>340.25</v>
      </c>
      <c r="D144" s="275">
        <v>344.2833333333333</v>
      </c>
      <c r="E144" s="275">
        <v>332.31666666666661</v>
      </c>
      <c r="F144" s="275">
        <v>324.38333333333333</v>
      </c>
      <c r="G144" s="275">
        <v>312.41666666666663</v>
      </c>
      <c r="H144" s="275">
        <v>352.21666666666658</v>
      </c>
      <c r="I144" s="275">
        <v>364.18333333333328</v>
      </c>
      <c r="J144" s="275">
        <v>372.11666666666656</v>
      </c>
      <c r="K144" s="273">
        <v>356.25</v>
      </c>
      <c r="L144" s="273">
        <v>336.35</v>
      </c>
      <c r="M144" s="273">
        <v>2.26464</v>
      </c>
    </row>
    <row r="145" spans="1:13">
      <c r="A145" s="264">
        <v>135</v>
      </c>
      <c r="B145" s="273" t="s">
        <v>351</v>
      </c>
      <c r="C145" s="274">
        <v>92.2</v>
      </c>
      <c r="D145" s="275">
        <v>92.45</v>
      </c>
      <c r="E145" s="275">
        <v>91.25</v>
      </c>
      <c r="F145" s="275">
        <v>90.3</v>
      </c>
      <c r="G145" s="275">
        <v>89.1</v>
      </c>
      <c r="H145" s="275">
        <v>93.4</v>
      </c>
      <c r="I145" s="275">
        <v>94.600000000000023</v>
      </c>
      <c r="J145" s="275">
        <v>95.550000000000011</v>
      </c>
      <c r="K145" s="273">
        <v>93.65</v>
      </c>
      <c r="L145" s="273">
        <v>91.5</v>
      </c>
      <c r="M145" s="273">
        <v>9.3003699999999991</v>
      </c>
    </row>
    <row r="146" spans="1:13">
      <c r="A146" s="264">
        <v>136</v>
      </c>
      <c r="B146" s="273" t="s">
        <v>843</v>
      </c>
      <c r="C146" s="274">
        <v>238.15</v>
      </c>
      <c r="D146" s="275">
        <v>241.76666666666665</v>
      </c>
      <c r="E146" s="275">
        <v>231.6333333333333</v>
      </c>
      <c r="F146" s="275">
        <v>225.11666666666665</v>
      </c>
      <c r="G146" s="275">
        <v>214.98333333333329</v>
      </c>
      <c r="H146" s="275">
        <v>248.2833333333333</v>
      </c>
      <c r="I146" s="275">
        <v>258.41666666666663</v>
      </c>
      <c r="J146" s="275">
        <v>264.93333333333328</v>
      </c>
      <c r="K146" s="273">
        <v>251.9</v>
      </c>
      <c r="L146" s="273">
        <v>235.25</v>
      </c>
      <c r="M146" s="273">
        <v>4.4867900000000001</v>
      </c>
    </row>
    <row r="147" spans="1:13">
      <c r="A147" s="264">
        <v>137</v>
      </c>
      <c r="B147" s="273" t="s">
        <v>743</v>
      </c>
      <c r="C147" s="274">
        <v>1853.35</v>
      </c>
      <c r="D147" s="275">
        <v>1836.1499999999999</v>
      </c>
      <c r="E147" s="275">
        <v>1792.2999999999997</v>
      </c>
      <c r="F147" s="275">
        <v>1731.2499999999998</v>
      </c>
      <c r="G147" s="275">
        <v>1687.3999999999996</v>
      </c>
      <c r="H147" s="275">
        <v>1897.1999999999998</v>
      </c>
      <c r="I147" s="275">
        <v>1941.0499999999997</v>
      </c>
      <c r="J147" s="275">
        <v>2002.1</v>
      </c>
      <c r="K147" s="273">
        <v>1880</v>
      </c>
      <c r="L147" s="273">
        <v>1775.1</v>
      </c>
      <c r="M147" s="273">
        <v>9.2979999999999993E-2</v>
      </c>
    </row>
    <row r="148" spans="1:13">
      <c r="A148" s="264">
        <v>138</v>
      </c>
      <c r="B148" s="273" t="s">
        <v>236</v>
      </c>
      <c r="C148" s="274">
        <v>67.849999999999994</v>
      </c>
      <c r="D148" s="275">
        <v>66.683333333333337</v>
      </c>
      <c r="E148" s="275">
        <v>65.416666666666671</v>
      </c>
      <c r="F148" s="275">
        <v>62.983333333333334</v>
      </c>
      <c r="G148" s="275">
        <v>61.716666666666669</v>
      </c>
      <c r="H148" s="275">
        <v>69.116666666666674</v>
      </c>
      <c r="I148" s="275">
        <v>70.383333333333326</v>
      </c>
      <c r="J148" s="275">
        <v>72.816666666666677</v>
      </c>
      <c r="K148" s="273">
        <v>67.95</v>
      </c>
      <c r="L148" s="273">
        <v>64.25</v>
      </c>
      <c r="M148" s="273">
        <v>16.083739999999999</v>
      </c>
    </row>
    <row r="149" spans="1:13">
      <c r="A149" s="264">
        <v>139</v>
      </c>
      <c r="B149" s="273" t="s">
        <v>94</v>
      </c>
      <c r="C149" s="274">
        <v>2904.85</v>
      </c>
      <c r="D149" s="275">
        <v>2883.6</v>
      </c>
      <c r="E149" s="275">
        <v>2847.2</v>
      </c>
      <c r="F149" s="275">
        <v>2789.5499999999997</v>
      </c>
      <c r="G149" s="275">
        <v>2753.1499999999996</v>
      </c>
      <c r="H149" s="275">
        <v>2941.25</v>
      </c>
      <c r="I149" s="275">
        <v>2977.6500000000005</v>
      </c>
      <c r="J149" s="275">
        <v>3035.3</v>
      </c>
      <c r="K149" s="273">
        <v>2920</v>
      </c>
      <c r="L149" s="273">
        <v>2825.95</v>
      </c>
      <c r="M149" s="273">
        <v>21.258949999999999</v>
      </c>
    </row>
    <row r="150" spans="1:13">
      <c r="A150" s="264">
        <v>140</v>
      </c>
      <c r="B150" s="273" t="s">
        <v>352</v>
      </c>
      <c r="C150" s="274">
        <v>163.15</v>
      </c>
      <c r="D150" s="275">
        <v>163.35</v>
      </c>
      <c r="E150" s="275">
        <v>161.29999999999998</v>
      </c>
      <c r="F150" s="275">
        <v>159.44999999999999</v>
      </c>
      <c r="G150" s="275">
        <v>157.39999999999998</v>
      </c>
      <c r="H150" s="275">
        <v>165.2</v>
      </c>
      <c r="I150" s="275">
        <v>167.25</v>
      </c>
      <c r="J150" s="275">
        <v>169.1</v>
      </c>
      <c r="K150" s="273">
        <v>165.4</v>
      </c>
      <c r="L150" s="273">
        <v>161.5</v>
      </c>
      <c r="M150" s="273">
        <v>0.71257000000000004</v>
      </c>
    </row>
    <row r="151" spans="1:13">
      <c r="A151" s="264">
        <v>141</v>
      </c>
      <c r="B151" s="273" t="s">
        <v>237</v>
      </c>
      <c r="C151" s="274">
        <v>479.65</v>
      </c>
      <c r="D151" s="275">
        <v>478.7</v>
      </c>
      <c r="E151" s="275">
        <v>473.04999999999995</v>
      </c>
      <c r="F151" s="275">
        <v>466.45</v>
      </c>
      <c r="G151" s="275">
        <v>460.79999999999995</v>
      </c>
      <c r="H151" s="275">
        <v>485.29999999999995</v>
      </c>
      <c r="I151" s="275">
        <v>490.94999999999993</v>
      </c>
      <c r="J151" s="275">
        <v>497.54999999999995</v>
      </c>
      <c r="K151" s="273">
        <v>484.35</v>
      </c>
      <c r="L151" s="273">
        <v>472.1</v>
      </c>
      <c r="M151" s="273">
        <v>8.0188699999999997</v>
      </c>
    </row>
    <row r="152" spans="1:13">
      <c r="A152" s="264">
        <v>142</v>
      </c>
      <c r="B152" s="273" t="s">
        <v>238</v>
      </c>
      <c r="C152" s="274">
        <v>1367.7</v>
      </c>
      <c r="D152" s="275">
        <v>1374.7666666666664</v>
      </c>
      <c r="E152" s="275">
        <v>1349.7833333333328</v>
      </c>
      <c r="F152" s="275">
        <v>1331.8666666666663</v>
      </c>
      <c r="G152" s="275">
        <v>1306.8833333333328</v>
      </c>
      <c r="H152" s="275">
        <v>1392.6833333333329</v>
      </c>
      <c r="I152" s="275">
        <v>1417.6666666666665</v>
      </c>
      <c r="J152" s="275">
        <v>1435.583333333333</v>
      </c>
      <c r="K152" s="273">
        <v>1399.75</v>
      </c>
      <c r="L152" s="273">
        <v>1356.85</v>
      </c>
      <c r="M152" s="273">
        <v>1.5898699999999999</v>
      </c>
    </row>
    <row r="153" spans="1:13">
      <c r="A153" s="264">
        <v>143</v>
      </c>
      <c r="B153" s="273" t="s">
        <v>239</v>
      </c>
      <c r="C153" s="274">
        <v>73.8</v>
      </c>
      <c r="D153" s="275">
        <v>74.283333333333331</v>
      </c>
      <c r="E153" s="275">
        <v>72.766666666666666</v>
      </c>
      <c r="F153" s="275">
        <v>71.733333333333334</v>
      </c>
      <c r="G153" s="275">
        <v>70.216666666666669</v>
      </c>
      <c r="H153" s="275">
        <v>75.316666666666663</v>
      </c>
      <c r="I153" s="275">
        <v>76.833333333333314</v>
      </c>
      <c r="J153" s="275">
        <v>77.86666666666666</v>
      </c>
      <c r="K153" s="273">
        <v>75.8</v>
      </c>
      <c r="L153" s="273">
        <v>73.25</v>
      </c>
      <c r="M153" s="273">
        <v>22.175599999999999</v>
      </c>
    </row>
    <row r="154" spans="1:13">
      <c r="A154" s="264">
        <v>144</v>
      </c>
      <c r="B154" s="273" t="s">
        <v>95</v>
      </c>
      <c r="C154" s="274">
        <v>77.5</v>
      </c>
      <c r="D154" s="275">
        <v>77.083333333333329</v>
      </c>
      <c r="E154" s="275">
        <v>74.666666666666657</v>
      </c>
      <c r="F154" s="275">
        <v>71.833333333333329</v>
      </c>
      <c r="G154" s="275">
        <v>69.416666666666657</v>
      </c>
      <c r="H154" s="275">
        <v>79.916666666666657</v>
      </c>
      <c r="I154" s="275">
        <v>82.333333333333314</v>
      </c>
      <c r="J154" s="275">
        <v>85.166666666666657</v>
      </c>
      <c r="K154" s="273">
        <v>79.5</v>
      </c>
      <c r="L154" s="273">
        <v>74.25</v>
      </c>
      <c r="M154" s="273">
        <v>21.446960000000001</v>
      </c>
    </row>
    <row r="155" spans="1:13">
      <c r="A155" s="264">
        <v>145</v>
      </c>
      <c r="B155" s="273" t="s">
        <v>353</v>
      </c>
      <c r="C155" s="274">
        <v>609.54999999999995</v>
      </c>
      <c r="D155" s="275">
        <v>609.06666666666672</v>
      </c>
      <c r="E155" s="275">
        <v>594.68333333333339</v>
      </c>
      <c r="F155" s="275">
        <v>579.81666666666672</v>
      </c>
      <c r="G155" s="275">
        <v>565.43333333333339</v>
      </c>
      <c r="H155" s="275">
        <v>623.93333333333339</v>
      </c>
      <c r="I155" s="275">
        <v>638.31666666666683</v>
      </c>
      <c r="J155" s="275">
        <v>653.18333333333339</v>
      </c>
      <c r="K155" s="273">
        <v>623.45000000000005</v>
      </c>
      <c r="L155" s="273">
        <v>594.20000000000005</v>
      </c>
      <c r="M155" s="273">
        <v>1.77898</v>
      </c>
    </row>
    <row r="156" spans="1:13">
      <c r="A156" s="264">
        <v>146</v>
      </c>
      <c r="B156" s="273" t="s">
        <v>96</v>
      </c>
      <c r="C156" s="274">
        <v>1334.15</v>
      </c>
      <c r="D156" s="275">
        <v>1322.6833333333334</v>
      </c>
      <c r="E156" s="275">
        <v>1290.3666666666668</v>
      </c>
      <c r="F156" s="275">
        <v>1246.5833333333335</v>
      </c>
      <c r="G156" s="275">
        <v>1214.2666666666669</v>
      </c>
      <c r="H156" s="275">
        <v>1366.4666666666667</v>
      </c>
      <c r="I156" s="275">
        <v>1398.7833333333333</v>
      </c>
      <c r="J156" s="275">
        <v>1442.5666666666666</v>
      </c>
      <c r="K156" s="273">
        <v>1355</v>
      </c>
      <c r="L156" s="273">
        <v>1278.9000000000001</v>
      </c>
      <c r="M156" s="273">
        <v>46.857019999999999</v>
      </c>
    </row>
    <row r="157" spans="1:13">
      <c r="A157" s="264">
        <v>147</v>
      </c>
      <c r="B157" s="273" t="s">
        <v>97</v>
      </c>
      <c r="C157" s="274">
        <v>201.4</v>
      </c>
      <c r="D157" s="275">
        <v>200.21666666666667</v>
      </c>
      <c r="E157" s="275">
        <v>197.43333333333334</v>
      </c>
      <c r="F157" s="275">
        <v>193.46666666666667</v>
      </c>
      <c r="G157" s="275">
        <v>190.68333333333334</v>
      </c>
      <c r="H157" s="275">
        <v>204.18333333333334</v>
      </c>
      <c r="I157" s="275">
        <v>206.9666666666667</v>
      </c>
      <c r="J157" s="275">
        <v>210.93333333333334</v>
      </c>
      <c r="K157" s="273">
        <v>203</v>
      </c>
      <c r="L157" s="273">
        <v>196.25</v>
      </c>
      <c r="M157" s="273">
        <v>64.318879999999993</v>
      </c>
    </row>
    <row r="158" spans="1:13">
      <c r="A158" s="264">
        <v>148</v>
      </c>
      <c r="B158" s="273" t="s">
        <v>355</v>
      </c>
      <c r="C158" s="274">
        <v>288.10000000000002</v>
      </c>
      <c r="D158" s="275">
        <v>289.88333333333333</v>
      </c>
      <c r="E158" s="275">
        <v>282.31666666666666</v>
      </c>
      <c r="F158" s="275">
        <v>276.53333333333336</v>
      </c>
      <c r="G158" s="275">
        <v>268.9666666666667</v>
      </c>
      <c r="H158" s="275">
        <v>295.66666666666663</v>
      </c>
      <c r="I158" s="275">
        <v>303.23333333333323</v>
      </c>
      <c r="J158" s="275">
        <v>309.01666666666659</v>
      </c>
      <c r="K158" s="273">
        <v>297.45</v>
      </c>
      <c r="L158" s="273">
        <v>284.10000000000002</v>
      </c>
      <c r="M158" s="273">
        <v>2.6710799999999999</v>
      </c>
    </row>
    <row r="159" spans="1:13">
      <c r="A159" s="264">
        <v>149</v>
      </c>
      <c r="B159" s="273" t="s">
        <v>98</v>
      </c>
      <c r="C159" s="274">
        <v>80.25</v>
      </c>
      <c r="D159" s="275">
        <v>79.899999999999991</v>
      </c>
      <c r="E159" s="275">
        <v>77.949999999999989</v>
      </c>
      <c r="F159" s="275">
        <v>75.649999999999991</v>
      </c>
      <c r="G159" s="275">
        <v>73.699999999999989</v>
      </c>
      <c r="H159" s="275">
        <v>82.199999999999989</v>
      </c>
      <c r="I159" s="275">
        <v>84.15</v>
      </c>
      <c r="J159" s="275">
        <v>86.449999999999989</v>
      </c>
      <c r="K159" s="273">
        <v>81.849999999999994</v>
      </c>
      <c r="L159" s="273">
        <v>77.599999999999994</v>
      </c>
      <c r="M159" s="273">
        <v>520.80503999999996</v>
      </c>
    </row>
    <row r="160" spans="1:13">
      <c r="A160" s="264">
        <v>150</v>
      </c>
      <c r="B160" s="273" t="s">
        <v>356</v>
      </c>
      <c r="C160" s="274">
        <v>2381.4499999999998</v>
      </c>
      <c r="D160" s="275">
        <v>2389.4833333333331</v>
      </c>
      <c r="E160" s="275">
        <v>2356.9666666666662</v>
      </c>
      <c r="F160" s="275">
        <v>2332.4833333333331</v>
      </c>
      <c r="G160" s="275">
        <v>2299.9666666666662</v>
      </c>
      <c r="H160" s="275">
        <v>2413.9666666666662</v>
      </c>
      <c r="I160" s="275">
        <v>2446.4833333333336</v>
      </c>
      <c r="J160" s="275">
        <v>2470.9666666666662</v>
      </c>
      <c r="K160" s="273">
        <v>2422</v>
      </c>
      <c r="L160" s="273">
        <v>2365</v>
      </c>
      <c r="M160" s="273">
        <v>0.11393</v>
      </c>
    </row>
    <row r="161" spans="1:13">
      <c r="A161" s="264">
        <v>151</v>
      </c>
      <c r="B161" s="273" t="s">
        <v>357</v>
      </c>
      <c r="C161" s="274">
        <v>374.15</v>
      </c>
      <c r="D161" s="275">
        <v>375.56666666666661</v>
      </c>
      <c r="E161" s="275">
        <v>371.43333333333322</v>
      </c>
      <c r="F161" s="275">
        <v>368.71666666666664</v>
      </c>
      <c r="G161" s="275">
        <v>364.58333333333326</v>
      </c>
      <c r="H161" s="275">
        <v>378.28333333333319</v>
      </c>
      <c r="I161" s="275">
        <v>382.41666666666663</v>
      </c>
      <c r="J161" s="275">
        <v>385.13333333333316</v>
      </c>
      <c r="K161" s="273">
        <v>379.7</v>
      </c>
      <c r="L161" s="273">
        <v>372.85</v>
      </c>
      <c r="M161" s="273">
        <v>1.7178</v>
      </c>
    </row>
    <row r="162" spans="1:13">
      <c r="A162" s="264">
        <v>152</v>
      </c>
      <c r="B162" s="273" t="s">
        <v>358</v>
      </c>
      <c r="C162" s="274">
        <v>642.75</v>
      </c>
      <c r="D162" s="275">
        <v>647.25</v>
      </c>
      <c r="E162" s="275">
        <v>620.5</v>
      </c>
      <c r="F162" s="275">
        <v>598.25</v>
      </c>
      <c r="G162" s="275">
        <v>571.5</v>
      </c>
      <c r="H162" s="275">
        <v>669.5</v>
      </c>
      <c r="I162" s="275">
        <v>696.25</v>
      </c>
      <c r="J162" s="275">
        <v>718.5</v>
      </c>
      <c r="K162" s="273">
        <v>674</v>
      </c>
      <c r="L162" s="273">
        <v>625</v>
      </c>
      <c r="M162" s="273">
        <v>13.06874</v>
      </c>
    </row>
    <row r="163" spans="1:13">
      <c r="A163" s="264">
        <v>153</v>
      </c>
      <c r="B163" s="273" t="s">
        <v>359</v>
      </c>
      <c r="C163" s="274">
        <v>92.35</v>
      </c>
      <c r="D163" s="275">
        <v>91.100000000000009</v>
      </c>
      <c r="E163" s="275">
        <v>89.300000000000011</v>
      </c>
      <c r="F163" s="275">
        <v>86.25</v>
      </c>
      <c r="G163" s="275">
        <v>84.45</v>
      </c>
      <c r="H163" s="275">
        <v>94.15000000000002</v>
      </c>
      <c r="I163" s="275">
        <v>95.95</v>
      </c>
      <c r="J163" s="275">
        <v>99.000000000000028</v>
      </c>
      <c r="K163" s="273">
        <v>92.9</v>
      </c>
      <c r="L163" s="273">
        <v>88.05</v>
      </c>
      <c r="M163" s="273">
        <v>22.785399999999999</v>
      </c>
    </row>
    <row r="164" spans="1:13">
      <c r="A164" s="264">
        <v>154</v>
      </c>
      <c r="B164" s="273" t="s">
        <v>360</v>
      </c>
      <c r="C164" s="274">
        <v>163.85</v>
      </c>
      <c r="D164" s="275">
        <v>164.4</v>
      </c>
      <c r="E164" s="275">
        <v>162.55000000000001</v>
      </c>
      <c r="F164" s="275">
        <v>161.25</v>
      </c>
      <c r="G164" s="275">
        <v>159.4</v>
      </c>
      <c r="H164" s="275">
        <v>165.70000000000002</v>
      </c>
      <c r="I164" s="275">
        <v>167.54999999999998</v>
      </c>
      <c r="J164" s="275">
        <v>168.85000000000002</v>
      </c>
      <c r="K164" s="273">
        <v>166.25</v>
      </c>
      <c r="L164" s="273">
        <v>163.1</v>
      </c>
      <c r="M164" s="273">
        <v>10.54622</v>
      </c>
    </row>
    <row r="165" spans="1:13">
      <c r="A165" s="264">
        <v>155</v>
      </c>
      <c r="B165" s="273" t="s">
        <v>240</v>
      </c>
      <c r="C165" s="274">
        <v>8.5500000000000007</v>
      </c>
      <c r="D165" s="275">
        <v>8.4833333333333325</v>
      </c>
      <c r="E165" s="275">
        <v>8.2666666666666657</v>
      </c>
      <c r="F165" s="275">
        <v>7.9833333333333325</v>
      </c>
      <c r="G165" s="275">
        <v>7.7666666666666657</v>
      </c>
      <c r="H165" s="275">
        <v>8.7666666666666657</v>
      </c>
      <c r="I165" s="275">
        <v>8.9833333333333307</v>
      </c>
      <c r="J165" s="275">
        <v>9.2666666666666657</v>
      </c>
      <c r="K165" s="273">
        <v>8.6999999999999993</v>
      </c>
      <c r="L165" s="273">
        <v>8.1999999999999993</v>
      </c>
      <c r="M165" s="273">
        <v>90.665800000000004</v>
      </c>
    </row>
    <row r="166" spans="1:13">
      <c r="A166" s="264">
        <v>156</v>
      </c>
      <c r="B166" s="273" t="s">
        <v>241</v>
      </c>
      <c r="C166" s="274">
        <v>81.650000000000006</v>
      </c>
      <c r="D166" s="275">
        <v>81.083333333333343</v>
      </c>
      <c r="E166" s="275">
        <v>78.716666666666683</v>
      </c>
      <c r="F166" s="275">
        <v>75.783333333333346</v>
      </c>
      <c r="G166" s="275">
        <v>73.416666666666686</v>
      </c>
      <c r="H166" s="275">
        <v>84.01666666666668</v>
      </c>
      <c r="I166" s="275">
        <v>86.383333333333354</v>
      </c>
      <c r="J166" s="275">
        <v>89.316666666666677</v>
      </c>
      <c r="K166" s="273">
        <v>83.45</v>
      </c>
      <c r="L166" s="273">
        <v>78.150000000000006</v>
      </c>
      <c r="M166" s="273">
        <v>34.942860000000003</v>
      </c>
    </row>
    <row r="167" spans="1:13">
      <c r="A167" s="264">
        <v>157</v>
      </c>
      <c r="B167" s="273" t="s">
        <v>99</v>
      </c>
      <c r="C167" s="274">
        <v>129.69999999999999</v>
      </c>
      <c r="D167" s="275">
        <v>130.21666666666667</v>
      </c>
      <c r="E167" s="275">
        <v>128.23333333333335</v>
      </c>
      <c r="F167" s="275">
        <v>126.76666666666668</v>
      </c>
      <c r="G167" s="275">
        <v>124.78333333333336</v>
      </c>
      <c r="H167" s="275">
        <v>131.68333333333334</v>
      </c>
      <c r="I167" s="275">
        <v>133.66666666666663</v>
      </c>
      <c r="J167" s="275">
        <v>135.13333333333333</v>
      </c>
      <c r="K167" s="273">
        <v>132.19999999999999</v>
      </c>
      <c r="L167" s="273">
        <v>128.75</v>
      </c>
      <c r="M167" s="273">
        <v>164.60768999999999</v>
      </c>
    </row>
    <row r="168" spans="1:13">
      <c r="A168" s="264">
        <v>158</v>
      </c>
      <c r="B168" s="273" t="s">
        <v>361</v>
      </c>
      <c r="C168" s="274">
        <v>282.25</v>
      </c>
      <c r="D168" s="275">
        <v>279.13333333333333</v>
      </c>
      <c r="E168" s="275">
        <v>274.11666666666667</v>
      </c>
      <c r="F168" s="275">
        <v>265.98333333333335</v>
      </c>
      <c r="G168" s="275">
        <v>260.9666666666667</v>
      </c>
      <c r="H168" s="275">
        <v>287.26666666666665</v>
      </c>
      <c r="I168" s="275">
        <v>292.2833333333333</v>
      </c>
      <c r="J168" s="275">
        <v>300.41666666666663</v>
      </c>
      <c r="K168" s="273">
        <v>284.14999999999998</v>
      </c>
      <c r="L168" s="273">
        <v>271</v>
      </c>
      <c r="M168" s="273">
        <v>1.91652</v>
      </c>
    </row>
    <row r="169" spans="1:13">
      <c r="A169" s="264">
        <v>159</v>
      </c>
      <c r="B169" s="273" t="s">
        <v>362</v>
      </c>
      <c r="C169" s="274">
        <v>209.45</v>
      </c>
      <c r="D169" s="275">
        <v>208.9</v>
      </c>
      <c r="E169" s="275">
        <v>206.05</v>
      </c>
      <c r="F169" s="275">
        <v>202.65</v>
      </c>
      <c r="G169" s="275">
        <v>199.8</v>
      </c>
      <c r="H169" s="275">
        <v>212.3</v>
      </c>
      <c r="I169" s="275">
        <v>215.14999999999998</v>
      </c>
      <c r="J169" s="275">
        <v>218.55</v>
      </c>
      <c r="K169" s="273">
        <v>211.75</v>
      </c>
      <c r="L169" s="273">
        <v>205.5</v>
      </c>
      <c r="M169" s="273">
        <v>2.5436000000000001</v>
      </c>
    </row>
    <row r="170" spans="1:13">
      <c r="A170" s="264">
        <v>160</v>
      </c>
      <c r="B170" s="273" t="s">
        <v>745</v>
      </c>
      <c r="C170" s="274">
        <v>3547.35</v>
      </c>
      <c r="D170" s="275">
        <v>3568.4500000000003</v>
      </c>
      <c r="E170" s="275">
        <v>3518.9000000000005</v>
      </c>
      <c r="F170" s="275">
        <v>3490.4500000000003</v>
      </c>
      <c r="G170" s="275">
        <v>3440.9000000000005</v>
      </c>
      <c r="H170" s="275">
        <v>3596.9000000000005</v>
      </c>
      <c r="I170" s="275">
        <v>3646.4500000000007</v>
      </c>
      <c r="J170" s="275">
        <v>3674.9000000000005</v>
      </c>
      <c r="K170" s="273">
        <v>3618</v>
      </c>
      <c r="L170" s="273">
        <v>3540</v>
      </c>
      <c r="M170" s="273">
        <v>0.24115</v>
      </c>
    </row>
    <row r="171" spans="1:13">
      <c r="A171" s="264">
        <v>161</v>
      </c>
      <c r="B171" s="273" t="s">
        <v>102</v>
      </c>
      <c r="C171" s="274">
        <v>24.9</v>
      </c>
      <c r="D171" s="275">
        <v>24.883333333333336</v>
      </c>
      <c r="E171" s="275">
        <v>24.416666666666671</v>
      </c>
      <c r="F171" s="275">
        <v>23.933333333333334</v>
      </c>
      <c r="G171" s="275">
        <v>23.466666666666669</v>
      </c>
      <c r="H171" s="275">
        <v>25.366666666666674</v>
      </c>
      <c r="I171" s="275">
        <v>25.833333333333336</v>
      </c>
      <c r="J171" s="275">
        <v>26.316666666666677</v>
      </c>
      <c r="K171" s="273">
        <v>25.35</v>
      </c>
      <c r="L171" s="273">
        <v>24.4</v>
      </c>
      <c r="M171" s="273">
        <v>204.72166000000001</v>
      </c>
    </row>
    <row r="172" spans="1:13">
      <c r="A172" s="264">
        <v>162</v>
      </c>
      <c r="B172" s="273" t="s">
        <v>363</v>
      </c>
      <c r="C172" s="274">
        <v>2100.9</v>
      </c>
      <c r="D172" s="275">
        <v>2125.5499999999997</v>
      </c>
      <c r="E172" s="275">
        <v>2069.2499999999995</v>
      </c>
      <c r="F172" s="275">
        <v>2037.6</v>
      </c>
      <c r="G172" s="275">
        <v>1981.2999999999997</v>
      </c>
      <c r="H172" s="275">
        <v>2157.1999999999994</v>
      </c>
      <c r="I172" s="275">
        <v>2213.4999999999995</v>
      </c>
      <c r="J172" s="275">
        <v>2245.1499999999992</v>
      </c>
      <c r="K172" s="273">
        <v>2181.85</v>
      </c>
      <c r="L172" s="273">
        <v>2093.9</v>
      </c>
      <c r="M172" s="273">
        <v>0.14610000000000001</v>
      </c>
    </row>
    <row r="173" spans="1:13">
      <c r="A173" s="264">
        <v>163</v>
      </c>
      <c r="B173" s="273" t="s">
        <v>746</v>
      </c>
      <c r="C173" s="274">
        <v>187.65</v>
      </c>
      <c r="D173" s="275">
        <v>187.51666666666665</v>
      </c>
      <c r="E173" s="275">
        <v>185.1333333333333</v>
      </c>
      <c r="F173" s="275">
        <v>182.61666666666665</v>
      </c>
      <c r="G173" s="275">
        <v>180.23333333333329</v>
      </c>
      <c r="H173" s="275">
        <v>190.0333333333333</v>
      </c>
      <c r="I173" s="275">
        <v>192.41666666666663</v>
      </c>
      <c r="J173" s="275">
        <v>194.93333333333331</v>
      </c>
      <c r="K173" s="273">
        <v>189.9</v>
      </c>
      <c r="L173" s="273">
        <v>185</v>
      </c>
      <c r="M173" s="273">
        <v>1.3545199999999999</v>
      </c>
    </row>
    <row r="174" spans="1:13">
      <c r="A174" s="264">
        <v>164</v>
      </c>
      <c r="B174" s="273" t="s">
        <v>364</v>
      </c>
      <c r="C174" s="274">
        <v>2195.8000000000002</v>
      </c>
      <c r="D174" s="275">
        <v>2240.2666666666669</v>
      </c>
      <c r="E174" s="275">
        <v>2137.5333333333338</v>
      </c>
      <c r="F174" s="275">
        <v>2079.2666666666669</v>
      </c>
      <c r="G174" s="275">
        <v>1976.5333333333338</v>
      </c>
      <c r="H174" s="275">
        <v>2298.5333333333338</v>
      </c>
      <c r="I174" s="275">
        <v>2401.2666666666664</v>
      </c>
      <c r="J174" s="275">
        <v>2459.5333333333338</v>
      </c>
      <c r="K174" s="273">
        <v>2343</v>
      </c>
      <c r="L174" s="273">
        <v>2182</v>
      </c>
      <c r="M174" s="273">
        <v>0.46601999999999999</v>
      </c>
    </row>
    <row r="175" spans="1:13">
      <c r="A175" s="264">
        <v>165</v>
      </c>
      <c r="B175" s="273" t="s">
        <v>242</v>
      </c>
      <c r="C175" s="274">
        <v>138.65</v>
      </c>
      <c r="D175" s="275">
        <v>140.56666666666666</v>
      </c>
      <c r="E175" s="275">
        <v>135.78333333333333</v>
      </c>
      <c r="F175" s="275">
        <v>132.91666666666666</v>
      </c>
      <c r="G175" s="275">
        <v>128.13333333333333</v>
      </c>
      <c r="H175" s="275">
        <v>143.43333333333334</v>
      </c>
      <c r="I175" s="275">
        <v>148.21666666666664</v>
      </c>
      <c r="J175" s="275">
        <v>151.08333333333334</v>
      </c>
      <c r="K175" s="273">
        <v>145.35</v>
      </c>
      <c r="L175" s="273">
        <v>137.69999999999999</v>
      </c>
      <c r="M175" s="273">
        <v>7.0350400000000004</v>
      </c>
    </row>
    <row r="176" spans="1:13">
      <c r="A176" s="264">
        <v>166</v>
      </c>
      <c r="B176" s="273" t="s">
        <v>365</v>
      </c>
      <c r="C176" s="274">
        <v>5590</v>
      </c>
      <c r="D176" s="275">
        <v>5603.3</v>
      </c>
      <c r="E176" s="275">
        <v>5556.7000000000007</v>
      </c>
      <c r="F176" s="275">
        <v>5523.4000000000005</v>
      </c>
      <c r="G176" s="275">
        <v>5476.8000000000011</v>
      </c>
      <c r="H176" s="275">
        <v>5636.6</v>
      </c>
      <c r="I176" s="275">
        <v>5683.2000000000007</v>
      </c>
      <c r="J176" s="275">
        <v>5716.5</v>
      </c>
      <c r="K176" s="273">
        <v>5649.9</v>
      </c>
      <c r="L176" s="273">
        <v>5570</v>
      </c>
      <c r="M176" s="273">
        <v>8.6050000000000001E-2</v>
      </c>
    </row>
    <row r="177" spans="1:13">
      <c r="A177" s="264">
        <v>167</v>
      </c>
      <c r="B177" s="273" t="s">
        <v>366</v>
      </c>
      <c r="C177" s="274">
        <v>1456.05</v>
      </c>
      <c r="D177" s="275">
        <v>1467.9666666666665</v>
      </c>
      <c r="E177" s="275">
        <v>1438.083333333333</v>
      </c>
      <c r="F177" s="275">
        <v>1420.1166666666666</v>
      </c>
      <c r="G177" s="275">
        <v>1390.2333333333331</v>
      </c>
      <c r="H177" s="275">
        <v>1485.9333333333329</v>
      </c>
      <c r="I177" s="275">
        <v>1515.8166666666666</v>
      </c>
      <c r="J177" s="275">
        <v>1533.7833333333328</v>
      </c>
      <c r="K177" s="273">
        <v>1497.85</v>
      </c>
      <c r="L177" s="273">
        <v>1450</v>
      </c>
      <c r="M177" s="273">
        <v>0.27206000000000002</v>
      </c>
    </row>
    <row r="178" spans="1:13">
      <c r="A178" s="264">
        <v>168</v>
      </c>
      <c r="B178" s="273" t="s">
        <v>100</v>
      </c>
      <c r="C178" s="274">
        <v>487.15</v>
      </c>
      <c r="D178" s="275">
        <v>486.61666666666662</v>
      </c>
      <c r="E178" s="275">
        <v>481.23333333333323</v>
      </c>
      <c r="F178" s="275">
        <v>475.31666666666661</v>
      </c>
      <c r="G178" s="275">
        <v>469.93333333333322</v>
      </c>
      <c r="H178" s="275">
        <v>492.53333333333325</v>
      </c>
      <c r="I178" s="275">
        <v>497.91666666666657</v>
      </c>
      <c r="J178" s="275">
        <v>503.83333333333326</v>
      </c>
      <c r="K178" s="273">
        <v>492</v>
      </c>
      <c r="L178" s="273">
        <v>480.7</v>
      </c>
      <c r="M178" s="273">
        <v>17.169989999999999</v>
      </c>
    </row>
    <row r="179" spans="1:13">
      <c r="A179" s="264">
        <v>169</v>
      </c>
      <c r="B179" s="273" t="s">
        <v>367</v>
      </c>
      <c r="C179" s="274">
        <v>937.6</v>
      </c>
      <c r="D179" s="275">
        <v>940.65</v>
      </c>
      <c r="E179" s="275">
        <v>928.8</v>
      </c>
      <c r="F179" s="275">
        <v>920</v>
      </c>
      <c r="G179" s="275">
        <v>908.15</v>
      </c>
      <c r="H179" s="275">
        <v>949.44999999999993</v>
      </c>
      <c r="I179" s="275">
        <v>961.30000000000007</v>
      </c>
      <c r="J179" s="275">
        <v>970.09999999999991</v>
      </c>
      <c r="K179" s="273">
        <v>952.5</v>
      </c>
      <c r="L179" s="273">
        <v>931.85</v>
      </c>
      <c r="M179" s="273">
        <v>0.62195</v>
      </c>
    </row>
    <row r="180" spans="1:13">
      <c r="A180" s="264">
        <v>170</v>
      </c>
      <c r="B180" s="273" t="s">
        <v>243</v>
      </c>
      <c r="C180" s="274">
        <v>529.9</v>
      </c>
      <c r="D180" s="275">
        <v>535.16666666666663</v>
      </c>
      <c r="E180" s="275">
        <v>523.23333333333323</v>
      </c>
      <c r="F180" s="275">
        <v>516.56666666666661</v>
      </c>
      <c r="G180" s="275">
        <v>504.63333333333321</v>
      </c>
      <c r="H180" s="275">
        <v>541.83333333333326</v>
      </c>
      <c r="I180" s="275">
        <v>553.76666666666665</v>
      </c>
      <c r="J180" s="275">
        <v>560.43333333333328</v>
      </c>
      <c r="K180" s="273">
        <v>547.1</v>
      </c>
      <c r="L180" s="273">
        <v>528.5</v>
      </c>
      <c r="M180" s="273">
        <v>0.87387000000000004</v>
      </c>
    </row>
    <row r="181" spans="1:13">
      <c r="A181" s="264">
        <v>171</v>
      </c>
      <c r="B181" s="273" t="s">
        <v>103</v>
      </c>
      <c r="C181" s="274">
        <v>747.85</v>
      </c>
      <c r="D181" s="275">
        <v>754.43333333333339</v>
      </c>
      <c r="E181" s="275">
        <v>738.41666666666674</v>
      </c>
      <c r="F181" s="275">
        <v>728.98333333333335</v>
      </c>
      <c r="G181" s="275">
        <v>712.9666666666667</v>
      </c>
      <c r="H181" s="275">
        <v>763.86666666666679</v>
      </c>
      <c r="I181" s="275">
        <v>779.88333333333344</v>
      </c>
      <c r="J181" s="275">
        <v>789.31666666666683</v>
      </c>
      <c r="K181" s="273">
        <v>770.45</v>
      </c>
      <c r="L181" s="273">
        <v>745</v>
      </c>
      <c r="M181" s="273">
        <v>8.0556400000000004</v>
      </c>
    </row>
    <row r="182" spans="1:13">
      <c r="A182" s="264">
        <v>172</v>
      </c>
      <c r="B182" s="273" t="s">
        <v>244</v>
      </c>
      <c r="C182" s="274">
        <v>444.35</v>
      </c>
      <c r="D182" s="275">
        <v>446.45</v>
      </c>
      <c r="E182" s="275">
        <v>437.9</v>
      </c>
      <c r="F182" s="275">
        <v>431.45</v>
      </c>
      <c r="G182" s="275">
        <v>422.9</v>
      </c>
      <c r="H182" s="275">
        <v>452.9</v>
      </c>
      <c r="I182" s="275">
        <v>461.45000000000005</v>
      </c>
      <c r="J182" s="275">
        <v>467.9</v>
      </c>
      <c r="K182" s="273">
        <v>455</v>
      </c>
      <c r="L182" s="273">
        <v>440</v>
      </c>
      <c r="M182" s="273">
        <v>3.2687200000000001</v>
      </c>
    </row>
    <row r="183" spans="1:13">
      <c r="A183" s="264">
        <v>173</v>
      </c>
      <c r="B183" s="273" t="s">
        <v>245</v>
      </c>
      <c r="C183" s="274">
        <v>1399.5</v>
      </c>
      <c r="D183" s="275">
        <v>1377.3999999999999</v>
      </c>
      <c r="E183" s="275">
        <v>1352.0999999999997</v>
      </c>
      <c r="F183" s="275">
        <v>1304.6999999999998</v>
      </c>
      <c r="G183" s="275">
        <v>1279.3999999999996</v>
      </c>
      <c r="H183" s="275">
        <v>1424.7999999999997</v>
      </c>
      <c r="I183" s="275">
        <v>1450.1</v>
      </c>
      <c r="J183" s="275">
        <v>1497.4999999999998</v>
      </c>
      <c r="K183" s="273">
        <v>1402.7</v>
      </c>
      <c r="L183" s="273">
        <v>1330</v>
      </c>
      <c r="M183" s="273">
        <v>11.58586</v>
      </c>
    </row>
    <row r="184" spans="1:13">
      <c r="A184" s="264">
        <v>174</v>
      </c>
      <c r="B184" s="273" t="s">
        <v>368</v>
      </c>
      <c r="C184" s="274">
        <v>319.75</v>
      </c>
      <c r="D184" s="275">
        <v>324.65000000000003</v>
      </c>
      <c r="E184" s="275">
        <v>313.60000000000008</v>
      </c>
      <c r="F184" s="275">
        <v>307.45000000000005</v>
      </c>
      <c r="G184" s="275">
        <v>296.40000000000009</v>
      </c>
      <c r="H184" s="275">
        <v>330.80000000000007</v>
      </c>
      <c r="I184" s="275">
        <v>341.85</v>
      </c>
      <c r="J184" s="275">
        <v>348.00000000000006</v>
      </c>
      <c r="K184" s="273">
        <v>335.7</v>
      </c>
      <c r="L184" s="273">
        <v>318.5</v>
      </c>
      <c r="M184" s="273">
        <v>16.41835</v>
      </c>
    </row>
    <row r="185" spans="1:13">
      <c r="A185" s="264">
        <v>175</v>
      </c>
      <c r="B185" s="273" t="s">
        <v>246</v>
      </c>
      <c r="C185" s="274">
        <v>331.65</v>
      </c>
      <c r="D185" s="275">
        <v>329.0333333333333</v>
      </c>
      <c r="E185" s="275">
        <v>324.06666666666661</v>
      </c>
      <c r="F185" s="275">
        <v>316.48333333333329</v>
      </c>
      <c r="G185" s="275">
        <v>311.51666666666659</v>
      </c>
      <c r="H185" s="275">
        <v>336.61666666666662</v>
      </c>
      <c r="I185" s="275">
        <v>341.58333333333331</v>
      </c>
      <c r="J185" s="275">
        <v>349.16666666666663</v>
      </c>
      <c r="K185" s="273">
        <v>334</v>
      </c>
      <c r="L185" s="273">
        <v>321.45</v>
      </c>
      <c r="M185" s="273">
        <v>14.027150000000001</v>
      </c>
    </row>
    <row r="186" spans="1:13">
      <c r="A186" s="264">
        <v>176</v>
      </c>
      <c r="B186" s="273" t="s">
        <v>104</v>
      </c>
      <c r="C186" s="274">
        <v>1190</v>
      </c>
      <c r="D186" s="275">
        <v>1178.7833333333335</v>
      </c>
      <c r="E186" s="275">
        <v>1147.666666666667</v>
      </c>
      <c r="F186" s="275">
        <v>1105.3333333333335</v>
      </c>
      <c r="G186" s="275">
        <v>1074.2166666666669</v>
      </c>
      <c r="H186" s="275">
        <v>1221.116666666667</v>
      </c>
      <c r="I186" s="275">
        <v>1252.2333333333333</v>
      </c>
      <c r="J186" s="275">
        <v>1294.5666666666671</v>
      </c>
      <c r="K186" s="273">
        <v>1209.9000000000001</v>
      </c>
      <c r="L186" s="273">
        <v>1136.45</v>
      </c>
      <c r="M186" s="273">
        <v>41.229059999999997</v>
      </c>
    </row>
    <row r="187" spans="1:13">
      <c r="A187" s="264">
        <v>177</v>
      </c>
      <c r="B187" s="273" t="s">
        <v>369</v>
      </c>
      <c r="C187" s="274">
        <v>262.89999999999998</v>
      </c>
      <c r="D187" s="275">
        <v>265.15000000000003</v>
      </c>
      <c r="E187" s="275">
        <v>259.50000000000006</v>
      </c>
      <c r="F187" s="275">
        <v>256.10000000000002</v>
      </c>
      <c r="G187" s="275">
        <v>250.45000000000005</v>
      </c>
      <c r="H187" s="275">
        <v>268.55000000000007</v>
      </c>
      <c r="I187" s="275">
        <v>274.20000000000005</v>
      </c>
      <c r="J187" s="275">
        <v>277.60000000000008</v>
      </c>
      <c r="K187" s="273">
        <v>270.8</v>
      </c>
      <c r="L187" s="273">
        <v>261.75</v>
      </c>
      <c r="M187" s="273">
        <v>1.12893</v>
      </c>
    </row>
    <row r="188" spans="1:13">
      <c r="A188" s="264">
        <v>178</v>
      </c>
      <c r="B188" s="273" t="s">
        <v>370</v>
      </c>
      <c r="C188" s="274">
        <v>89.25</v>
      </c>
      <c r="D188" s="275">
        <v>89.316666666666663</v>
      </c>
      <c r="E188" s="275">
        <v>87.183333333333323</v>
      </c>
      <c r="F188" s="275">
        <v>85.11666666666666</v>
      </c>
      <c r="G188" s="275">
        <v>82.98333333333332</v>
      </c>
      <c r="H188" s="275">
        <v>91.383333333333326</v>
      </c>
      <c r="I188" s="275">
        <v>93.516666666666652</v>
      </c>
      <c r="J188" s="275">
        <v>95.583333333333329</v>
      </c>
      <c r="K188" s="273">
        <v>91.45</v>
      </c>
      <c r="L188" s="273">
        <v>87.25</v>
      </c>
      <c r="M188" s="273">
        <v>22.093540000000001</v>
      </c>
    </row>
    <row r="189" spans="1:13">
      <c r="A189" s="264">
        <v>179</v>
      </c>
      <c r="B189" s="273" t="s">
        <v>371</v>
      </c>
      <c r="C189" s="274">
        <v>741.75</v>
      </c>
      <c r="D189" s="275">
        <v>733.86666666666667</v>
      </c>
      <c r="E189" s="275">
        <v>720.13333333333333</v>
      </c>
      <c r="F189" s="275">
        <v>698.51666666666665</v>
      </c>
      <c r="G189" s="275">
        <v>684.7833333333333</v>
      </c>
      <c r="H189" s="275">
        <v>755.48333333333335</v>
      </c>
      <c r="I189" s="275">
        <v>769.2166666666667</v>
      </c>
      <c r="J189" s="275">
        <v>790.83333333333337</v>
      </c>
      <c r="K189" s="273">
        <v>747.6</v>
      </c>
      <c r="L189" s="273">
        <v>712.25</v>
      </c>
      <c r="M189" s="273">
        <v>0.53493000000000002</v>
      </c>
    </row>
    <row r="190" spans="1:13">
      <c r="A190" s="264">
        <v>180</v>
      </c>
      <c r="B190" s="273" t="s">
        <v>372</v>
      </c>
      <c r="C190" s="274">
        <v>335.4</v>
      </c>
      <c r="D190" s="275">
        <v>334.5</v>
      </c>
      <c r="E190" s="275">
        <v>332</v>
      </c>
      <c r="F190" s="275">
        <v>328.6</v>
      </c>
      <c r="G190" s="275">
        <v>326.10000000000002</v>
      </c>
      <c r="H190" s="275">
        <v>337.9</v>
      </c>
      <c r="I190" s="275">
        <v>340.4</v>
      </c>
      <c r="J190" s="275">
        <v>343.79999999999995</v>
      </c>
      <c r="K190" s="273">
        <v>337</v>
      </c>
      <c r="L190" s="273">
        <v>331.1</v>
      </c>
      <c r="M190" s="273">
        <v>0.76885000000000003</v>
      </c>
    </row>
    <row r="191" spans="1:13">
      <c r="A191" s="264">
        <v>181</v>
      </c>
      <c r="B191" s="273" t="s">
        <v>744</v>
      </c>
      <c r="C191" s="274">
        <v>141.05000000000001</v>
      </c>
      <c r="D191" s="275">
        <v>142.01666666666668</v>
      </c>
      <c r="E191" s="275">
        <v>138.88333333333335</v>
      </c>
      <c r="F191" s="275">
        <v>136.71666666666667</v>
      </c>
      <c r="G191" s="275">
        <v>133.58333333333334</v>
      </c>
      <c r="H191" s="275">
        <v>144.18333333333337</v>
      </c>
      <c r="I191" s="275">
        <v>147.31666666666669</v>
      </c>
      <c r="J191" s="275">
        <v>149.48333333333338</v>
      </c>
      <c r="K191" s="273">
        <v>145.15</v>
      </c>
      <c r="L191" s="273">
        <v>139.85</v>
      </c>
      <c r="M191" s="273">
        <v>2.3857300000000001</v>
      </c>
    </row>
    <row r="192" spans="1:13">
      <c r="A192" s="264">
        <v>182</v>
      </c>
      <c r="B192" s="273" t="s">
        <v>775</v>
      </c>
      <c r="C192" s="274">
        <v>577.25</v>
      </c>
      <c r="D192" s="275">
        <v>581.08333333333337</v>
      </c>
      <c r="E192" s="275">
        <v>572.16666666666674</v>
      </c>
      <c r="F192" s="275">
        <v>567.08333333333337</v>
      </c>
      <c r="G192" s="275">
        <v>558.16666666666674</v>
      </c>
      <c r="H192" s="275">
        <v>586.16666666666674</v>
      </c>
      <c r="I192" s="275">
        <v>595.08333333333348</v>
      </c>
      <c r="J192" s="275">
        <v>600.16666666666674</v>
      </c>
      <c r="K192" s="273">
        <v>590</v>
      </c>
      <c r="L192" s="273">
        <v>576</v>
      </c>
      <c r="M192" s="273">
        <v>0.26357999999999998</v>
      </c>
    </row>
    <row r="193" spans="1:13">
      <c r="A193" s="264">
        <v>183</v>
      </c>
      <c r="B193" s="273" t="s">
        <v>373</v>
      </c>
      <c r="C193" s="274">
        <v>367</v>
      </c>
      <c r="D193" s="275">
        <v>365.09999999999997</v>
      </c>
      <c r="E193" s="275">
        <v>360.89999999999992</v>
      </c>
      <c r="F193" s="275">
        <v>354.79999999999995</v>
      </c>
      <c r="G193" s="275">
        <v>350.59999999999991</v>
      </c>
      <c r="H193" s="275">
        <v>371.19999999999993</v>
      </c>
      <c r="I193" s="275">
        <v>375.4</v>
      </c>
      <c r="J193" s="275">
        <v>381.49999999999994</v>
      </c>
      <c r="K193" s="273">
        <v>369.3</v>
      </c>
      <c r="L193" s="273">
        <v>359</v>
      </c>
      <c r="M193" s="273">
        <v>10.1473</v>
      </c>
    </row>
    <row r="194" spans="1:13">
      <c r="A194" s="264">
        <v>184</v>
      </c>
      <c r="B194" s="273" t="s">
        <v>374</v>
      </c>
      <c r="C194" s="274">
        <v>56.1</v>
      </c>
      <c r="D194" s="275">
        <v>56.766666666666673</v>
      </c>
      <c r="E194" s="275">
        <v>55.183333333333344</v>
      </c>
      <c r="F194" s="275">
        <v>54.266666666666673</v>
      </c>
      <c r="G194" s="275">
        <v>52.683333333333344</v>
      </c>
      <c r="H194" s="275">
        <v>57.683333333333344</v>
      </c>
      <c r="I194" s="275">
        <v>59.266666666666673</v>
      </c>
      <c r="J194" s="275">
        <v>60.183333333333344</v>
      </c>
      <c r="K194" s="273">
        <v>58.35</v>
      </c>
      <c r="L194" s="273">
        <v>55.85</v>
      </c>
      <c r="M194" s="273">
        <v>11.894399999999999</v>
      </c>
    </row>
    <row r="195" spans="1:13">
      <c r="A195" s="264">
        <v>185</v>
      </c>
      <c r="B195" s="273" t="s">
        <v>375</v>
      </c>
      <c r="C195" s="274">
        <v>211.9</v>
      </c>
      <c r="D195" s="275">
        <v>212.5</v>
      </c>
      <c r="E195" s="275">
        <v>209.7</v>
      </c>
      <c r="F195" s="275">
        <v>207.5</v>
      </c>
      <c r="G195" s="275">
        <v>204.7</v>
      </c>
      <c r="H195" s="275">
        <v>214.7</v>
      </c>
      <c r="I195" s="275">
        <v>217.5</v>
      </c>
      <c r="J195" s="275">
        <v>219.7</v>
      </c>
      <c r="K195" s="273">
        <v>215.3</v>
      </c>
      <c r="L195" s="273">
        <v>210.3</v>
      </c>
      <c r="M195" s="273">
        <v>7.0502000000000002</v>
      </c>
    </row>
    <row r="196" spans="1:13">
      <c r="A196" s="264">
        <v>186</v>
      </c>
      <c r="B196" s="273" t="s">
        <v>376</v>
      </c>
      <c r="C196" s="274">
        <v>92.15</v>
      </c>
      <c r="D196" s="275">
        <v>90.95</v>
      </c>
      <c r="E196" s="275">
        <v>89.45</v>
      </c>
      <c r="F196" s="275">
        <v>86.75</v>
      </c>
      <c r="G196" s="275">
        <v>85.25</v>
      </c>
      <c r="H196" s="275">
        <v>93.65</v>
      </c>
      <c r="I196" s="275">
        <v>95.15</v>
      </c>
      <c r="J196" s="275">
        <v>97.850000000000009</v>
      </c>
      <c r="K196" s="273">
        <v>92.45</v>
      </c>
      <c r="L196" s="273">
        <v>88.25</v>
      </c>
      <c r="M196" s="273">
        <v>10.99924</v>
      </c>
    </row>
    <row r="197" spans="1:13">
      <c r="A197" s="264">
        <v>187</v>
      </c>
      <c r="B197" s="273" t="s">
        <v>377</v>
      </c>
      <c r="C197" s="274">
        <v>78.05</v>
      </c>
      <c r="D197" s="275">
        <v>78.433333333333323</v>
      </c>
      <c r="E197" s="275">
        <v>77.016666666666652</v>
      </c>
      <c r="F197" s="275">
        <v>75.983333333333334</v>
      </c>
      <c r="G197" s="275">
        <v>74.566666666666663</v>
      </c>
      <c r="H197" s="275">
        <v>79.46666666666664</v>
      </c>
      <c r="I197" s="275">
        <v>80.883333333333297</v>
      </c>
      <c r="J197" s="275">
        <v>81.916666666666629</v>
      </c>
      <c r="K197" s="273">
        <v>79.849999999999994</v>
      </c>
      <c r="L197" s="273">
        <v>77.400000000000006</v>
      </c>
      <c r="M197" s="273">
        <v>11.21996</v>
      </c>
    </row>
    <row r="198" spans="1:13">
      <c r="A198" s="264">
        <v>188</v>
      </c>
      <c r="B198" s="273" t="s">
        <v>247</v>
      </c>
      <c r="C198" s="274">
        <v>201.3</v>
      </c>
      <c r="D198" s="275">
        <v>201.6</v>
      </c>
      <c r="E198" s="275">
        <v>199.2</v>
      </c>
      <c r="F198" s="275">
        <v>197.1</v>
      </c>
      <c r="G198" s="275">
        <v>194.7</v>
      </c>
      <c r="H198" s="275">
        <v>203.7</v>
      </c>
      <c r="I198" s="275">
        <v>206.10000000000002</v>
      </c>
      <c r="J198" s="275">
        <v>208.2</v>
      </c>
      <c r="K198" s="273">
        <v>204</v>
      </c>
      <c r="L198" s="273">
        <v>199.5</v>
      </c>
      <c r="M198" s="273">
        <v>4.3094700000000001</v>
      </c>
    </row>
    <row r="199" spans="1:13">
      <c r="A199" s="264">
        <v>189</v>
      </c>
      <c r="B199" s="273" t="s">
        <v>378</v>
      </c>
      <c r="C199" s="274">
        <v>686.95</v>
      </c>
      <c r="D199" s="275">
        <v>690.81666666666661</v>
      </c>
      <c r="E199" s="275">
        <v>676.63333333333321</v>
      </c>
      <c r="F199" s="275">
        <v>666.31666666666661</v>
      </c>
      <c r="G199" s="275">
        <v>652.13333333333321</v>
      </c>
      <c r="H199" s="275">
        <v>701.13333333333321</v>
      </c>
      <c r="I199" s="275">
        <v>715.31666666666661</v>
      </c>
      <c r="J199" s="275">
        <v>725.63333333333321</v>
      </c>
      <c r="K199" s="273">
        <v>705</v>
      </c>
      <c r="L199" s="273">
        <v>680.5</v>
      </c>
      <c r="M199" s="273">
        <v>0.22783999999999999</v>
      </c>
    </row>
    <row r="200" spans="1:13">
      <c r="A200" s="264">
        <v>190</v>
      </c>
      <c r="B200" s="273" t="s">
        <v>248</v>
      </c>
      <c r="C200" s="274">
        <v>1044.0999999999999</v>
      </c>
      <c r="D200" s="275">
        <v>1037.1333333333332</v>
      </c>
      <c r="E200" s="275">
        <v>1016.9666666666665</v>
      </c>
      <c r="F200" s="275">
        <v>989.83333333333326</v>
      </c>
      <c r="G200" s="275">
        <v>969.66666666666652</v>
      </c>
      <c r="H200" s="275">
        <v>1064.2666666666664</v>
      </c>
      <c r="I200" s="275">
        <v>1084.4333333333334</v>
      </c>
      <c r="J200" s="275">
        <v>1111.5666666666664</v>
      </c>
      <c r="K200" s="273">
        <v>1057.3</v>
      </c>
      <c r="L200" s="273">
        <v>1010</v>
      </c>
      <c r="M200" s="273">
        <v>6.9759099999999998</v>
      </c>
    </row>
    <row r="201" spans="1:13">
      <c r="A201" s="264">
        <v>191</v>
      </c>
      <c r="B201" s="273" t="s">
        <v>107</v>
      </c>
      <c r="C201" s="274">
        <v>954.65</v>
      </c>
      <c r="D201" s="275">
        <v>951.06666666666661</v>
      </c>
      <c r="E201" s="275">
        <v>939.13333333333321</v>
      </c>
      <c r="F201" s="275">
        <v>923.61666666666656</v>
      </c>
      <c r="G201" s="275">
        <v>911.68333333333317</v>
      </c>
      <c r="H201" s="275">
        <v>966.58333333333326</v>
      </c>
      <c r="I201" s="275">
        <v>978.51666666666665</v>
      </c>
      <c r="J201" s="275">
        <v>994.0333333333333</v>
      </c>
      <c r="K201" s="273">
        <v>963</v>
      </c>
      <c r="L201" s="273">
        <v>935.55</v>
      </c>
      <c r="M201" s="273">
        <v>76.901780000000002</v>
      </c>
    </row>
    <row r="202" spans="1:13">
      <c r="A202" s="264">
        <v>192</v>
      </c>
      <c r="B202" s="273" t="s">
        <v>249</v>
      </c>
      <c r="C202" s="274">
        <v>2977.4</v>
      </c>
      <c r="D202" s="275">
        <v>2988.1333333333332</v>
      </c>
      <c r="E202" s="275">
        <v>2939.2666666666664</v>
      </c>
      <c r="F202" s="275">
        <v>2901.1333333333332</v>
      </c>
      <c r="G202" s="275">
        <v>2852.2666666666664</v>
      </c>
      <c r="H202" s="275">
        <v>3026.2666666666664</v>
      </c>
      <c r="I202" s="275">
        <v>3075.1333333333332</v>
      </c>
      <c r="J202" s="275">
        <v>3113.2666666666664</v>
      </c>
      <c r="K202" s="273">
        <v>3037</v>
      </c>
      <c r="L202" s="273">
        <v>2950</v>
      </c>
      <c r="M202" s="273">
        <v>2.1274600000000001</v>
      </c>
    </row>
    <row r="203" spans="1:13">
      <c r="A203" s="264">
        <v>193</v>
      </c>
      <c r="B203" s="273" t="s">
        <v>109</v>
      </c>
      <c r="C203" s="274">
        <v>1560.55</v>
      </c>
      <c r="D203" s="275">
        <v>1545.4833333333336</v>
      </c>
      <c r="E203" s="275">
        <v>1512.4666666666672</v>
      </c>
      <c r="F203" s="275">
        <v>1464.3833333333337</v>
      </c>
      <c r="G203" s="275">
        <v>1431.3666666666672</v>
      </c>
      <c r="H203" s="275">
        <v>1593.5666666666671</v>
      </c>
      <c r="I203" s="275">
        <v>1626.5833333333335</v>
      </c>
      <c r="J203" s="275">
        <v>1674.666666666667</v>
      </c>
      <c r="K203" s="273">
        <v>1578.5</v>
      </c>
      <c r="L203" s="273">
        <v>1497.4</v>
      </c>
      <c r="M203" s="273">
        <v>212.10103000000001</v>
      </c>
    </row>
    <row r="204" spans="1:13">
      <c r="A204" s="264">
        <v>194</v>
      </c>
      <c r="B204" s="273" t="s">
        <v>250</v>
      </c>
      <c r="C204" s="274">
        <v>681.05</v>
      </c>
      <c r="D204" s="275">
        <v>689.18333333333339</v>
      </c>
      <c r="E204" s="275">
        <v>666.36666666666679</v>
      </c>
      <c r="F204" s="275">
        <v>651.68333333333339</v>
      </c>
      <c r="G204" s="275">
        <v>628.86666666666679</v>
      </c>
      <c r="H204" s="275">
        <v>703.86666666666679</v>
      </c>
      <c r="I204" s="275">
        <v>726.68333333333339</v>
      </c>
      <c r="J204" s="275">
        <v>741.36666666666679</v>
      </c>
      <c r="K204" s="273">
        <v>712</v>
      </c>
      <c r="L204" s="273">
        <v>674.5</v>
      </c>
      <c r="M204" s="273">
        <v>67.020650000000003</v>
      </c>
    </row>
    <row r="205" spans="1:13">
      <c r="A205" s="264">
        <v>195</v>
      </c>
      <c r="B205" s="273" t="s">
        <v>383</v>
      </c>
      <c r="C205" s="274">
        <v>27.7</v>
      </c>
      <c r="D205" s="275">
        <v>27.933333333333334</v>
      </c>
      <c r="E205" s="275">
        <v>26.566666666666666</v>
      </c>
      <c r="F205" s="275">
        <v>25.433333333333334</v>
      </c>
      <c r="G205" s="275">
        <v>24.066666666666666</v>
      </c>
      <c r="H205" s="275">
        <v>29.066666666666666</v>
      </c>
      <c r="I205" s="275">
        <v>30.433333333333334</v>
      </c>
      <c r="J205" s="275">
        <v>31.566666666666666</v>
      </c>
      <c r="K205" s="273">
        <v>29.3</v>
      </c>
      <c r="L205" s="273">
        <v>26.8</v>
      </c>
      <c r="M205" s="273">
        <v>152.61751000000001</v>
      </c>
    </row>
    <row r="206" spans="1:13">
      <c r="A206" s="264">
        <v>196</v>
      </c>
      <c r="B206" s="273" t="s">
        <v>379</v>
      </c>
      <c r="C206" s="274">
        <v>30.6</v>
      </c>
      <c r="D206" s="275">
        <v>30.900000000000002</v>
      </c>
      <c r="E206" s="275">
        <v>30.200000000000003</v>
      </c>
      <c r="F206" s="275">
        <v>29.8</v>
      </c>
      <c r="G206" s="275">
        <v>29.1</v>
      </c>
      <c r="H206" s="275">
        <v>31.300000000000004</v>
      </c>
      <c r="I206" s="275">
        <v>32</v>
      </c>
      <c r="J206" s="275">
        <v>32.400000000000006</v>
      </c>
      <c r="K206" s="273">
        <v>31.6</v>
      </c>
      <c r="L206" s="273">
        <v>30.5</v>
      </c>
      <c r="M206" s="273">
        <v>2.12757</v>
      </c>
    </row>
    <row r="207" spans="1:13">
      <c r="A207" s="264">
        <v>197</v>
      </c>
      <c r="B207" s="273" t="s">
        <v>380</v>
      </c>
      <c r="C207" s="274">
        <v>712.05</v>
      </c>
      <c r="D207" s="275">
        <v>715.38333333333321</v>
      </c>
      <c r="E207" s="275">
        <v>702.86666666666645</v>
      </c>
      <c r="F207" s="275">
        <v>693.68333333333328</v>
      </c>
      <c r="G207" s="275">
        <v>681.16666666666652</v>
      </c>
      <c r="H207" s="275">
        <v>724.56666666666638</v>
      </c>
      <c r="I207" s="275">
        <v>737.08333333333326</v>
      </c>
      <c r="J207" s="275">
        <v>746.26666666666631</v>
      </c>
      <c r="K207" s="273">
        <v>727.9</v>
      </c>
      <c r="L207" s="273">
        <v>706.2</v>
      </c>
      <c r="M207" s="273">
        <v>0.22597999999999999</v>
      </c>
    </row>
    <row r="208" spans="1:13">
      <c r="A208" s="264">
        <v>198</v>
      </c>
      <c r="B208" s="273" t="s">
        <v>105</v>
      </c>
      <c r="C208" s="274">
        <v>1130.3</v>
      </c>
      <c r="D208" s="275">
        <v>1116.3999999999999</v>
      </c>
      <c r="E208" s="275">
        <v>1085.8999999999996</v>
      </c>
      <c r="F208" s="275">
        <v>1041.4999999999998</v>
      </c>
      <c r="G208" s="275">
        <v>1010.9999999999995</v>
      </c>
      <c r="H208" s="275">
        <v>1160.7999999999997</v>
      </c>
      <c r="I208" s="275">
        <v>1191.3000000000002</v>
      </c>
      <c r="J208" s="275">
        <v>1235.6999999999998</v>
      </c>
      <c r="K208" s="273">
        <v>1146.9000000000001</v>
      </c>
      <c r="L208" s="273">
        <v>1072</v>
      </c>
      <c r="M208" s="273">
        <v>58.299259999999997</v>
      </c>
    </row>
    <row r="209" spans="1:13">
      <c r="A209" s="264">
        <v>199</v>
      </c>
      <c r="B209" s="273" t="s">
        <v>381</v>
      </c>
      <c r="C209" s="274">
        <v>232.25</v>
      </c>
      <c r="D209" s="275">
        <v>230.66666666666666</v>
      </c>
      <c r="E209" s="275">
        <v>227.58333333333331</v>
      </c>
      <c r="F209" s="275">
        <v>222.91666666666666</v>
      </c>
      <c r="G209" s="275">
        <v>219.83333333333331</v>
      </c>
      <c r="H209" s="275">
        <v>235.33333333333331</v>
      </c>
      <c r="I209" s="275">
        <v>238.41666666666663</v>
      </c>
      <c r="J209" s="275">
        <v>243.08333333333331</v>
      </c>
      <c r="K209" s="273">
        <v>233.75</v>
      </c>
      <c r="L209" s="273">
        <v>226</v>
      </c>
      <c r="M209" s="273">
        <v>4.8269799999999998</v>
      </c>
    </row>
    <row r="210" spans="1:13">
      <c r="A210" s="264">
        <v>200</v>
      </c>
      <c r="B210" s="273" t="s">
        <v>382</v>
      </c>
      <c r="C210" s="274">
        <v>280.64999999999998</v>
      </c>
      <c r="D210" s="275">
        <v>282.43333333333334</v>
      </c>
      <c r="E210" s="275">
        <v>278.06666666666666</v>
      </c>
      <c r="F210" s="275">
        <v>275.48333333333335</v>
      </c>
      <c r="G210" s="275">
        <v>271.11666666666667</v>
      </c>
      <c r="H210" s="275">
        <v>285.01666666666665</v>
      </c>
      <c r="I210" s="275">
        <v>289.38333333333333</v>
      </c>
      <c r="J210" s="275">
        <v>291.96666666666664</v>
      </c>
      <c r="K210" s="273">
        <v>286.8</v>
      </c>
      <c r="L210" s="273">
        <v>279.85000000000002</v>
      </c>
      <c r="M210" s="273">
        <v>0.85226999999999997</v>
      </c>
    </row>
    <row r="211" spans="1:13">
      <c r="A211" s="264">
        <v>201</v>
      </c>
      <c r="B211" s="273" t="s">
        <v>110</v>
      </c>
      <c r="C211" s="274">
        <v>3293.85</v>
      </c>
      <c r="D211" s="275">
        <v>3318.2833333333333</v>
      </c>
      <c r="E211" s="275">
        <v>3236.5666666666666</v>
      </c>
      <c r="F211" s="275">
        <v>3179.2833333333333</v>
      </c>
      <c r="G211" s="275">
        <v>3097.5666666666666</v>
      </c>
      <c r="H211" s="275">
        <v>3375.5666666666666</v>
      </c>
      <c r="I211" s="275">
        <v>3457.2833333333328</v>
      </c>
      <c r="J211" s="275">
        <v>3514.5666666666666</v>
      </c>
      <c r="K211" s="273">
        <v>3400</v>
      </c>
      <c r="L211" s="273">
        <v>3261</v>
      </c>
      <c r="M211" s="273">
        <v>17.515160000000002</v>
      </c>
    </row>
    <row r="212" spans="1:13">
      <c r="A212" s="264">
        <v>202</v>
      </c>
      <c r="B212" s="273" t="s">
        <v>384</v>
      </c>
      <c r="C212" s="274">
        <v>45.9</v>
      </c>
      <c r="D212" s="275">
        <v>46.050000000000004</v>
      </c>
      <c r="E212" s="275">
        <v>45.350000000000009</v>
      </c>
      <c r="F212" s="275">
        <v>44.800000000000004</v>
      </c>
      <c r="G212" s="275">
        <v>44.100000000000009</v>
      </c>
      <c r="H212" s="275">
        <v>46.600000000000009</v>
      </c>
      <c r="I212" s="275">
        <v>47.300000000000011</v>
      </c>
      <c r="J212" s="275">
        <v>47.850000000000009</v>
      </c>
      <c r="K212" s="273">
        <v>46.75</v>
      </c>
      <c r="L212" s="273">
        <v>45.5</v>
      </c>
      <c r="M212" s="273">
        <v>19.107040000000001</v>
      </c>
    </row>
    <row r="213" spans="1:13">
      <c r="A213" s="264">
        <v>203</v>
      </c>
      <c r="B213" s="273" t="s">
        <v>112</v>
      </c>
      <c r="C213" s="274">
        <v>255.35</v>
      </c>
      <c r="D213" s="275">
        <v>252.21666666666667</v>
      </c>
      <c r="E213" s="275">
        <v>247.03333333333336</v>
      </c>
      <c r="F213" s="275">
        <v>238.7166666666667</v>
      </c>
      <c r="G213" s="275">
        <v>233.53333333333339</v>
      </c>
      <c r="H213" s="275">
        <v>260.5333333333333</v>
      </c>
      <c r="I213" s="275">
        <v>265.7166666666667</v>
      </c>
      <c r="J213" s="275">
        <v>274.0333333333333</v>
      </c>
      <c r="K213" s="273">
        <v>257.39999999999998</v>
      </c>
      <c r="L213" s="273">
        <v>243.9</v>
      </c>
      <c r="M213" s="273">
        <v>182.51184000000001</v>
      </c>
    </row>
    <row r="214" spans="1:13">
      <c r="A214" s="264">
        <v>204</v>
      </c>
      <c r="B214" s="273" t="s">
        <v>385</v>
      </c>
      <c r="C214" s="274">
        <v>934.75</v>
      </c>
      <c r="D214" s="275">
        <v>930.25</v>
      </c>
      <c r="E214" s="275">
        <v>919.5</v>
      </c>
      <c r="F214" s="275">
        <v>904.25</v>
      </c>
      <c r="G214" s="275">
        <v>893.5</v>
      </c>
      <c r="H214" s="275">
        <v>945.5</v>
      </c>
      <c r="I214" s="275">
        <v>956.25</v>
      </c>
      <c r="J214" s="275">
        <v>971.5</v>
      </c>
      <c r="K214" s="273">
        <v>941</v>
      </c>
      <c r="L214" s="273">
        <v>915</v>
      </c>
      <c r="M214" s="273">
        <v>5.0179600000000004</v>
      </c>
    </row>
    <row r="215" spans="1:13">
      <c r="A215" s="264">
        <v>205</v>
      </c>
      <c r="B215" s="273" t="s">
        <v>386</v>
      </c>
      <c r="C215" s="274">
        <v>64.3</v>
      </c>
      <c r="D215" s="275">
        <v>64.116666666666674</v>
      </c>
      <c r="E215" s="275">
        <v>62.483333333333348</v>
      </c>
      <c r="F215" s="275">
        <v>60.666666666666671</v>
      </c>
      <c r="G215" s="275">
        <v>59.033333333333346</v>
      </c>
      <c r="H215" s="275">
        <v>65.933333333333351</v>
      </c>
      <c r="I215" s="275">
        <v>67.566666666666677</v>
      </c>
      <c r="J215" s="275">
        <v>69.383333333333354</v>
      </c>
      <c r="K215" s="273">
        <v>65.75</v>
      </c>
      <c r="L215" s="273">
        <v>62.3</v>
      </c>
      <c r="M215" s="273">
        <v>33.435180000000003</v>
      </c>
    </row>
    <row r="216" spans="1:13">
      <c r="A216" s="264">
        <v>206</v>
      </c>
      <c r="B216" s="273" t="s">
        <v>113</v>
      </c>
      <c r="C216" s="274">
        <v>222.3</v>
      </c>
      <c r="D216" s="275">
        <v>222.73333333333335</v>
      </c>
      <c r="E216" s="275">
        <v>219.56666666666669</v>
      </c>
      <c r="F216" s="275">
        <v>216.83333333333334</v>
      </c>
      <c r="G216" s="275">
        <v>213.66666666666669</v>
      </c>
      <c r="H216" s="275">
        <v>225.4666666666667</v>
      </c>
      <c r="I216" s="275">
        <v>228.63333333333333</v>
      </c>
      <c r="J216" s="275">
        <v>231.3666666666667</v>
      </c>
      <c r="K216" s="273">
        <v>225.9</v>
      </c>
      <c r="L216" s="273">
        <v>220</v>
      </c>
      <c r="M216" s="273">
        <v>101.04613999999999</v>
      </c>
    </row>
    <row r="217" spans="1:13">
      <c r="A217" s="264">
        <v>207</v>
      </c>
      <c r="B217" s="273" t="s">
        <v>114</v>
      </c>
      <c r="C217" s="274">
        <v>2230.4499999999998</v>
      </c>
      <c r="D217" s="275">
        <v>2236.8166666666666</v>
      </c>
      <c r="E217" s="275">
        <v>2198.6333333333332</v>
      </c>
      <c r="F217" s="275">
        <v>2166.8166666666666</v>
      </c>
      <c r="G217" s="275">
        <v>2128.6333333333332</v>
      </c>
      <c r="H217" s="275">
        <v>2268.6333333333332</v>
      </c>
      <c r="I217" s="275">
        <v>2306.8166666666666</v>
      </c>
      <c r="J217" s="275">
        <v>2338.6333333333332</v>
      </c>
      <c r="K217" s="273">
        <v>2275</v>
      </c>
      <c r="L217" s="273">
        <v>2205</v>
      </c>
      <c r="M217" s="273">
        <v>42.15607</v>
      </c>
    </row>
    <row r="218" spans="1:13">
      <c r="A218" s="264">
        <v>208</v>
      </c>
      <c r="B218" s="273" t="s">
        <v>251</v>
      </c>
      <c r="C218" s="274">
        <v>292.39999999999998</v>
      </c>
      <c r="D218" s="275">
        <v>290.31666666666666</v>
      </c>
      <c r="E218" s="275">
        <v>286.63333333333333</v>
      </c>
      <c r="F218" s="275">
        <v>280.86666666666667</v>
      </c>
      <c r="G218" s="275">
        <v>277.18333333333334</v>
      </c>
      <c r="H218" s="275">
        <v>296.08333333333331</v>
      </c>
      <c r="I218" s="275">
        <v>299.76666666666659</v>
      </c>
      <c r="J218" s="275">
        <v>305.5333333333333</v>
      </c>
      <c r="K218" s="273">
        <v>294</v>
      </c>
      <c r="L218" s="273">
        <v>284.55</v>
      </c>
      <c r="M218" s="273">
        <v>31.474250000000001</v>
      </c>
    </row>
    <row r="219" spans="1:13">
      <c r="A219" s="264">
        <v>209</v>
      </c>
      <c r="B219" s="273" t="s">
        <v>387</v>
      </c>
      <c r="C219" s="274">
        <v>41110.35</v>
      </c>
      <c r="D219" s="275">
        <v>41084.200000000004</v>
      </c>
      <c r="E219" s="275">
        <v>40526.150000000009</v>
      </c>
      <c r="F219" s="275">
        <v>39941.950000000004</v>
      </c>
      <c r="G219" s="275">
        <v>39383.900000000009</v>
      </c>
      <c r="H219" s="275">
        <v>41668.400000000009</v>
      </c>
      <c r="I219" s="275">
        <v>42226.450000000012</v>
      </c>
      <c r="J219" s="275">
        <v>42810.650000000009</v>
      </c>
      <c r="K219" s="273">
        <v>41642.25</v>
      </c>
      <c r="L219" s="273">
        <v>40500</v>
      </c>
      <c r="M219" s="273">
        <v>8.9389999999999997E-2</v>
      </c>
    </row>
    <row r="220" spans="1:13">
      <c r="A220" s="264">
        <v>210</v>
      </c>
      <c r="B220" s="273" t="s">
        <v>252</v>
      </c>
      <c r="C220" s="274">
        <v>43.05</v>
      </c>
      <c r="D220" s="275">
        <v>43.449999999999996</v>
      </c>
      <c r="E220" s="275">
        <v>42.499999999999993</v>
      </c>
      <c r="F220" s="275">
        <v>41.949999999999996</v>
      </c>
      <c r="G220" s="275">
        <v>40.999999999999993</v>
      </c>
      <c r="H220" s="275">
        <v>43.999999999999993</v>
      </c>
      <c r="I220" s="275">
        <v>44.949999999999996</v>
      </c>
      <c r="J220" s="275">
        <v>45.499999999999993</v>
      </c>
      <c r="K220" s="273">
        <v>44.4</v>
      </c>
      <c r="L220" s="273">
        <v>42.9</v>
      </c>
      <c r="M220" s="273">
        <v>20.84038</v>
      </c>
    </row>
    <row r="221" spans="1:13">
      <c r="A221" s="264">
        <v>211</v>
      </c>
      <c r="B221" s="273" t="s">
        <v>108</v>
      </c>
      <c r="C221" s="274">
        <v>2659</v>
      </c>
      <c r="D221" s="275">
        <v>2677.9833333333331</v>
      </c>
      <c r="E221" s="275">
        <v>2593.0166666666664</v>
      </c>
      <c r="F221" s="275">
        <v>2527.0333333333333</v>
      </c>
      <c r="G221" s="275">
        <v>2442.0666666666666</v>
      </c>
      <c r="H221" s="275">
        <v>2743.9666666666662</v>
      </c>
      <c r="I221" s="275">
        <v>2828.9333333333325</v>
      </c>
      <c r="J221" s="275">
        <v>2894.9166666666661</v>
      </c>
      <c r="K221" s="273">
        <v>2762.95</v>
      </c>
      <c r="L221" s="273">
        <v>2612</v>
      </c>
      <c r="M221" s="273">
        <v>92.534859999999995</v>
      </c>
    </row>
    <row r="222" spans="1:13">
      <c r="A222" s="264">
        <v>212</v>
      </c>
      <c r="B222" s="273" t="s">
        <v>844</v>
      </c>
      <c r="C222" s="274">
        <v>304.05</v>
      </c>
      <c r="D222" s="275">
        <v>302.59999999999997</v>
      </c>
      <c r="E222" s="275">
        <v>298.44999999999993</v>
      </c>
      <c r="F222" s="275">
        <v>292.84999999999997</v>
      </c>
      <c r="G222" s="275">
        <v>288.69999999999993</v>
      </c>
      <c r="H222" s="275">
        <v>308.19999999999993</v>
      </c>
      <c r="I222" s="275">
        <v>312.34999999999991</v>
      </c>
      <c r="J222" s="275">
        <v>317.94999999999993</v>
      </c>
      <c r="K222" s="273">
        <v>306.75</v>
      </c>
      <c r="L222" s="273">
        <v>297</v>
      </c>
      <c r="M222" s="273">
        <v>0.82421999999999995</v>
      </c>
    </row>
    <row r="223" spans="1:13">
      <c r="A223" s="264">
        <v>213</v>
      </c>
      <c r="B223" s="273" t="s">
        <v>116</v>
      </c>
      <c r="C223" s="274">
        <v>617.35</v>
      </c>
      <c r="D223" s="275">
        <v>613.35</v>
      </c>
      <c r="E223" s="275">
        <v>602.70000000000005</v>
      </c>
      <c r="F223" s="275">
        <v>588.05000000000007</v>
      </c>
      <c r="G223" s="275">
        <v>577.40000000000009</v>
      </c>
      <c r="H223" s="275">
        <v>628</v>
      </c>
      <c r="I223" s="275">
        <v>638.64999999999986</v>
      </c>
      <c r="J223" s="275">
        <v>653.29999999999995</v>
      </c>
      <c r="K223" s="273">
        <v>624</v>
      </c>
      <c r="L223" s="273">
        <v>598.70000000000005</v>
      </c>
      <c r="M223" s="273">
        <v>423.62383999999997</v>
      </c>
    </row>
    <row r="224" spans="1:13">
      <c r="A224" s="264">
        <v>214</v>
      </c>
      <c r="B224" s="273" t="s">
        <v>253</v>
      </c>
      <c r="C224" s="274">
        <v>1387.95</v>
      </c>
      <c r="D224" s="275">
        <v>1393.2166666666665</v>
      </c>
      <c r="E224" s="275">
        <v>1366.7333333333329</v>
      </c>
      <c r="F224" s="275">
        <v>1345.5166666666664</v>
      </c>
      <c r="G224" s="275">
        <v>1319.0333333333328</v>
      </c>
      <c r="H224" s="275">
        <v>1414.4333333333329</v>
      </c>
      <c r="I224" s="275">
        <v>1440.9166666666665</v>
      </c>
      <c r="J224" s="275">
        <v>1462.133333333333</v>
      </c>
      <c r="K224" s="273">
        <v>1419.7</v>
      </c>
      <c r="L224" s="273">
        <v>1372</v>
      </c>
      <c r="M224" s="273">
        <v>17.745660000000001</v>
      </c>
    </row>
    <row r="225" spans="1:13">
      <c r="A225" s="264">
        <v>215</v>
      </c>
      <c r="B225" s="273" t="s">
        <v>117</v>
      </c>
      <c r="C225" s="274">
        <v>475</v>
      </c>
      <c r="D225" s="275">
        <v>482.40000000000003</v>
      </c>
      <c r="E225" s="275">
        <v>465.95000000000005</v>
      </c>
      <c r="F225" s="275">
        <v>456.90000000000003</v>
      </c>
      <c r="G225" s="275">
        <v>440.45000000000005</v>
      </c>
      <c r="H225" s="275">
        <v>491.45000000000005</v>
      </c>
      <c r="I225" s="275">
        <v>507.9</v>
      </c>
      <c r="J225" s="275">
        <v>516.95000000000005</v>
      </c>
      <c r="K225" s="273">
        <v>498.85</v>
      </c>
      <c r="L225" s="273">
        <v>473.35</v>
      </c>
      <c r="M225" s="273">
        <v>62.082839999999997</v>
      </c>
    </row>
    <row r="226" spans="1:13">
      <c r="A226" s="264">
        <v>216</v>
      </c>
      <c r="B226" s="273" t="s">
        <v>388</v>
      </c>
      <c r="C226" s="274">
        <v>428.05</v>
      </c>
      <c r="D226" s="275">
        <v>420.2166666666667</v>
      </c>
      <c r="E226" s="275">
        <v>410.93333333333339</v>
      </c>
      <c r="F226" s="275">
        <v>393.81666666666672</v>
      </c>
      <c r="G226" s="275">
        <v>384.53333333333342</v>
      </c>
      <c r="H226" s="275">
        <v>437.33333333333337</v>
      </c>
      <c r="I226" s="275">
        <v>446.61666666666667</v>
      </c>
      <c r="J226" s="275">
        <v>463.73333333333335</v>
      </c>
      <c r="K226" s="273">
        <v>429.5</v>
      </c>
      <c r="L226" s="273">
        <v>403.1</v>
      </c>
      <c r="M226" s="273">
        <v>10.48071</v>
      </c>
    </row>
    <row r="227" spans="1:13">
      <c r="A227" s="264">
        <v>217</v>
      </c>
      <c r="B227" s="273" t="s">
        <v>389</v>
      </c>
      <c r="C227" s="274">
        <v>2796.2</v>
      </c>
      <c r="D227" s="275">
        <v>2786.7333333333331</v>
      </c>
      <c r="E227" s="275">
        <v>2770.1166666666663</v>
      </c>
      <c r="F227" s="275">
        <v>2744.0333333333333</v>
      </c>
      <c r="G227" s="275">
        <v>2727.4166666666665</v>
      </c>
      <c r="H227" s="275">
        <v>2812.8166666666662</v>
      </c>
      <c r="I227" s="275">
        <v>2829.4333333333329</v>
      </c>
      <c r="J227" s="275">
        <v>2855.516666666666</v>
      </c>
      <c r="K227" s="273">
        <v>2803.35</v>
      </c>
      <c r="L227" s="273">
        <v>2760.65</v>
      </c>
      <c r="M227" s="273">
        <v>5.2900000000000004E-3</v>
      </c>
    </row>
    <row r="228" spans="1:13">
      <c r="A228" s="264">
        <v>218</v>
      </c>
      <c r="B228" s="273" t="s">
        <v>254</v>
      </c>
      <c r="C228" s="274">
        <v>30.05</v>
      </c>
      <c r="D228" s="275">
        <v>30.716666666666669</v>
      </c>
      <c r="E228" s="275">
        <v>29.033333333333339</v>
      </c>
      <c r="F228" s="275">
        <v>28.016666666666669</v>
      </c>
      <c r="G228" s="275">
        <v>26.333333333333339</v>
      </c>
      <c r="H228" s="275">
        <v>31.733333333333338</v>
      </c>
      <c r="I228" s="275">
        <v>33.416666666666671</v>
      </c>
      <c r="J228" s="275">
        <v>34.433333333333337</v>
      </c>
      <c r="K228" s="273">
        <v>32.4</v>
      </c>
      <c r="L228" s="273">
        <v>29.7</v>
      </c>
      <c r="M228" s="273">
        <v>244.79665</v>
      </c>
    </row>
    <row r="229" spans="1:13">
      <c r="A229" s="264">
        <v>219</v>
      </c>
      <c r="B229" s="273" t="s">
        <v>119</v>
      </c>
      <c r="C229" s="274">
        <v>47.7</v>
      </c>
      <c r="D229" s="275">
        <v>47.733333333333327</v>
      </c>
      <c r="E229" s="275">
        <v>46.516666666666652</v>
      </c>
      <c r="F229" s="275">
        <v>45.333333333333321</v>
      </c>
      <c r="G229" s="275">
        <v>44.116666666666646</v>
      </c>
      <c r="H229" s="275">
        <v>48.916666666666657</v>
      </c>
      <c r="I229" s="275">
        <v>50.13333333333334</v>
      </c>
      <c r="J229" s="275">
        <v>51.316666666666663</v>
      </c>
      <c r="K229" s="273">
        <v>48.95</v>
      </c>
      <c r="L229" s="273">
        <v>46.55</v>
      </c>
      <c r="M229" s="273">
        <v>560.64940999999999</v>
      </c>
    </row>
    <row r="230" spans="1:13">
      <c r="A230" s="264">
        <v>220</v>
      </c>
      <c r="B230" s="273" t="s">
        <v>390</v>
      </c>
      <c r="C230" s="274">
        <v>43.45</v>
      </c>
      <c r="D230" s="275">
        <v>43.533333333333339</v>
      </c>
      <c r="E230" s="275">
        <v>42.716666666666676</v>
      </c>
      <c r="F230" s="275">
        <v>41.983333333333334</v>
      </c>
      <c r="G230" s="275">
        <v>41.166666666666671</v>
      </c>
      <c r="H230" s="275">
        <v>44.26666666666668</v>
      </c>
      <c r="I230" s="275">
        <v>45.083333333333343</v>
      </c>
      <c r="J230" s="275">
        <v>45.816666666666684</v>
      </c>
      <c r="K230" s="273">
        <v>44.35</v>
      </c>
      <c r="L230" s="273">
        <v>42.8</v>
      </c>
      <c r="M230" s="273">
        <v>92.491230000000002</v>
      </c>
    </row>
    <row r="231" spans="1:13">
      <c r="A231" s="264">
        <v>221</v>
      </c>
      <c r="B231" s="273" t="s">
        <v>391</v>
      </c>
      <c r="C231" s="274">
        <v>1377.1</v>
      </c>
      <c r="D231" s="275">
        <v>1382.6666666666667</v>
      </c>
      <c r="E231" s="275">
        <v>1354.3333333333335</v>
      </c>
      <c r="F231" s="275">
        <v>1331.5666666666668</v>
      </c>
      <c r="G231" s="275">
        <v>1303.2333333333336</v>
      </c>
      <c r="H231" s="275">
        <v>1405.4333333333334</v>
      </c>
      <c r="I231" s="275">
        <v>1433.7666666666669</v>
      </c>
      <c r="J231" s="275">
        <v>1456.5333333333333</v>
      </c>
      <c r="K231" s="273">
        <v>1411</v>
      </c>
      <c r="L231" s="273">
        <v>1359.9</v>
      </c>
      <c r="M231" s="273">
        <v>0.32296000000000002</v>
      </c>
    </row>
    <row r="232" spans="1:13">
      <c r="A232" s="264">
        <v>222</v>
      </c>
      <c r="B232" s="273" t="s">
        <v>392</v>
      </c>
      <c r="C232" s="274">
        <v>193.8</v>
      </c>
      <c r="D232" s="275">
        <v>191.55000000000004</v>
      </c>
      <c r="E232" s="275">
        <v>189.30000000000007</v>
      </c>
      <c r="F232" s="275">
        <v>184.80000000000004</v>
      </c>
      <c r="G232" s="275">
        <v>182.55000000000007</v>
      </c>
      <c r="H232" s="275">
        <v>196.05000000000007</v>
      </c>
      <c r="I232" s="275">
        <v>198.3</v>
      </c>
      <c r="J232" s="275">
        <v>202.80000000000007</v>
      </c>
      <c r="K232" s="273">
        <v>193.8</v>
      </c>
      <c r="L232" s="273">
        <v>187.05</v>
      </c>
      <c r="M232" s="273">
        <v>5.04718</v>
      </c>
    </row>
    <row r="233" spans="1:13">
      <c r="A233" s="264">
        <v>223</v>
      </c>
      <c r="B233" s="273" t="s">
        <v>747</v>
      </c>
      <c r="C233" s="274">
        <v>1066.0999999999999</v>
      </c>
      <c r="D233" s="275">
        <v>1068.7</v>
      </c>
      <c r="E233" s="275">
        <v>1037.4000000000001</v>
      </c>
      <c r="F233" s="275">
        <v>1008.7</v>
      </c>
      <c r="G233" s="275">
        <v>977.40000000000009</v>
      </c>
      <c r="H233" s="275">
        <v>1097.4000000000001</v>
      </c>
      <c r="I233" s="275">
        <v>1128.6999999999998</v>
      </c>
      <c r="J233" s="275">
        <v>1157.4000000000001</v>
      </c>
      <c r="K233" s="273">
        <v>1100</v>
      </c>
      <c r="L233" s="273">
        <v>1040</v>
      </c>
      <c r="M233" s="273">
        <v>0.64595000000000002</v>
      </c>
    </row>
    <row r="234" spans="1:13">
      <c r="A234" s="264">
        <v>224</v>
      </c>
      <c r="B234" s="273" t="s">
        <v>751</v>
      </c>
      <c r="C234" s="274">
        <v>678.55</v>
      </c>
      <c r="D234" s="275">
        <v>683.48333333333323</v>
      </c>
      <c r="E234" s="275">
        <v>668.36666666666645</v>
      </c>
      <c r="F234" s="275">
        <v>658.18333333333317</v>
      </c>
      <c r="G234" s="275">
        <v>643.06666666666638</v>
      </c>
      <c r="H234" s="275">
        <v>693.66666666666652</v>
      </c>
      <c r="I234" s="275">
        <v>708.7833333333333</v>
      </c>
      <c r="J234" s="275">
        <v>718.96666666666658</v>
      </c>
      <c r="K234" s="273">
        <v>698.6</v>
      </c>
      <c r="L234" s="273">
        <v>673.3</v>
      </c>
      <c r="M234" s="273">
        <v>2.2368399999999999</v>
      </c>
    </row>
    <row r="235" spans="1:13">
      <c r="A235" s="264">
        <v>225</v>
      </c>
      <c r="B235" s="273" t="s">
        <v>393</v>
      </c>
      <c r="C235" s="274">
        <v>110.6</v>
      </c>
      <c r="D235" s="275">
        <v>110.78333333333335</v>
      </c>
      <c r="E235" s="275">
        <v>108.9666666666667</v>
      </c>
      <c r="F235" s="275">
        <v>107.33333333333336</v>
      </c>
      <c r="G235" s="275">
        <v>105.51666666666671</v>
      </c>
      <c r="H235" s="275">
        <v>112.41666666666669</v>
      </c>
      <c r="I235" s="275">
        <v>114.23333333333332</v>
      </c>
      <c r="J235" s="275">
        <v>115.86666666666667</v>
      </c>
      <c r="K235" s="273">
        <v>112.6</v>
      </c>
      <c r="L235" s="273">
        <v>109.15</v>
      </c>
      <c r="M235" s="273">
        <v>10.53547</v>
      </c>
    </row>
    <row r="236" spans="1:13">
      <c r="A236" s="264">
        <v>226</v>
      </c>
      <c r="B236" s="273" t="s">
        <v>394</v>
      </c>
      <c r="C236" s="274">
        <v>84.8</v>
      </c>
      <c r="D236" s="275">
        <v>84.983333333333334</v>
      </c>
      <c r="E236" s="275">
        <v>83.916666666666671</v>
      </c>
      <c r="F236" s="275">
        <v>83.033333333333331</v>
      </c>
      <c r="G236" s="275">
        <v>81.966666666666669</v>
      </c>
      <c r="H236" s="275">
        <v>85.866666666666674</v>
      </c>
      <c r="I236" s="275">
        <v>86.933333333333337</v>
      </c>
      <c r="J236" s="275">
        <v>87.816666666666677</v>
      </c>
      <c r="K236" s="273">
        <v>86.05</v>
      </c>
      <c r="L236" s="273">
        <v>84.1</v>
      </c>
      <c r="M236" s="273">
        <v>6.9809400000000004</v>
      </c>
    </row>
    <row r="237" spans="1:13">
      <c r="A237" s="264">
        <v>227</v>
      </c>
      <c r="B237" s="273" t="s">
        <v>126</v>
      </c>
      <c r="C237" s="274">
        <v>218.2</v>
      </c>
      <c r="D237" s="275">
        <v>219.56666666666669</v>
      </c>
      <c r="E237" s="275">
        <v>215.63333333333338</v>
      </c>
      <c r="F237" s="275">
        <v>213.06666666666669</v>
      </c>
      <c r="G237" s="275">
        <v>209.13333333333338</v>
      </c>
      <c r="H237" s="275">
        <v>222.13333333333338</v>
      </c>
      <c r="I237" s="275">
        <v>226.06666666666672</v>
      </c>
      <c r="J237" s="275">
        <v>228.63333333333338</v>
      </c>
      <c r="K237" s="273">
        <v>223.5</v>
      </c>
      <c r="L237" s="273">
        <v>217</v>
      </c>
      <c r="M237" s="273">
        <v>484.57781</v>
      </c>
    </row>
    <row r="238" spans="1:13">
      <c r="A238" s="264">
        <v>228</v>
      </c>
      <c r="B238" s="273" t="s">
        <v>396</v>
      </c>
      <c r="C238" s="274">
        <v>128</v>
      </c>
      <c r="D238" s="275">
        <v>128.63333333333333</v>
      </c>
      <c r="E238" s="275">
        <v>122.51666666666665</v>
      </c>
      <c r="F238" s="275">
        <v>117.03333333333333</v>
      </c>
      <c r="G238" s="275">
        <v>110.91666666666666</v>
      </c>
      <c r="H238" s="275">
        <v>134.11666666666665</v>
      </c>
      <c r="I238" s="275">
        <v>140.23333333333332</v>
      </c>
      <c r="J238" s="275">
        <v>145.71666666666664</v>
      </c>
      <c r="K238" s="273">
        <v>134.75</v>
      </c>
      <c r="L238" s="273">
        <v>123.15</v>
      </c>
      <c r="M238" s="273">
        <v>15.910909999999999</v>
      </c>
    </row>
    <row r="239" spans="1:13">
      <c r="A239" s="264">
        <v>229</v>
      </c>
      <c r="B239" s="273" t="s">
        <v>397</v>
      </c>
      <c r="C239" s="274">
        <v>166.55</v>
      </c>
      <c r="D239" s="275">
        <v>166.5</v>
      </c>
      <c r="E239" s="275">
        <v>162.5</v>
      </c>
      <c r="F239" s="275">
        <v>158.44999999999999</v>
      </c>
      <c r="G239" s="275">
        <v>154.44999999999999</v>
      </c>
      <c r="H239" s="275">
        <v>170.55</v>
      </c>
      <c r="I239" s="275">
        <v>174.55</v>
      </c>
      <c r="J239" s="275">
        <v>178.60000000000002</v>
      </c>
      <c r="K239" s="273">
        <v>170.5</v>
      </c>
      <c r="L239" s="273">
        <v>162.44999999999999</v>
      </c>
      <c r="M239" s="273">
        <v>30.993780000000001</v>
      </c>
    </row>
    <row r="240" spans="1:13">
      <c r="A240" s="264">
        <v>230</v>
      </c>
      <c r="B240" s="273" t="s">
        <v>115</v>
      </c>
      <c r="C240" s="274">
        <v>213.6</v>
      </c>
      <c r="D240" s="275">
        <v>213.43333333333331</v>
      </c>
      <c r="E240" s="275">
        <v>208.36666666666662</v>
      </c>
      <c r="F240" s="275">
        <v>203.1333333333333</v>
      </c>
      <c r="G240" s="275">
        <v>198.06666666666661</v>
      </c>
      <c r="H240" s="275">
        <v>218.66666666666663</v>
      </c>
      <c r="I240" s="275">
        <v>223.73333333333329</v>
      </c>
      <c r="J240" s="275">
        <v>228.96666666666664</v>
      </c>
      <c r="K240" s="273">
        <v>218.5</v>
      </c>
      <c r="L240" s="273">
        <v>208.2</v>
      </c>
      <c r="M240" s="273">
        <v>223.48007000000001</v>
      </c>
    </row>
    <row r="241" spans="1:13">
      <c r="A241" s="264">
        <v>231</v>
      </c>
      <c r="B241" s="273" t="s">
        <v>398</v>
      </c>
      <c r="C241" s="274">
        <v>79.05</v>
      </c>
      <c r="D241" s="275">
        <v>80.633333333333326</v>
      </c>
      <c r="E241" s="275">
        <v>76.916666666666657</v>
      </c>
      <c r="F241" s="275">
        <v>74.783333333333331</v>
      </c>
      <c r="G241" s="275">
        <v>71.066666666666663</v>
      </c>
      <c r="H241" s="275">
        <v>82.766666666666652</v>
      </c>
      <c r="I241" s="275">
        <v>86.48333333333332</v>
      </c>
      <c r="J241" s="275">
        <v>88.616666666666646</v>
      </c>
      <c r="K241" s="273">
        <v>84.35</v>
      </c>
      <c r="L241" s="273">
        <v>78.5</v>
      </c>
      <c r="M241" s="273">
        <v>70.098380000000006</v>
      </c>
    </row>
    <row r="242" spans="1:13">
      <c r="A242" s="264">
        <v>232</v>
      </c>
      <c r="B242" s="273" t="s">
        <v>748</v>
      </c>
      <c r="C242" s="274">
        <v>8006.95</v>
      </c>
      <c r="D242" s="275">
        <v>8024.833333333333</v>
      </c>
      <c r="E242" s="275">
        <v>7767.6666666666661</v>
      </c>
      <c r="F242" s="275">
        <v>7528.3833333333332</v>
      </c>
      <c r="G242" s="275">
        <v>7271.2166666666662</v>
      </c>
      <c r="H242" s="275">
        <v>8264.116666666665</v>
      </c>
      <c r="I242" s="275">
        <v>8521.2833333333328</v>
      </c>
      <c r="J242" s="275">
        <v>8760.5666666666657</v>
      </c>
      <c r="K242" s="273">
        <v>8282</v>
      </c>
      <c r="L242" s="273">
        <v>7785.55</v>
      </c>
      <c r="M242" s="273">
        <v>1.6154299999999999</v>
      </c>
    </row>
    <row r="243" spans="1:13">
      <c r="A243" s="264">
        <v>233</v>
      </c>
      <c r="B243" s="273" t="s">
        <v>255</v>
      </c>
      <c r="C243" s="274">
        <v>101.45</v>
      </c>
      <c r="D243" s="275">
        <v>100.23333333333335</v>
      </c>
      <c r="E243" s="275">
        <v>95.566666666666691</v>
      </c>
      <c r="F243" s="275">
        <v>89.683333333333337</v>
      </c>
      <c r="G243" s="275">
        <v>85.01666666666668</v>
      </c>
      <c r="H243" s="275">
        <v>106.1166666666667</v>
      </c>
      <c r="I243" s="275">
        <v>110.78333333333336</v>
      </c>
      <c r="J243" s="275">
        <v>116.66666666666671</v>
      </c>
      <c r="K243" s="273">
        <v>104.9</v>
      </c>
      <c r="L243" s="273">
        <v>94.35</v>
      </c>
      <c r="M243" s="273">
        <v>132.41811999999999</v>
      </c>
    </row>
    <row r="244" spans="1:13">
      <c r="A244" s="264">
        <v>234</v>
      </c>
      <c r="B244" s="273" t="s">
        <v>399</v>
      </c>
      <c r="C244" s="274">
        <v>251.15</v>
      </c>
      <c r="D244" s="275">
        <v>250.26666666666665</v>
      </c>
      <c r="E244" s="275">
        <v>245.0333333333333</v>
      </c>
      <c r="F244" s="275">
        <v>238.91666666666666</v>
      </c>
      <c r="G244" s="275">
        <v>233.68333333333331</v>
      </c>
      <c r="H244" s="275">
        <v>256.38333333333333</v>
      </c>
      <c r="I244" s="275">
        <v>261.61666666666667</v>
      </c>
      <c r="J244" s="275">
        <v>267.73333333333329</v>
      </c>
      <c r="K244" s="273">
        <v>255.5</v>
      </c>
      <c r="L244" s="273">
        <v>244.15</v>
      </c>
      <c r="M244" s="273">
        <v>28.773240000000001</v>
      </c>
    </row>
    <row r="245" spans="1:13">
      <c r="A245" s="264">
        <v>235</v>
      </c>
      <c r="B245" s="273" t="s">
        <v>256</v>
      </c>
      <c r="C245" s="274">
        <v>123.3</v>
      </c>
      <c r="D245" s="275">
        <v>123.18333333333332</v>
      </c>
      <c r="E245" s="275">
        <v>121.76666666666665</v>
      </c>
      <c r="F245" s="275">
        <v>120.23333333333333</v>
      </c>
      <c r="G245" s="275">
        <v>118.81666666666666</v>
      </c>
      <c r="H245" s="275">
        <v>124.71666666666664</v>
      </c>
      <c r="I245" s="275">
        <v>126.1333333333333</v>
      </c>
      <c r="J245" s="275">
        <v>127.66666666666663</v>
      </c>
      <c r="K245" s="273">
        <v>124.6</v>
      </c>
      <c r="L245" s="273">
        <v>121.65</v>
      </c>
      <c r="M245" s="273">
        <v>18.128409999999999</v>
      </c>
    </row>
    <row r="246" spans="1:13">
      <c r="A246" s="264">
        <v>236</v>
      </c>
      <c r="B246" s="273" t="s">
        <v>125</v>
      </c>
      <c r="C246" s="274">
        <v>98.8</v>
      </c>
      <c r="D246" s="275">
        <v>98.25</v>
      </c>
      <c r="E246" s="275">
        <v>97.3</v>
      </c>
      <c r="F246" s="275">
        <v>95.8</v>
      </c>
      <c r="G246" s="275">
        <v>94.85</v>
      </c>
      <c r="H246" s="275">
        <v>99.75</v>
      </c>
      <c r="I246" s="275">
        <v>100.69999999999999</v>
      </c>
      <c r="J246" s="275">
        <v>102.2</v>
      </c>
      <c r="K246" s="273">
        <v>99.2</v>
      </c>
      <c r="L246" s="273">
        <v>96.75</v>
      </c>
      <c r="M246" s="273">
        <v>386.41408000000001</v>
      </c>
    </row>
    <row r="247" spans="1:13">
      <c r="A247" s="264">
        <v>237</v>
      </c>
      <c r="B247" s="273" t="s">
        <v>400</v>
      </c>
      <c r="C247" s="274">
        <v>11</v>
      </c>
      <c r="D247" s="275">
        <v>11.083333333333334</v>
      </c>
      <c r="E247" s="275">
        <v>10.866666666666667</v>
      </c>
      <c r="F247" s="275">
        <v>10.733333333333333</v>
      </c>
      <c r="G247" s="275">
        <v>10.516666666666666</v>
      </c>
      <c r="H247" s="275">
        <v>11.216666666666669</v>
      </c>
      <c r="I247" s="275">
        <v>11.433333333333334</v>
      </c>
      <c r="J247" s="275">
        <v>11.56666666666667</v>
      </c>
      <c r="K247" s="273">
        <v>11.3</v>
      </c>
      <c r="L247" s="273">
        <v>10.95</v>
      </c>
      <c r="M247" s="273">
        <v>33.121009999999998</v>
      </c>
    </row>
    <row r="248" spans="1:13">
      <c r="A248" s="264">
        <v>238</v>
      </c>
      <c r="B248" s="273" t="s">
        <v>773</v>
      </c>
      <c r="C248" s="274">
        <v>1470.5</v>
      </c>
      <c r="D248" s="275">
        <v>1469.95</v>
      </c>
      <c r="E248" s="275">
        <v>1461.9</v>
      </c>
      <c r="F248" s="275">
        <v>1453.3</v>
      </c>
      <c r="G248" s="275">
        <v>1445.25</v>
      </c>
      <c r="H248" s="275">
        <v>1478.5500000000002</v>
      </c>
      <c r="I248" s="275">
        <v>1486.6</v>
      </c>
      <c r="J248" s="275">
        <v>1495.2000000000003</v>
      </c>
      <c r="K248" s="273">
        <v>1478</v>
      </c>
      <c r="L248" s="273">
        <v>1461.35</v>
      </c>
      <c r="M248" s="273">
        <v>10.63176</v>
      </c>
    </row>
    <row r="249" spans="1:13">
      <c r="A249" s="264">
        <v>239</v>
      </c>
      <c r="B249" s="273" t="s">
        <v>749</v>
      </c>
      <c r="C249" s="274">
        <v>303.14999999999998</v>
      </c>
      <c r="D249" s="275">
        <v>304.66666666666669</v>
      </c>
      <c r="E249" s="275">
        <v>298.48333333333335</v>
      </c>
      <c r="F249" s="275">
        <v>293.81666666666666</v>
      </c>
      <c r="G249" s="275">
        <v>287.63333333333333</v>
      </c>
      <c r="H249" s="275">
        <v>309.33333333333337</v>
      </c>
      <c r="I249" s="275">
        <v>315.51666666666665</v>
      </c>
      <c r="J249" s="275">
        <v>320.18333333333339</v>
      </c>
      <c r="K249" s="273">
        <v>310.85000000000002</v>
      </c>
      <c r="L249" s="273">
        <v>300</v>
      </c>
      <c r="M249" s="273">
        <v>0.43502000000000002</v>
      </c>
    </row>
    <row r="250" spans="1:13">
      <c r="A250" s="264">
        <v>240</v>
      </c>
      <c r="B250" s="273" t="s">
        <v>120</v>
      </c>
      <c r="C250" s="274">
        <v>554.9</v>
      </c>
      <c r="D250" s="275">
        <v>548.68333333333328</v>
      </c>
      <c r="E250" s="275">
        <v>539.96666666666658</v>
      </c>
      <c r="F250" s="275">
        <v>525.0333333333333</v>
      </c>
      <c r="G250" s="275">
        <v>516.31666666666661</v>
      </c>
      <c r="H250" s="275">
        <v>563.61666666666656</v>
      </c>
      <c r="I250" s="275">
        <v>572.33333333333326</v>
      </c>
      <c r="J250" s="275">
        <v>587.26666666666654</v>
      </c>
      <c r="K250" s="273">
        <v>557.4</v>
      </c>
      <c r="L250" s="273">
        <v>533.75</v>
      </c>
      <c r="M250" s="273">
        <v>30.442049999999998</v>
      </c>
    </row>
    <row r="251" spans="1:13">
      <c r="A251" s="264">
        <v>241</v>
      </c>
      <c r="B251" s="273" t="s">
        <v>833</v>
      </c>
      <c r="C251" s="274">
        <v>247.4</v>
      </c>
      <c r="D251" s="275">
        <v>247.5333333333333</v>
      </c>
      <c r="E251" s="275">
        <v>242.06666666666661</v>
      </c>
      <c r="F251" s="275">
        <v>236.73333333333329</v>
      </c>
      <c r="G251" s="275">
        <v>231.26666666666659</v>
      </c>
      <c r="H251" s="275">
        <v>252.86666666666662</v>
      </c>
      <c r="I251" s="275">
        <v>258.33333333333331</v>
      </c>
      <c r="J251" s="275">
        <v>263.66666666666663</v>
      </c>
      <c r="K251" s="273">
        <v>253</v>
      </c>
      <c r="L251" s="273">
        <v>242.2</v>
      </c>
      <c r="M251" s="273">
        <v>77.911749999999998</v>
      </c>
    </row>
    <row r="252" spans="1:13">
      <c r="A252" s="264">
        <v>242</v>
      </c>
      <c r="B252" s="273" t="s">
        <v>122</v>
      </c>
      <c r="C252" s="274">
        <v>975.65</v>
      </c>
      <c r="D252" s="275">
        <v>974.65</v>
      </c>
      <c r="E252" s="275">
        <v>950.3</v>
      </c>
      <c r="F252" s="275">
        <v>924.94999999999993</v>
      </c>
      <c r="G252" s="275">
        <v>900.59999999999991</v>
      </c>
      <c r="H252" s="275">
        <v>1000</v>
      </c>
      <c r="I252" s="275">
        <v>1024.3500000000001</v>
      </c>
      <c r="J252" s="275">
        <v>1049.7</v>
      </c>
      <c r="K252" s="273">
        <v>999</v>
      </c>
      <c r="L252" s="273">
        <v>949.3</v>
      </c>
      <c r="M252" s="273">
        <v>205.56081</v>
      </c>
    </row>
    <row r="253" spans="1:13">
      <c r="A253" s="264">
        <v>243</v>
      </c>
      <c r="B253" s="273" t="s">
        <v>257</v>
      </c>
      <c r="C253" s="274">
        <v>4861.5</v>
      </c>
      <c r="D253" s="275">
        <v>4762.333333333333</v>
      </c>
      <c r="E253" s="275">
        <v>4615.3666666666659</v>
      </c>
      <c r="F253" s="275">
        <v>4369.2333333333327</v>
      </c>
      <c r="G253" s="275">
        <v>4222.2666666666655</v>
      </c>
      <c r="H253" s="275">
        <v>5008.4666666666662</v>
      </c>
      <c r="I253" s="275">
        <v>5155.4333333333334</v>
      </c>
      <c r="J253" s="275">
        <v>5401.5666666666666</v>
      </c>
      <c r="K253" s="273">
        <v>4909.3</v>
      </c>
      <c r="L253" s="273">
        <v>4516.2</v>
      </c>
      <c r="M253" s="273">
        <v>12.461209999999999</v>
      </c>
    </row>
    <row r="254" spans="1:13">
      <c r="A254" s="264">
        <v>244</v>
      </c>
      <c r="B254" s="273" t="s">
        <v>124</v>
      </c>
      <c r="C254" s="274">
        <v>1271.25</v>
      </c>
      <c r="D254" s="275">
        <v>1276.4166666666667</v>
      </c>
      <c r="E254" s="275">
        <v>1258.4333333333334</v>
      </c>
      <c r="F254" s="275">
        <v>1245.6166666666666</v>
      </c>
      <c r="G254" s="275">
        <v>1227.6333333333332</v>
      </c>
      <c r="H254" s="275">
        <v>1289.2333333333336</v>
      </c>
      <c r="I254" s="275">
        <v>1307.2166666666667</v>
      </c>
      <c r="J254" s="275">
        <v>1320.0333333333338</v>
      </c>
      <c r="K254" s="273">
        <v>1294.4000000000001</v>
      </c>
      <c r="L254" s="273">
        <v>1263.5999999999999</v>
      </c>
      <c r="M254" s="273">
        <v>68.924899999999994</v>
      </c>
    </row>
    <row r="255" spans="1:13">
      <c r="A255" s="264">
        <v>245</v>
      </c>
      <c r="B255" s="273" t="s">
        <v>750</v>
      </c>
      <c r="C255" s="274">
        <v>756</v>
      </c>
      <c r="D255" s="275">
        <v>762.85</v>
      </c>
      <c r="E255" s="275">
        <v>720.1</v>
      </c>
      <c r="F255" s="275">
        <v>684.2</v>
      </c>
      <c r="G255" s="275">
        <v>641.45000000000005</v>
      </c>
      <c r="H255" s="275">
        <v>798.75</v>
      </c>
      <c r="I255" s="275">
        <v>841.5</v>
      </c>
      <c r="J255" s="275">
        <v>877.4</v>
      </c>
      <c r="K255" s="273">
        <v>805.6</v>
      </c>
      <c r="L255" s="273">
        <v>726.95</v>
      </c>
      <c r="M255" s="273">
        <v>1.81037</v>
      </c>
    </row>
    <row r="256" spans="1:13">
      <c r="A256" s="264">
        <v>246</v>
      </c>
      <c r="B256" s="273" t="s">
        <v>401</v>
      </c>
      <c r="C256" s="274">
        <v>330.75</v>
      </c>
      <c r="D256" s="275">
        <v>330.78333333333336</v>
      </c>
      <c r="E256" s="275">
        <v>325.56666666666672</v>
      </c>
      <c r="F256" s="275">
        <v>320.38333333333338</v>
      </c>
      <c r="G256" s="275">
        <v>315.16666666666674</v>
      </c>
      <c r="H256" s="275">
        <v>335.9666666666667</v>
      </c>
      <c r="I256" s="275">
        <v>341.18333333333328</v>
      </c>
      <c r="J256" s="275">
        <v>346.36666666666667</v>
      </c>
      <c r="K256" s="273">
        <v>336</v>
      </c>
      <c r="L256" s="273">
        <v>325.60000000000002</v>
      </c>
      <c r="M256" s="273">
        <v>12.33081</v>
      </c>
    </row>
    <row r="257" spans="1:13">
      <c r="A257" s="264">
        <v>247</v>
      </c>
      <c r="B257" s="273" t="s">
        <v>121</v>
      </c>
      <c r="C257" s="274">
        <v>1630</v>
      </c>
      <c r="D257" s="275">
        <v>1632.9166666666667</v>
      </c>
      <c r="E257" s="275">
        <v>1594.2833333333335</v>
      </c>
      <c r="F257" s="275">
        <v>1558.5666666666668</v>
      </c>
      <c r="G257" s="275">
        <v>1519.9333333333336</v>
      </c>
      <c r="H257" s="275">
        <v>1668.6333333333334</v>
      </c>
      <c r="I257" s="275">
        <v>1707.2666666666667</v>
      </c>
      <c r="J257" s="275">
        <v>1742.9833333333333</v>
      </c>
      <c r="K257" s="273">
        <v>1671.55</v>
      </c>
      <c r="L257" s="273">
        <v>1597.2</v>
      </c>
      <c r="M257" s="273">
        <v>10.56437</v>
      </c>
    </row>
    <row r="258" spans="1:13">
      <c r="A258" s="264">
        <v>248</v>
      </c>
      <c r="B258" s="273" t="s">
        <v>258</v>
      </c>
      <c r="C258" s="274">
        <v>1888.35</v>
      </c>
      <c r="D258" s="275">
        <v>1896.3666666666668</v>
      </c>
      <c r="E258" s="275">
        <v>1872.0333333333335</v>
      </c>
      <c r="F258" s="275">
        <v>1855.7166666666667</v>
      </c>
      <c r="G258" s="275">
        <v>1831.3833333333334</v>
      </c>
      <c r="H258" s="275">
        <v>1912.6833333333336</v>
      </c>
      <c r="I258" s="275">
        <v>1937.0166666666667</v>
      </c>
      <c r="J258" s="275">
        <v>1953.3333333333337</v>
      </c>
      <c r="K258" s="273">
        <v>1920.7</v>
      </c>
      <c r="L258" s="273">
        <v>1880.05</v>
      </c>
      <c r="M258" s="273">
        <v>5.2648700000000002</v>
      </c>
    </row>
    <row r="259" spans="1:13">
      <c r="A259" s="264">
        <v>249</v>
      </c>
      <c r="B259" s="273" t="s">
        <v>402</v>
      </c>
      <c r="C259" s="274">
        <v>994.45</v>
      </c>
      <c r="D259" s="275">
        <v>998.48333333333346</v>
      </c>
      <c r="E259" s="275">
        <v>979.8666666666669</v>
      </c>
      <c r="F259" s="275">
        <v>965.28333333333342</v>
      </c>
      <c r="G259" s="275">
        <v>946.66666666666686</v>
      </c>
      <c r="H259" s="275">
        <v>1013.0666666666669</v>
      </c>
      <c r="I259" s="275">
        <v>1031.6833333333334</v>
      </c>
      <c r="J259" s="275">
        <v>1046.2666666666669</v>
      </c>
      <c r="K259" s="273">
        <v>1017.1</v>
      </c>
      <c r="L259" s="273">
        <v>983.9</v>
      </c>
      <c r="M259" s="273">
        <v>0.64044999999999996</v>
      </c>
    </row>
    <row r="260" spans="1:13">
      <c r="A260" s="264">
        <v>250</v>
      </c>
      <c r="B260" s="273" t="s">
        <v>403</v>
      </c>
      <c r="C260" s="274">
        <v>2268.4499999999998</v>
      </c>
      <c r="D260" s="275">
        <v>2256.7333333333331</v>
      </c>
      <c r="E260" s="275">
        <v>2191.7666666666664</v>
      </c>
      <c r="F260" s="275">
        <v>2115.0833333333335</v>
      </c>
      <c r="G260" s="275">
        <v>2050.1166666666668</v>
      </c>
      <c r="H260" s="275">
        <v>2333.4166666666661</v>
      </c>
      <c r="I260" s="275">
        <v>2398.3833333333323</v>
      </c>
      <c r="J260" s="275">
        <v>2475.0666666666657</v>
      </c>
      <c r="K260" s="273">
        <v>2321.6999999999998</v>
      </c>
      <c r="L260" s="273">
        <v>2180.0500000000002</v>
      </c>
      <c r="M260" s="273">
        <v>3.8607900000000002</v>
      </c>
    </row>
    <row r="261" spans="1:13">
      <c r="A261" s="264">
        <v>251</v>
      </c>
      <c r="B261" s="273" t="s">
        <v>404</v>
      </c>
      <c r="C261" s="274">
        <v>351</v>
      </c>
      <c r="D261" s="275">
        <v>347.26666666666665</v>
      </c>
      <c r="E261" s="275">
        <v>339.73333333333329</v>
      </c>
      <c r="F261" s="275">
        <v>328.46666666666664</v>
      </c>
      <c r="G261" s="275">
        <v>320.93333333333328</v>
      </c>
      <c r="H261" s="275">
        <v>358.5333333333333</v>
      </c>
      <c r="I261" s="275">
        <v>366.06666666666661</v>
      </c>
      <c r="J261" s="275">
        <v>377.33333333333331</v>
      </c>
      <c r="K261" s="273">
        <v>354.8</v>
      </c>
      <c r="L261" s="273">
        <v>336</v>
      </c>
      <c r="M261" s="273">
        <v>10.076589999999999</v>
      </c>
    </row>
    <row r="262" spans="1:13">
      <c r="A262" s="264">
        <v>252</v>
      </c>
      <c r="B262" s="273" t="s">
        <v>405</v>
      </c>
      <c r="C262" s="274">
        <v>131.94999999999999</v>
      </c>
      <c r="D262" s="275">
        <v>131.36666666666667</v>
      </c>
      <c r="E262" s="275">
        <v>129.33333333333334</v>
      </c>
      <c r="F262" s="275">
        <v>126.71666666666667</v>
      </c>
      <c r="G262" s="275">
        <v>124.68333333333334</v>
      </c>
      <c r="H262" s="275">
        <v>133.98333333333335</v>
      </c>
      <c r="I262" s="275">
        <v>136.01666666666665</v>
      </c>
      <c r="J262" s="275">
        <v>138.63333333333335</v>
      </c>
      <c r="K262" s="273">
        <v>133.4</v>
      </c>
      <c r="L262" s="273">
        <v>128.75</v>
      </c>
      <c r="M262" s="273">
        <v>12.21673</v>
      </c>
    </row>
    <row r="263" spans="1:13">
      <c r="A263" s="264">
        <v>253</v>
      </c>
      <c r="B263" s="273" t="s">
        <v>406</v>
      </c>
      <c r="C263" s="274">
        <v>128.19999999999999</v>
      </c>
      <c r="D263" s="275">
        <v>129.35</v>
      </c>
      <c r="E263" s="275">
        <v>125.89999999999998</v>
      </c>
      <c r="F263" s="275">
        <v>123.59999999999998</v>
      </c>
      <c r="G263" s="275">
        <v>120.14999999999996</v>
      </c>
      <c r="H263" s="275">
        <v>131.64999999999998</v>
      </c>
      <c r="I263" s="275">
        <v>135.09999999999997</v>
      </c>
      <c r="J263" s="275">
        <v>137.4</v>
      </c>
      <c r="K263" s="273">
        <v>132.80000000000001</v>
      </c>
      <c r="L263" s="273">
        <v>127.05</v>
      </c>
      <c r="M263" s="273">
        <v>42.684510000000003</v>
      </c>
    </row>
    <row r="264" spans="1:13">
      <c r="A264" s="264">
        <v>254</v>
      </c>
      <c r="B264" s="273" t="s">
        <v>407</v>
      </c>
      <c r="C264" s="274">
        <v>87.7</v>
      </c>
      <c r="D264" s="275">
        <v>86.75</v>
      </c>
      <c r="E264" s="275">
        <v>84.35</v>
      </c>
      <c r="F264" s="275">
        <v>81</v>
      </c>
      <c r="G264" s="275">
        <v>78.599999999999994</v>
      </c>
      <c r="H264" s="275">
        <v>90.1</v>
      </c>
      <c r="I264" s="275">
        <v>92.5</v>
      </c>
      <c r="J264" s="275">
        <v>95.85</v>
      </c>
      <c r="K264" s="273">
        <v>89.15</v>
      </c>
      <c r="L264" s="273">
        <v>83.4</v>
      </c>
      <c r="M264" s="273">
        <v>18.41264</v>
      </c>
    </row>
    <row r="265" spans="1:13">
      <c r="A265" s="264">
        <v>255</v>
      </c>
      <c r="B265" s="273" t="s">
        <v>259</v>
      </c>
      <c r="C265" s="274">
        <v>71.95</v>
      </c>
      <c r="D265" s="275">
        <v>71.566666666666663</v>
      </c>
      <c r="E265" s="275">
        <v>70.183333333333323</v>
      </c>
      <c r="F265" s="275">
        <v>68.416666666666657</v>
      </c>
      <c r="G265" s="275">
        <v>67.033333333333317</v>
      </c>
      <c r="H265" s="275">
        <v>73.333333333333329</v>
      </c>
      <c r="I265" s="275">
        <v>74.716666666666654</v>
      </c>
      <c r="J265" s="275">
        <v>76.483333333333334</v>
      </c>
      <c r="K265" s="273">
        <v>72.95</v>
      </c>
      <c r="L265" s="273">
        <v>69.8</v>
      </c>
      <c r="M265" s="273">
        <v>20.200220000000002</v>
      </c>
    </row>
    <row r="266" spans="1:13">
      <c r="A266" s="264">
        <v>256</v>
      </c>
      <c r="B266" s="273" t="s">
        <v>128</v>
      </c>
      <c r="C266" s="274">
        <v>389</v>
      </c>
      <c r="D266" s="275">
        <v>385.8</v>
      </c>
      <c r="E266" s="275">
        <v>379.90000000000003</v>
      </c>
      <c r="F266" s="275">
        <v>370.8</v>
      </c>
      <c r="G266" s="275">
        <v>364.90000000000003</v>
      </c>
      <c r="H266" s="275">
        <v>394.90000000000003</v>
      </c>
      <c r="I266" s="275">
        <v>400.8</v>
      </c>
      <c r="J266" s="275">
        <v>409.90000000000003</v>
      </c>
      <c r="K266" s="273">
        <v>391.7</v>
      </c>
      <c r="L266" s="273">
        <v>376.7</v>
      </c>
      <c r="M266" s="273">
        <v>74.503910000000005</v>
      </c>
    </row>
    <row r="267" spans="1:13">
      <c r="A267" s="264">
        <v>257</v>
      </c>
      <c r="B267" s="273" t="s">
        <v>752</v>
      </c>
      <c r="C267" s="274">
        <v>90.35</v>
      </c>
      <c r="D267" s="275">
        <v>90.716666666666654</v>
      </c>
      <c r="E267" s="275">
        <v>88.883333333333312</v>
      </c>
      <c r="F267" s="275">
        <v>87.416666666666657</v>
      </c>
      <c r="G267" s="275">
        <v>85.583333333333314</v>
      </c>
      <c r="H267" s="275">
        <v>92.183333333333309</v>
      </c>
      <c r="I267" s="275">
        <v>94.016666666666652</v>
      </c>
      <c r="J267" s="275">
        <v>95.483333333333306</v>
      </c>
      <c r="K267" s="273">
        <v>92.55</v>
      </c>
      <c r="L267" s="273">
        <v>89.25</v>
      </c>
      <c r="M267" s="273">
        <v>3.8866299999999998</v>
      </c>
    </row>
    <row r="268" spans="1:13">
      <c r="A268" s="264">
        <v>258</v>
      </c>
      <c r="B268" s="273" t="s">
        <v>408</v>
      </c>
      <c r="C268" s="274">
        <v>41.2</v>
      </c>
      <c r="D268" s="275">
        <v>41.383333333333333</v>
      </c>
      <c r="E268" s="275">
        <v>40.816666666666663</v>
      </c>
      <c r="F268" s="275">
        <v>40.43333333333333</v>
      </c>
      <c r="G268" s="275">
        <v>39.86666666666666</v>
      </c>
      <c r="H268" s="275">
        <v>41.766666666666666</v>
      </c>
      <c r="I268" s="275">
        <v>42.333333333333343</v>
      </c>
      <c r="J268" s="275">
        <v>42.716666666666669</v>
      </c>
      <c r="K268" s="273">
        <v>41.95</v>
      </c>
      <c r="L268" s="273">
        <v>41</v>
      </c>
      <c r="M268" s="273">
        <v>2.3589600000000002</v>
      </c>
    </row>
    <row r="269" spans="1:13">
      <c r="A269" s="264">
        <v>259</v>
      </c>
      <c r="B269" s="273" t="s">
        <v>409</v>
      </c>
      <c r="C269" s="274">
        <v>89.2</v>
      </c>
      <c r="D269" s="275">
        <v>88.983333333333334</v>
      </c>
      <c r="E269" s="275">
        <v>88.216666666666669</v>
      </c>
      <c r="F269" s="275">
        <v>87.233333333333334</v>
      </c>
      <c r="G269" s="275">
        <v>86.466666666666669</v>
      </c>
      <c r="H269" s="275">
        <v>89.966666666666669</v>
      </c>
      <c r="I269" s="275">
        <v>90.733333333333348</v>
      </c>
      <c r="J269" s="275">
        <v>91.716666666666669</v>
      </c>
      <c r="K269" s="273">
        <v>89.75</v>
      </c>
      <c r="L269" s="273">
        <v>88</v>
      </c>
      <c r="M269" s="273">
        <v>5.87174</v>
      </c>
    </row>
    <row r="270" spans="1:13">
      <c r="A270" s="264">
        <v>260</v>
      </c>
      <c r="B270" s="273" t="s">
        <v>410</v>
      </c>
      <c r="C270" s="274">
        <v>30</v>
      </c>
      <c r="D270" s="275">
        <v>29.466666666666669</v>
      </c>
      <c r="E270" s="275">
        <v>28.833333333333336</v>
      </c>
      <c r="F270" s="275">
        <v>27.666666666666668</v>
      </c>
      <c r="G270" s="275">
        <v>27.033333333333335</v>
      </c>
      <c r="H270" s="275">
        <v>30.633333333333336</v>
      </c>
      <c r="I270" s="275">
        <v>31.266666666666669</v>
      </c>
      <c r="J270" s="275">
        <v>32.433333333333337</v>
      </c>
      <c r="K270" s="273">
        <v>30.1</v>
      </c>
      <c r="L270" s="273">
        <v>28.3</v>
      </c>
      <c r="M270" s="273">
        <v>81.393299999999996</v>
      </c>
    </row>
    <row r="271" spans="1:13">
      <c r="A271" s="264">
        <v>261</v>
      </c>
      <c r="B271" s="273" t="s">
        <v>411</v>
      </c>
      <c r="C271" s="274">
        <v>66.5</v>
      </c>
      <c r="D271" s="275">
        <v>65.966666666666669</v>
      </c>
      <c r="E271" s="275">
        <v>64.933333333333337</v>
      </c>
      <c r="F271" s="275">
        <v>63.366666666666674</v>
      </c>
      <c r="G271" s="275">
        <v>62.333333333333343</v>
      </c>
      <c r="H271" s="275">
        <v>67.533333333333331</v>
      </c>
      <c r="I271" s="275">
        <v>68.566666666666663</v>
      </c>
      <c r="J271" s="275">
        <v>70.133333333333326</v>
      </c>
      <c r="K271" s="273">
        <v>67</v>
      </c>
      <c r="L271" s="273">
        <v>64.400000000000006</v>
      </c>
      <c r="M271" s="273">
        <v>15.41521</v>
      </c>
    </row>
    <row r="272" spans="1:13">
      <c r="A272" s="264">
        <v>262</v>
      </c>
      <c r="B272" s="273" t="s">
        <v>412</v>
      </c>
      <c r="C272" s="274">
        <v>73.599999999999994</v>
      </c>
      <c r="D272" s="275">
        <v>73.650000000000006</v>
      </c>
      <c r="E272" s="275">
        <v>72.600000000000009</v>
      </c>
      <c r="F272" s="275">
        <v>71.600000000000009</v>
      </c>
      <c r="G272" s="275">
        <v>70.550000000000011</v>
      </c>
      <c r="H272" s="275">
        <v>74.650000000000006</v>
      </c>
      <c r="I272" s="275">
        <v>75.700000000000017</v>
      </c>
      <c r="J272" s="275">
        <v>76.7</v>
      </c>
      <c r="K272" s="273">
        <v>74.7</v>
      </c>
      <c r="L272" s="273">
        <v>72.650000000000006</v>
      </c>
      <c r="M272" s="273">
        <v>6.2355299999999998</v>
      </c>
    </row>
    <row r="273" spans="1:13">
      <c r="A273" s="264">
        <v>263</v>
      </c>
      <c r="B273" s="273" t="s">
        <v>413</v>
      </c>
      <c r="C273" s="274">
        <v>118.05</v>
      </c>
      <c r="D273" s="275">
        <v>120.75</v>
      </c>
      <c r="E273" s="275">
        <v>113.5</v>
      </c>
      <c r="F273" s="275">
        <v>108.95</v>
      </c>
      <c r="G273" s="275">
        <v>101.7</v>
      </c>
      <c r="H273" s="275">
        <v>125.3</v>
      </c>
      <c r="I273" s="275">
        <v>132.55000000000001</v>
      </c>
      <c r="J273" s="275">
        <v>137.1</v>
      </c>
      <c r="K273" s="273">
        <v>128</v>
      </c>
      <c r="L273" s="273">
        <v>116.2</v>
      </c>
      <c r="M273" s="273">
        <v>10.06663</v>
      </c>
    </row>
    <row r="274" spans="1:13">
      <c r="A274" s="264">
        <v>264</v>
      </c>
      <c r="B274" s="273" t="s">
        <v>414</v>
      </c>
      <c r="C274" s="274">
        <v>73.8</v>
      </c>
      <c r="D274" s="275">
        <v>75.3</v>
      </c>
      <c r="E274" s="275">
        <v>71.849999999999994</v>
      </c>
      <c r="F274" s="275">
        <v>69.899999999999991</v>
      </c>
      <c r="G274" s="275">
        <v>66.449999999999989</v>
      </c>
      <c r="H274" s="275">
        <v>77.25</v>
      </c>
      <c r="I274" s="275">
        <v>80.700000000000017</v>
      </c>
      <c r="J274" s="275">
        <v>82.65</v>
      </c>
      <c r="K274" s="273">
        <v>78.75</v>
      </c>
      <c r="L274" s="273">
        <v>73.349999999999994</v>
      </c>
      <c r="M274" s="273">
        <v>17.757400000000001</v>
      </c>
    </row>
    <row r="275" spans="1:13">
      <c r="A275" s="264">
        <v>265</v>
      </c>
      <c r="B275" s="273" t="s">
        <v>127</v>
      </c>
      <c r="C275" s="274">
        <v>276.10000000000002</v>
      </c>
      <c r="D275" s="275">
        <v>277.86666666666673</v>
      </c>
      <c r="E275" s="275">
        <v>269.43333333333345</v>
      </c>
      <c r="F275" s="275">
        <v>262.76666666666671</v>
      </c>
      <c r="G275" s="275">
        <v>254.33333333333343</v>
      </c>
      <c r="H275" s="275">
        <v>284.53333333333347</v>
      </c>
      <c r="I275" s="275">
        <v>292.96666666666675</v>
      </c>
      <c r="J275" s="275">
        <v>299.6333333333335</v>
      </c>
      <c r="K275" s="273">
        <v>286.3</v>
      </c>
      <c r="L275" s="273">
        <v>271.2</v>
      </c>
      <c r="M275" s="273">
        <v>135.96700000000001</v>
      </c>
    </row>
    <row r="276" spans="1:13">
      <c r="A276" s="264">
        <v>266</v>
      </c>
      <c r="B276" s="273" t="s">
        <v>415</v>
      </c>
      <c r="C276" s="274">
        <v>2463.9</v>
      </c>
      <c r="D276" s="275">
        <v>2479.7333333333336</v>
      </c>
      <c r="E276" s="275">
        <v>2434.166666666667</v>
      </c>
      <c r="F276" s="275">
        <v>2404.4333333333334</v>
      </c>
      <c r="G276" s="275">
        <v>2358.8666666666668</v>
      </c>
      <c r="H276" s="275">
        <v>2509.4666666666672</v>
      </c>
      <c r="I276" s="275">
        <v>2555.0333333333338</v>
      </c>
      <c r="J276" s="275">
        <v>2584.7666666666673</v>
      </c>
      <c r="K276" s="273">
        <v>2525.3000000000002</v>
      </c>
      <c r="L276" s="273">
        <v>2450</v>
      </c>
      <c r="M276" s="273">
        <v>0.129</v>
      </c>
    </row>
    <row r="277" spans="1:13">
      <c r="A277" s="264">
        <v>267</v>
      </c>
      <c r="B277" s="273" t="s">
        <v>129</v>
      </c>
      <c r="C277" s="274">
        <v>2698.55</v>
      </c>
      <c r="D277" s="275">
        <v>2677.5166666666669</v>
      </c>
      <c r="E277" s="275">
        <v>2635.1333333333337</v>
      </c>
      <c r="F277" s="275">
        <v>2571.7166666666667</v>
      </c>
      <c r="G277" s="275">
        <v>2529.3333333333335</v>
      </c>
      <c r="H277" s="275">
        <v>2740.9333333333338</v>
      </c>
      <c r="I277" s="275">
        <v>2783.3166666666671</v>
      </c>
      <c r="J277" s="275">
        <v>2846.733333333334</v>
      </c>
      <c r="K277" s="273">
        <v>2719.9</v>
      </c>
      <c r="L277" s="273">
        <v>2614.1</v>
      </c>
      <c r="M277" s="273">
        <v>7.6470700000000003</v>
      </c>
    </row>
    <row r="278" spans="1:13">
      <c r="A278" s="264">
        <v>268</v>
      </c>
      <c r="B278" s="273" t="s">
        <v>130</v>
      </c>
      <c r="C278" s="274">
        <v>623.95000000000005</v>
      </c>
      <c r="D278" s="275">
        <v>626.25</v>
      </c>
      <c r="E278" s="275">
        <v>608.79999999999995</v>
      </c>
      <c r="F278" s="275">
        <v>593.65</v>
      </c>
      <c r="G278" s="275">
        <v>576.19999999999993</v>
      </c>
      <c r="H278" s="275">
        <v>641.4</v>
      </c>
      <c r="I278" s="275">
        <v>658.85</v>
      </c>
      <c r="J278" s="275">
        <v>674</v>
      </c>
      <c r="K278" s="273">
        <v>643.70000000000005</v>
      </c>
      <c r="L278" s="273">
        <v>611.1</v>
      </c>
      <c r="M278" s="273">
        <v>13.359669999999999</v>
      </c>
    </row>
    <row r="279" spans="1:13">
      <c r="A279" s="264">
        <v>269</v>
      </c>
      <c r="B279" s="273" t="s">
        <v>416</v>
      </c>
      <c r="C279" s="274">
        <v>160.44999999999999</v>
      </c>
      <c r="D279" s="275">
        <v>162.16666666666666</v>
      </c>
      <c r="E279" s="275">
        <v>158.33333333333331</v>
      </c>
      <c r="F279" s="275">
        <v>156.21666666666667</v>
      </c>
      <c r="G279" s="275">
        <v>152.38333333333333</v>
      </c>
      <c r="H279" s="275">
        <v>164.2833333333333</v>
      </c>
      <c r="I279" s="275">
        <v>168.11666666666662</v>
      </c>
      <c r="J279" s="275">
        <v>170.23333333333329</v>
      </c>
      <c r="K279" s="273">
        <v>166</v>
      </c>
      <c r="L279" s="273">
        <v>160.05000000000001</v>
      </c>
      <c r="M279" s="273">
        <v>7.1602499999999996</v>
      </c>
    </row>
    <row r="280" spans="1:13">
      <c r="A280" s="264">
        <v>270</v>
      </c>
      <c r="B280" s="273" t="s">
        <v>418</v>
      </c>
      <c r="C280" s="274">
        <v>488.1</v>
      </c>
      <c r="D280" s="275">
        <v>487.7</v>
      </c>
      <c r="E280" s="275">
        <v>476.4</v>
      </c>
      <c r="F280" s="275">
        <v>464.7</v>
      </c>
      <c r="G280" s="275">
        <v>453.4</v>
      </c>
      <c r="H280" s="275">
        <v>499.4</v>
      </c>
      <c r="I280" s="275">
        <v>510.70000000000005</v>
      </c>
      <c r="J280" s="275">
        <v>522.4</v>
      </c>
      <c r="K280" s="273">
        <v>499</v>
      </c>
      <c r="L280" s="273">
        <v>476</v>
      </c>
      <c r="M280" s="273">
        <v>2.6242800000000002</v>
      </c>
    </row>
    <row r="281" spans="1:13">
      <c r="A281" s="264">
        <v>271</v>
      </c>
      <c r="B281" s="273" t="s">
        <v>419</v>
      </c>
      <c r="C281" s="274">
        <v>446.25</v>
      </c>
      <c r="D281" s="275">
        <v>446.7166666666667</v>
      </c>
      <c r="E281" s="275">
        <v>412.43333333333339</v>
      </c>
      <c r="F281" s="275">
        <v>378.61666666666667</v>
      </c>
      <c r="G281" s="275">
        <v>344.33333333333337</v>
      </c>
      <c r="H281" s="275">
        <v>480.53333333333342</v>
      </c>
      <c r="I281" s="275">
        <v>514.81666666666672</v>
      </c>
      <c r="J281" s="275">
        <v>548.63333333333344</v>
      </c>
      <c r="K281" s="273">
        <v>481</v>
      </c>
      <c r="L281" s="273">
        <v>412.9</v>
      </c>
      <c r="M281" s="273">
        <v>46.905949999999997</v>
      </c>
    </row>
    <row r="282" spans="1:13">
      <c r="A282" s="264">
        <v>272</v>
      </c>
      <c r="B282" s="273" t="s">
        <v>420</v>
      </c>
      <c r="C282" s="274">
        <v>214.05</v>
      </c>
      <c r="D282" s="275">
        <v>213.18333333333331</v>
      </c>
      <c r="E282" s="275">
        <v>204.86666666666662</v>
      </c>
      <c r="F282" s="275">
        <v>195.68333333333331</v>
      </c>
      <c r="G282" s="275">
        <v>187.36666666666662</v>
      </c>
      <c r="H282" s="275">
        <v>222.36666666666662</v>
      </c>
      <c r="I282" s="275">
        <v>230.68333333333328</v>
      </c>
      <c r="J282" s="275">
        <v>239.86666666666662</v>
      </c>
      <c r="K282" s="273">
        <v>221.5</v>
      </c>
      <c r="L282" s="273">
        <v>204</v>
      </c>
      <c r="M282" s="273">
        <v>11.42051</v>
      </c>
    </row>
    <row r="283" spans="1:13">
      <c r="A283" s="264">
        <v>273</v>
      </c>
      <c r="B283" s="273" t="s">
        <v>753</v>
      </c>
      <c r="C283" s="274">
        <v>653.5</v>
      </c>
      <c r="D283" s="275">
        <v>656.7833333333333</v>
      </c>
      <c r="E283" s="275">
        <v>640.71666666666658</v>
      </c>
      <c r="F283" s="275">
        <v>627.93333333333328</v>
      </c>
      <c r="G283" s="275">
        <v>611.86666666666656</v>
      </c>
      <c r="H283" s="275">
        <v>669.56666666666661</v>
      </c>
      <c r="I283" s="275">
        <v>685.63333333333321</v>
      </c>
      <c r="J283" s="275">
        <v>698.41666666666663</v>
      </c>
      <c r="K283" s="273">
        <v>672.85</v>
      </c>
      <c r="L283" s="273">
        <v>644</v>
      </c>
      <c r="M283" s="273">
        <v>0.36952000000000002</v>
      </c>
    </row>
    <row r="284" spans="1:13">
      <c r="A284" s="264">
        <v>274</v>
      </c>
      <c r="B284" s="273" t="s">
        <v>421</v>
      </c>
      <c r="C284" s="274">
        <v>832.6</v>
      </c>
      <c r="D284" s="275">
        <v>834.43333333333339</v>
      </c>
      <c r="E284" s="275">
        <v>821.86666666666679</v>
      </c>
      <c r="F284" s="275">
        <v>811.13333333333344</v>
      </c>
      <c r="G284" s="275">
        <v>798.56666666666683</v>
      </c>
      <c r="H284" s="275">
        <v>845.16666666666674</v>
      </c>
      <c r="I284" s="275">
        <v>857.73333333333335</v>
      </c>
      <c r="J284" s="275">
        <v>868.4666666666667</v>
      </c>
      <c r="K284" s="273">
        <v>847</v>
      </c>
      <c r="L284" s="273">
        <v>823.7</v>
      </c>
      <c r="M284" s="273">
        <v>4.0575599999999996</v>
      </c>
    </row>
    <row r="285" spans="1:13">
      <c r="A285" s="264">
        <v>275</v>
      </c>
      <c r="B285" s="273" t="s">
        <v>422</v>
      </c>
      <c r="C285" s="274">
        <v>333.9</v>
      </c>
      <c r="D285" s="275">
        <v>333.96666666666664</v>
      </c>
      <c r="E285" s="275">
        <v>329.93333333333328</v>
      </c>
      <c r="F285" s="275">
        <v>325.96666666666664</v>
      </c>
      <c r="G285" s="275">
        <v>321.93333333333328</v>
      </c>
      <c r="H285" s="275">
        <v>337.93333333333328</v>
      </c>
      <c r="I285" s="275">
        <v>341.9666666666667</v>
      </c>
      <c r="J285" s="275">
        <v>345.93333333333328</v>
      </c>
      <c r="K285" s="273">
        <v>338</v>
      </c>
      <c r="L285" s="273">
        <v>330</v>
      </c>
      <c r="M285" s="273">
        <v>5.3219799999999999</v>
      </c>
    </row>
    <row r="286" spans="1:13">
      <c r="A286" s="264">
        <v>276</v>
      </c>
      <c r="B286" s="273" t="s">
        <v>423</v>
      </c>
      <c r="C286" s="274">
        <v>577.1</v>
      </c>
      <c r="D286" s="275">
        <v>589.05000000000007</v>
      </c>
      <c r="E286" s="275">
        <v>562.00000000000011</v>
      </c>
      <c r="F286" s="275">
        <v>546.90000000000009</v>
      </c>
      <c r="G286" s="275">
        <v>519.85000000000014</v>
      </c>
      <c r="H286" s="275">
        <v>604.15000000000009</v>
      </c>
      <c r="I286" s="275">
        <v>631.20000000000005</v>
      </c>
      <c r="J286" s="275">
        <v>646.30000000000007</v>
      </c>
      <c r="K286" s="273">
        <v>616.1</v>
      </c>
      <c r="L286" s="273">
        <v>573.95000000000005</v>
      </c>
      <c r="M286" s="273">
        <v>5.8860799999999998</v>
      </c>
    </row>
    <row r="287" spans="1:13">
      <c r="A287" s="264">
        <v>277</v>
      </c>
      <c r="B287" s="273" t="s">
        <v>424</v>
      </c>
      <c r="C287" s="274">
        <v>64.7</v>
      </c>
      <c r="D287" s="275">
        <v>64.333333333333329</v>
      </c>
      <c r="E287" s="275">
        <v>63.566666666666663</v>
      </c>
      <c r="F287" s="275">
        <v>62.433333333333337</v>
      </c>
      <c r="G287" s="275">
        <v>61.666666666666671</v>
      </c>
      <c r="H287" s="275">
        <v>65.466666666666654</v>
      </c>
      <c r="I287" s="275">
        <v>66.233333333333334</v>
      </c>
      <c r="J287" s="275">
        <v>67.366666666666646</v>
      </c>
      <c r="K287" s="273">
        <v>65.099999999999994</v>
      </c>
      <c r="L287" s="273">
        <v>63.2</v>
      </c>
      <c r="M287" s="273">
        <v>54.547049999999999</v>
      </c>
    </row>
    <row r="288" spans="1:13">
      <c r="A288" s="264">
        <v>278</v>
      </c>
      <c r="B288" s="273" t="s">
        <v>425</v>
      </c>
      <c r="C288" s="274">
        <v>43.75</v>
      </c>
      <c r="D288" s="275">
        <v>44.5</v>
      </c>
      <c r="E288" s="275">
        <v>42.8</v>
      </c>
      <c r="F288" s="275">
        <v>41.849999999999994</v>
      </c>
      <c r="G288" s="275">
        <v>40.149999999999991</v>
      </c>
      <c r="H288" s="275">
        <v>45.45</v>
      </c>
      <c r="I288" s="275">
        <v>47.150000000000006</v>
      </c>
      <c r="J288" s="275">
        <v>48.100000000000009</v>
      </c>
      <c r="K288" s="273">
        <v>46.2</v>
      </c>
      <c r="L288" s="273">
        <v>43.55</v>
      </c>
      <c r="M288" s="273">
        <v>26.441890000000001</v>
      </c>
    </row>
    <row r="289" spans="1:13">
      <c r="A289" s="264">
        <v>279</v>
      </c>
      <c r="B289" s="273" t="s">
        <v>426</v>
      </c>
      <c r="C289" s="274">
        <v>551.04999999999995</v>
      </c>
      <c r="D289" s="275">
        <v>549.36666666666667</v>
      </c>
      <c r="E289" s="275">
        <v>544.73333333333335</v>
      </c>
      <c r="F289" s="275">
        <v>538.41666666666663</v>
      </c>
      <c r="G289" s="275">
        <v>533.7833333333333</v>
      </c>
      <c r="H289" s="275">
        <v>555.68333333333339</v>
      </c>
      <c r="I289" s="275">
        <v>560.31666666666683</v>
      </c>
      <c r="J289" s="275">
        <v>566.63333333333344</v>
      </c>
      <c r="K289" s="273">
        <v>554</v>
      </c>
      <c r="L289" s="273">
        <v>543.04999999999995</v>
      </c>
      <c r="M289" s="273">
        <v>2.1815000000000002</v>
      </c>
    </row>
    <row r="290" spans="1:13">
      <c r="A290" s="264">
        <v>280</v>
      </c>
      <c r="B290" s="273" t="s">
        <v>427</v>
      </c>
      <c r="C290" s="274">
        <v>396.85</v>
      </c>
      <c r="D290" s="275">
        <v>389.2833333333333</v>
      </c>
      <c r="E290" s="275">
        <v>379.56666666666661</v>
      </c>
      <c r="F290" s="275">
        <v>362.2833333333333</v>
      </c>
      <c r="G290" s="275">
        <v>352.56666666666661</v>
      </c>
      <c r="H290" s="275">
        <v>406.56666666666661</v>
      </c>
      <c r="I290" s="275">
        <v>416.2833333333333</v>
      </c>
      <c r="J290" s="275">
        <v>433.56666666666661</v>
      </c>
      <c r="K290" s="273">
        <v>399</v>
      </c>
      <c r="L290" s="273">
        <v>372</v>
      </c>
      <c r="M290" s="273">
        <v>16.937639999999998</v>
      </c>
    </row>
    <row r="291" spans="1:13">
      <c r="A291" s="264">
        <v>281</v>
      </c>
      <c r="B291" s="273" t="s">
        <v>428</v>
      </c>
      <c r="C291" s="274">
        <v>263.2</v>
      </c>
      <c r="D291" s="275">
        <v>264.49999999999994</v>
      </c>
      <c r="E291" s="275">
        <v>254.09999999999991</v>
      </c>
      <c r="F291" s="275">
        <v>244.99999999999997</v>
      </c>
      <c r="G291" s="275">
        <v>234.59999999999994</v>
      </c>
      <c r="H291" s="275">
        <v>273.59999999999991</v>
      </c>
      <c r="I291" s="275">
        <v>283.99999999999989</v>
      </c>
      <c r="J291" s="275">
        <v>293.09999999999985</v>
      </c>
      <c r="K291" s="273">
        <v>274.89999999999998</v>
      </c>
      <c r="L291" s="273">
        <v>255.4</v>
      </c>
      <c r="M291" s="273">
        <v>11.24784</v>
      </c>
    </row>
    <row r="292" spans="1:13">
      <c r="A292" s="264">
        <v>282</v>
      </c>
      <c r="B292" s="273" t="s">
        <v>131</v>
      </c>
      <c r="C292" s="274">
        <v>1861.3</v>
      </c>
      <c r="D292" s="275">
        <v>1846.8166666666666</v>
      </c>
      <c r="E292" s="275">
        <v>1814.5333333333333</v>
      </c>
      <c r="F292" s="275">
        <v>1767.7666666666667</v>
      </c>
      <c r="G292" s="275">
        <v>1735.4833333333333</v>
      </c>
      <c r="H292" s="275">
        <v>1893.5833333333333</v>
      </c>
      <c r="I292" s="275">
        <v>1925.8666666666666</v>
      </c>
      <c r="J292" s="275">
        <v>1972.6333333333332</v>
      </c>
      <c r="K292" s="273">
        <v>1879.1</v>
      </c>
      <c r="L292" s="273">
        <v>1800.05</v>
      </c>
      <c r="M292" s="273">
        <v>58.713369999999998</v>
      </c>
    </row>
    <row r="293" spans="1:13">
      <c r="A293" s="264">
        <v>283</v>
      </c>
      <c r="B293" s="273" t="s">
        <v>132</v>
      </c>
      <c r="C293" s="274">
        <v>93.8</v>
      </c>
      <c r="D293" s="275">
        <v>93.916666666666671</v>
      </c>
      <c r="E293" s="275">
        <v>91.933333333333337</v>
      </c>
      <c r="F293" s="275">
        <v>90.066666666666663</v>
      </c>
      <c r="G293" s="275">
        <v>88.083333333333329</v>
      </c>
      <c r="H293" s="275">
        <v>95.783333333333346</v>
      </c>
      <c r="I293" s="275">
        <v>97.766666666666666</v>
      </c>
      <c r="J293" s="275">
        <v>99.633333333333354</v>
      </c>
      <c r="K293" s="273">
        <v>95.9</v>
      </c>
      <c r="L293" s="273">
        <v>92.05</v>
      </c>
      <c r="M293" s="273">
        <v>241.06922</v>
      </c>
    </row>
    <row r="294" spans="1:13">
      <c r="A294" s="264">
        <v>284</v>
      </c>
      <c r="B294" s="273" t="s">
        <v>260</v>
      </c>
      <c r="C294" s="274">
        <v>2549.6</v>
      </c>
      <c r="D294" s="275">
        <v>2531.85</v>
      </c>
      <c r="E294" s="275">
        <v>2505.1499999999996</v>
      </c>
      <c r="F294" s="275">
        <v>2460.6999999999998</v>
      </c>
      <c r="G294" s="275">
        <v>2433.9999999999995</v>
      </c>
      <c r="H294" s="275">
        <v>2576.2999999999997</v>
      </c>
      <c r="I294" s="275">
        <v>2602.9999999999995</v>
      </c>
      <c r="J294" s="275">
        <v>2647.45</v>
      </c>
      <c r="K294" s="273">
        <v>2558.5500000000002</v>
      </c>
      <c r="L294" s="273">
        <v>2487.4</v>
      </c>
      <c r="M294" s="273">
        <v>2.2746599999999999</v>
      </c>
    </row>
    <row r="295" spans="1:13">
      <c r="A295" s="264">
        <v>285</v>
      </c>
      <c r="B295" s="273" t="s">
        <v>133</v>
      </c>
      <c r="C295" s="274">
        <v>441</v>
      </c>
      <c r="D295" s="275">
        <v>444.11666666666662</v>
      </c>
      <c r="E295" s="275">
        <v>432.73333333333323</v>
      </c>
      <c r="F295" s="275">
        <v>424.46666666666664</v>
      </c>
      <c r="G295" s="275">
        <v>413.08333333333326</v>
      </c>
      <c r="H295" s="275">
        <v>452.38333333333321</v>
      </c>
      <c r="I295" s="275">
        <v>463.76666666666654</v>
      </c>
      <c r="J295" s="275">
        <v>472.03333333333319</v>
      </c>
      <c r="K295" s="273">
        <v>455.5</v>
      </c>
      <c r="L295" s="273">
        <v>435.85</v>
      </c>
      <c r="M295" s="273">
        <v>97.199619999999996</v>
      </c>
    </row>
    <row r="296" spans="1:13">
      <c r="A296" s="264">
        <v>286</v>
      </c>
      <c r="B296" s="273" t="s">
        <v>754</v>
      </c>
      <c r="C296" s="274">
        <v>213.9</v>
      </c>
      <c r="D296" s="275">
        <v>215.56666666666669</v>
      </c>
      <c r="E296" s="275">
        <v>210.33333333333337</v>
      </c>
      <c r="F296" s="275">
        <v>206.76666666666668</v>
      </c>
      <c r="G296" s="275">
        <v>201.53333333333336</v>
      </c>
      <c r="H296" s="275">
        <v>219.13333333333338</v>
      </c>
      <c r="I296" s="275">
        <v>224.36666666666667</v>
      </c>
      <c r="J296" s="275">
        <v>227.93333333333339</v>
      </c>
      <c r="K296" s="273">
        <v>220.8</v>
      </c>
      <c r="L296" s="273">
        <v>212</v>
      </c>
      <c r="M296" s="273">
        <v>1.77271</v>
      </c>
    </row>
    <row r="297" spans="1:13">
      <c r="A297" s="264">
        <v>287</v>
      </c>
      <c r="B297" s="273" t="s">
        <v>429</v>
      </c>
      <c r="C297" s="274">
        <v>5669.55</v>
      </c>
      <c r="D297" s="275">
        <v>5590.1833333333334</v>
      </c>
      <c r="E297" s="275">
        <v>5480.3666666666668</v>
      </c>
      <c r="F297" s="275">
        <v>5291.1833333333334</v>
      </c>
      <c r="G297" s="275">
        <v>5181.3666666666668</v>
      </c>
      <c r="H297" s="275">
        <v>5779.3666666666668</v>
      </c>
      <c r="I297" s="275">
        <v>5889.1833333333343</v>
      </c>
      <c r="J297" s="275">
        <v>6078.3666666666668</v>
      </c>
      <c r="K297" s="273">
        <v>5700</v>
      </c>
      <c r="L297" s="273">
        <v>5401</v>
      </c>
      <c r="M297" s="273">
        <v>0.21425</v>
      </c>
    </row>
    <row r="298" spans="1:13">
      <c r="A298" s="264">
        <v>288</v>
      </c>
      <c r="B298" s="273" t="s">
        <v>261</v>
      </c>
      <c r="C298" s="274">
        <v>4038.55</v>
      </c>
      <c r="D298" s="275">
        <v>4029.85</v>
      </c>
      <c r="E298" s="275">
        <v>3959.7</v>
      </c>
      <c r="F298" s="275">
        <v>3880.85</v>
      </c>
      <c r="G298" s="275">
        <v>3810.7</v>
      </c>
      <c r="H298" s="275">
        <v>4108.7</v>
      </c>
      <c r="I298" s="275">
        <v>4178.8500000000004</v>
      </c>
      <c r="J298" s="275">
        <v>4257.7</v>
      </c>
      <c r="K298" s="273">
        <v>4100</v>
      </c>
      <c r="L298" s="273">
        <v>3951</v>
      </c>
      <c r="M298" s="273">
        <v>1.5801499999999999</v>
      </c>
    </row>
    <row r="299" spans="1:13">
      <c r="A299" s="264">
        <v>289</v>
      </c>
      <c r="B299" s="273" t="s">
        <v>134</v>
      </c>
      <c r="C299" s="274">
        <v>1520.2</v>
      </c>
      <c r="D299" s="275">
        <v>1529.0666666666666</v>
      </c>
      <c r="E299" s="275">
        <v>1465.1333333333332</v>
      </c>
      <c r="F299" s="275">
        <v>1410.0666666666666</v>
      </c>
      <c r="G299" s="275">
        <v>1346.1333333333332</v>
      </c>
      <c r="H299" s="275">
        <v>1584.1333333333332</v>
      </c>
      <c r="I299" s="275">
        <v>1648.0666666666666</v>
      </c>
      <c r="J299" s="275">
        <v>1703.1333333333332</v>
      </c>
      <c r="K299" s="273">
        <v>1593</v>
      </c>
      <c r="L299" s="273">
        <v>1474</v>
      </c>
      <c r="M299" s="273">
        <v>143.49664999999999</v>
      </c>
    </row>
    <row r="300" spans="1:13">
      <c r="A300" s="264">
        <v>290</v>
      </c>
      <c r="B300" s="273" t="s">
        <v>430</v>
      </c>
      <c r="C300" s="274">
        <v>346.55</v>
      </c>
      <c r="D300" s="275">
        <v>350.31666666666666</v>
      </c>
      <c r="E300" s="275">
        <v>341.23333333333335</v>
      </c>
      <c r="F300" s="275">
        <v>335.91666666666669</v>
      </c>
      <c r="G300" s="275">
        <v>326.83333333333337</v>
      </c>
      <c r="H300" s="275">
        <v>355.63333333333333</v>
      </c>
      <c r="I300" s="275">
        <v>364.7166666666667</v>
      </c>
      <c r="J300" s="275">
        <v>370.0333333333333</v>
      </c>
      <c r="K300" s="273">
        <v>359.4</v>
      </c>
      <c r="L300" s="273">
        <v>345</v>
      </c>
      <c r="M300" s="273">
        <v>36.51784</v>
      </c>
    </row>
    <row r="301" spans="1:13">
      <c r="A301" s="264">
        <v>291</v>
      </c>
      <c r="B301" s="273" t="s">
        <v>431</v>
      </c>
      <c r="C301" s="274">
        <v>41.15</v>
      </c>
      <c r="D301" s="275">
        <v>41.25</v>
      </c>
      <c r="E301" s="275">
        <v>40.6</v>
      </c>
      <c r="F301" s="275">
        <v>40.050000000000004</v>
      </c>
      <c r="G301" s="275">
        <v>39.400000000000006</v>
      </c>
      <c r="H301" s="275">
        <v>41.8</v>
      </c>
      <c r="I301" s="275">
        <v>42.45</v>
      </c>
      <c r="J301" s="275">
        <v>42.999999999999993</v>
      </c>
      <c r="K301" s="273">
        <v>41.9</v>
      </c>
      <c r="L301" s="273">
        <v>40.700000000000003</v>
      </c>
      <c r="M301" s="273">
        <v>10.914759999999999</v>
      </c>
    </row>
    <row r="302" spans="1:13">
      <c r="A302" s="264">
        <v>292</v>
      </c>
      <c r="B302" s="273" t="s">
        <v>432</v>
      </c>
      <c r="C302" s="274">
        <v>949.5</v>
      </c>
      <c r="D302" s="275">
        <v>951.16666666666663</v>
      </c>
      <c r="E302" s="275">
        <v>925.33333333333326</v>
      </c>
      <c r="F302" s="275">
        <v>901.16666666666663</v>
      </c>
      <c r="G302" s="275">
        <v>875.33333333333326</v>
      </c>
      <c r="H302" s="275">
        <v>975.33333333333326</v>
      </c>
      <c r="I302" s="275">
        <v>1001.1666666666665</v>
      </c>
      <c r="J302" s="275">
        <v>1025.3333333333333</v>
      </c>
      <c r="K302" s="273">
        <v>977</v>
      </c>
      <c r="L302" s="273">
        <v>927</v>
      </c>
      <c r="M302" s="273">
        <v>0.70174999999999998</v>
      </c>
    </row>
    <row r="303" spans="1:13">
      <c r="A303" s="264">
        <v>293</v>
      </c>
      <c r="B303" s="273" t="s">
        <v>135</v>
      </c>
      <c r="C303" s="274">
        <v>1032.5</v>
      </c>
      <c r="D303" s="275">
        <v>1021.5</v>
      </c>
      <c r="E303" s="275">
        <v>1006.55</v>
      </c>
      <c r="F303" s="275">
        <v>980.59999999999991</v>
      </c>
      <c r="G303" s="275">
        <v>965.64999999999986</v>
      </c>
      <c r="H303" s="275">
        <v>1047.45</v>
      </c>
      <c r="I303" s="275">
        <v>1062.3999999999999</v>
      </c>
      <c r="J303" s="275">
        <v>1088.3500000000001</v>
      </c>
      <c r="K303" s="273">
        <v>1036.45</v>
      </c>
      <c r="L303" s="273">
        <v>995.55</v>
      </c>
      <c r="M303" s="273">
        <v>34.664400000000001</v>
      </c>
    </row>
    <row r="304" spans="1:13">
      <c r="A304" s="264">
        <v>294</v>
      </c>
      <c r="B304" s="273" t="s">
        <v>433</v>
      </c>
      <c r="C304" s="274">
        <v>1648.75</v>
      </c>
      <c r="D304" s="275">
        <v>1652.7333333333336</v>
      </c>
      <c r="E304" s="275">
        <v>1627.9166666666672</v>
      </c>
      <c r="F304" s="275">
        <v>1607.0833333333337</v>
      </c>
      <c r="G304" s="275">
        <v>1582.2666666666673</v>
      </c>
      <c r="H304" s="275">
        <v>1673.5666666666671</v>
      </c>
      <c r="I304" s="275">
        <v>1698.3833333333337</v>
      </c>
      <c r="J304" s="275">
        <v>1719.2166666666669</v>
      </c>
      <c r="K304" s="273">
        <v>1677.55</v>
      </c>
      <c r="L304" s="273">
        <v>1631.9</v>
      </c>
      <c r="M304" s="273">
        <v>0.77781</v>
      </c>
    </row>
    <row r="305" spans="1:13">
      <c r="A305" s="264">
        <v>295</v>
      </c>
      <c r="B305" s="273" t="s">
        <v>434</v>
      </c>
      <c r="C305" s="274">
        <v>884.65</v>
      </c>
      <c r="D305" s="275">
        <v>894.65</v>
      </c>
      <c r="E305" s="275">
        <v>870</v>
      </c>
      <c r="F305" s="275">
        <v>855.35</v>
      </c>
      <c r="G305" s="275">
        <v>830.7</v>
      </c>
      <c r="H305" s="275">
        <v>909.3</v>
      </c>
      <c r="I305" s="275">
        <v>933.94999999999982</v>
      </c>
      <c r="J305" s="275">
        <v>948.59999999999991</v>
      </c>
      <c r="K305" s="273">
        <v>919.3</v>
      </c>
      <c r="L305" s="273">
        <v>880</v>
      </c>
      <c r="M305" s="273">
        <v>0.27550000000000002</v>
      </c>
    </row>
    <row r="306" spans="1:13">
      <c r="A306" s="264">
        <v>296</v>
      </c>
      <c r="B306" s="273" t="s">
        <v>435</v>
      </c>
      <c r="C306" s="274">
        <v>29.3</v>
      </c>
      <c r="D306" s="275">
        <v>29.516666666666669</v>
      </c>
      <c r="E306" s="275">
        <v>28.88333333333334</v>
      </c>
      <c r="F306" s="275">
        <v>28.466666666666672</v>
      </c>
      <c r="G306" s="275">
        <v>27.833333333333343</v>
      </c>
      <c r="H306" s="275">
        <v>29.933333333333337</v>
      </c>
      <c r="I306" s="275">
        <v>30.56666666666667</v>
      </c>
      <c r="J306" s="275">
        <v>30.983333333333334</v>
      </c>
      <c r="K306" s="273">
        <v>30.15</v>
      </c>
      <c r="L306" s="273">
        <v>29.1</v>
      </c>
      <c r="M306" s="273">
        <v>23.873919999999998</v>
      </c>
    </row>
    <row r="307" spans="1:13">
      <c r="A307" s="264">
        <v>297</v>
      </c>
      <c r="B307" s="273" t="s">
        <v>436</v>
      </c>
      <c r="C307" s="274">
        <v>140.80000000000001</v>
      </c>
      <c r="D307" s="275">
        <v>140.53333333333333</v>
      </c>
      <c r="E307" s="275">
        <v>139.16666666666666</v>
      </c>
      <c r="F307" s="275">
        <v>137.53333333333333</v>
      </c>
      <c r="G307" s="275">
        <v>136.16666666666666</v>
      </c>
      <c r="H307" s="275">
        <v>142.16666666666666</v>
      </c>
      <c r="I307" s="275">
        <v>143.53333333333333</v>
      </c>
      <c r="J307" s="275">
        <v>145.16666666666666</v>
      </c>
      <c r="K307" s="273">
        <v>141.9</v>
      </c>
      <c r="L307" s="273">
        <v>138.9</v>
      </c>
      <c r="M307" s="273">
        <v>2.4489100000000001</v>
      </c>
    </row>
    <row r="308" spans="1:13">
      <c r="A308" s="264">
        <v>298</v>
      </c>
      <c r="B308" s="273" t="s">
        <v>146</v>
      </c>
      <c r="C308" s="274">
        <v>90745.95</v>
      </c>
      <c r="D308" s="275">
        <v>90540.89999999998</v>
      </c>
      <c r="E308" s="275">
        <v>89131.899999999965</v>
      </c>
      <c r="F308" s="275">
        <v>87517.849999999991</v>
      </c>
      <c r="G308" s="275">
        <v>86108.849999999977</v>
      </c>
      <c r="H308" s="275">
        <v>92154.949999999953</v>
      </c>
      <c r="I308" s="275">
        <v>93563.949999999983</v>
      </c>
      <c r="J308" s="275">
        <v>95177.999999999942</v>
      </c>
      <c r="K308" s="273">
        <v>91949.9</v>
      </c>
      <c r="L308" s="273">
        <v>88926.85</v>
      </c>
      <c r="M308" s="273">
        <v>0.51519000000000004</v>
      </c>
    </row>
    <row r="309" spans="1:13">
      <c r="A309" s="264">
        <v>299</v>
      </c>
      <c r="B309" s="273" t="s">
        <v>143</v>
      </c>
      <c r="C309" s="274">
        <v>1080.95</v>
      </c>
      <c r="D309" s="275">
        <v>1076.05</v>
      </c>
      <c r="E309" s="275">
        <v>1066.0999999999999</v>
      </c>
      <c r="F309" s="275">
        <v>1051.25</v>
      </c>
      <c r="G309" s="275">
        <v>1041.3</v>
      </c>
      <c r="H309" s="275">
        <v>1090.8999999999999</v>
      </c>
      <c r="I309" s="275">
        <v>1100.8500000000001</v>
      </c>
      <c r="J309" s="275">
        <v>1115.6999999999998</v>
      </c>
      <c r="K309" s="273">
        <v>1086</v>
      </c>
      <c r="L309" s="273">
        <v>1061.2</v>
      </c>
      <c r="M309" s="273">
        <v>6.14642</v>
      </c>
    </row>
    <row r="310" spans="1:13">
      <c r="A310" s="264">
        <v>300</v>
      </c>
      <c r="B310" s="273" t="s">
        <v>437</v>
      </c>
      <c r="C310" s="274">
        <v>3835.55</v>
      </c>
      <c r="D310" s="275">
        <v>4012.5</v>
      </c>
      <c r="E310" s="275">
        <v>3625.05</v>
      </c>
      <c r="F310" s="275">
        <v>3414.55</v>
      </c>
      <c r="G310" s="275">
        <v>3027.1000000000004</v>
      </c>
      <c r="H310" s="275">
        <v>4223</v>
      </c>
      <c r="I310" s="275">
        <v>4610.4500000000007</v>
      </c>
      <c r="J310" s="275">
        <v>4820.95</v>
      </c>
      <c r="K310" s="273">
        <v>4399.95</v>
      </c>
      <c r="L310" s="273">
        <v>3802</v>
      </c>
      <c r="M310" s="273">
        <v>0.31225000000000003</v>
      </c>
    </row>
    <row r="311" spans="1:13">
      <c r="A311" s="264">
        <v>301</v>
      </c>
      <c r="B311" s="273" t="s">
        <v>438</v>
      </c>
      <c r="C311" s="274">
        <v>283.5</v>
      </c>
      <c r="D311" s="275">
        <v>283.78333333333336</v>
      </c>
      <c r="E311" s="275">
        <v>279.61666666666673</v>
      </c>
      <c r="F311" s="275">
        <v>275.73333333333335</v>
      </c>
      <c r="G311" s="275">
        <v>271.56666666666672</v>
      </c>
      <c r="H311" s="275">
        <v>287.66666666666674</v>
      </c>
      <c r="I311" s="275">
        <v>291.83333333333337</v>
      </c>
      <c r="J311" s="275">
        <v>295.71666666666675</v>
      </c>
      <c r="K311" s="273">
        <v>287.95</v>
      </c>
      <c r="L311" s="273">
        <v>279.89999999999998</v>
      </c>
      <c r="M311" s="273">
        <v>0.34866999999999998</v>
      </c>
    </row>
    <row r="312" spans="1:13">
      <c r="A312" s="264">
        <v>302</v>
      </c>
      <c r="B312" s="273" t="s">
        <v>137</v>
      </c>
      <c r="C312" s="274">
        <v>172.05</v>
      </c>
      <c r="D312" s="275">
        <v>170.18333333333334</v>
      </c>
      <c r="E312" s="275">
        <v>165.36666666666667</v>
      </c>
      <c r="F312" s="275">
        <v>158.68333333333334</v>
      </c>
      <c r="G312" s="275">
        <v>153.86666666666667</v>
      </c>
      <c r="H312" s="275">
        <v>176.86666666666667</v>
      </c>
      <c r="I312" s="275">
        <v>181.68333333333334</v>
      </c>
      <c r="J312" s="275">
        <v>188.36666666666667</v>
      </c>
      <c r="K312" s="273">
        <v>175</v>
      </c>
      <c r="L312" s="273">
        <v>163.5</v>
      </c>
      <c r="M312" s="273">
        <v>188.54306</v>
      </c>
    </row>
    <row r="313" spans="1:13">
      <c r="A313" s="264">
        <v>303</v>
      </c>
      <c r="B313" s="273" t="s">
        <v>136</v>
      </c>
      <c r="C313" s="274">
        <v>816.85</v>
      </c>
      <c r="D313" s="275">
        <v>818.94999999999993</v>
      </c>
      <c r="E313" s="275">
        <v>800.49999999999989</v>
      </c>
      <c r="F313" s="275">
        <v>784.15</v>
      </c>
      <c r="G313" s="275">
        <v>765.69999999999993</v>
      </c>
      <c r="H313" s="275">
        <v>835.29999999999984</v>
      </c>
      <c r="I313" s="275">
        <v>853.74999999999989</v>
      </c>
      <c r="J313" s="275">
        <v>870.0999999999998</v>
      </c>
      <c r="K313" s="273">
        <v>837.4</v>
      </c>
      <c r="L313" s="273">
        <v>802.6</v>
      </c>
      <c r="M313" s="273">
        <v>53.34431</v>
      </c>
    </row>
    <row r="314" spans="1:13">
      <c r="A314" s="264">
        <v>304</v>
      </c>
      <c r="B314" s="273" t="s">
        <v>439</v>
      </c>
      <c r="C314" s="274">
        <v>162.6</v>
      </c>
      <c r="D314" s="275">
        <v>164.68333333333331</v>
      </c>
      <c r="E314" s="275">
        <v>159.51666666666662</v>
      </c>
      <c r="F314" s="275">
        <v>156.43333333333331</v>
      </c>
      <c r="G314" s="275">
        <v>151.26666666666662</v>
      </c>
      <c r="H314" s="275">
        <v>167.76666666666662</v>
      </c>
      <c r="I314" s="275">
        <v>172.93333333333331</v>
      </c>
      <c r="J314" s="275">
        <v>176.01666666666662</v>
      </c>
      <c r="K314" s="273">
        <v>169.85</v>
      </c>
      <c r="L314" s="273">
        <v>161.6</v>
      </c>
      <c r="M314" s="273">
        <v>0.91490000000000005</v>
      </c>
    </row>
    <row r="315" spans="1:13">
      <c r="A315" s="264">
        <v>305</v>
      </c>
      <c r="B315" s="273" t="s">
        <v>440</v>
      </c>
      <c r="C315" s="274">
        <v>239.1</v>
      </c>
      <c r="D315" s="275">
        <v>235.9666666666667</v>
      </c>
      <c r="E315" s="275">
        <v>229.93333333333339</v>
      </c>
      <c r="F315" s="275">
        <v>220.76666666666671</v>
      </c>
      <c r="G315" s="275">
        <v>214.73333333333341</v>
      </c>
      <c r="H315" s="275">
        <v>245.13333333333338</v>
      </c>
      <c r="I315" s="275">
        <v>251.16666666666669</v>
      </c>
      <c r="J315" s="275">
        <v>260.33333333333337</v>
      </c>
      <c r="K315" s="273">
        <v>242</v>
      </c>
      <c r="L315" s="273">
        <v>226.8</v>
      </c>
      <c r="M315" s="273">
        <v>2.9561899999999999</v>
      </c>
    </row>
    <row r="316" spans="1:13">
      <c r="A316" s="264">
        <v>306</v>
      </c>
      <c r="B316" s="273" t="s">
        <v>441</v>
      </c>
      <c r="C316" s="274">
        <v>453.45</v>
      </c>
      <c r="D316" s="275">
        <v>457.68333333333339</v>
      </c>
      <c r="E316" s="275">
        <v>435.36666666666679</v>
      </c>
      <c r="F316" s="275">
        <v>417.28333333333342</v>
      </c>
      <c r="G316" s="275">
        <v>394.96666666666681</v>
      </c>
      <c r="H316" s="275">
        <v>475.76666666666677</v>
      </c>
      <c r="I316" s="275">
        <v>498.08333333333337</v>
      </c>
      <c r="J316" s="275">
        <v>516.16666666666674</v>
      </c>
      <c r="K316" s="273">
        <v>480</v>
      </c>
      <c r="L316" s="273">
        <v>439.6</v>
      </c>
      <c r="M316" s="273">
        <v>2.6368900000000002</v>
      </c>
    </row>
    <row r="317" spans="1:13">
      <c r="A317" s="264">
        <v>307</v>
      </c>
      <c r="B317" s="273" t="s">
        <v>138</v>
      </c>
      <c r="C317" s="274">
        <v>169.75</v>
      </c>
      <c r="D317" s="275">
        <v>169.53333333333333</v>
      </c>
      <c r="E317" s="275">
        <v>166.36666666666667</v>
      </c>
      <c r="F317" s="275">
        <v>162.98333333333335</v>
      </c>
      <c r="G317" s="275">
        <v>159.81666666666669</v>
      </c>
      <c r="H317" s="275">
        <v>172.91666666666666</v>
      </c>
      <c r="I317" s="275">
        <v>176.08333333333334</v>
      </c>
      <c r="J317" s="275">
        <v>179.46666666666664</v>
      </c>
      <c r="K317" s="273">
        <v>172.7</v>
      </c>
      <c r="L317" s="273">
        <v>166.15</v>
      </c>
      <c r="M317" s="273">
        <v>70.462400000000002</v>
      </c>
    </row>
    <row r="318" spans="1:13">
      <c r="A318" s="264">
        <v>308</v>
      </c>
      <c r="B318" s="273" t="s">
        <v>262</v>
      </c>
      <c r="C318" s="274">
        <v>34.1</v>
      </c>
      <c r="D318" s="275">
        <v>34.35</v>
      </c>
      <c r="E318" s="275">
        <v>33.550000000000004</v>
      </c>
      <c r="F318" s="275">
        <v>33</v>
      </c>
      <c r="G318" s="275">
        <v>32.200000000000003</v>
      </c>
      <c r="H318" s="275">
        <v>34.900000000000006</v>
      </c>
      <c r="I318" s="275">
        <v>35.700000000000003</v>
      </c>
      <c r="J318" s="275">
        <v>36.250000000000007</v>
      </c>
      <c r="K318" s="273">
        <v>35.15</v>
      </c>
      <c r="L318" s="273">
        <v>33.799999999999997</v>
      </c>
      <c r="M318" s="273">
        <v>42.819499999999998</v>
      </c>
    </row>
    <row r="319" spans="1:13">
      <c r="A319" s="264">
        <v>309</v>
      </c>
      <c r="B319" s="273" t="s">
        <v>139</v>
      </c>
      <c r="C319" s="274">
        <v>423.7</v>
      </c>
      <c r="D319" s="275">
        <v>424.3</v>
      </c>
      <c r="E319" s="275">
        <v>418.15000000000003</v>
      </c>
      <c r="F319" s="275">
        <v>412.6</v>
      </c>
      <c r="G319" s="275">
        <v>406.45000000000005</v>
      </c>
      <c r="H319" s="275">
        <v>429.85</v>
      </c>
      <c r="I319" s="275">
        <v>436</v>
      </c>
      <c r="J319" s="275">
        <v>441.55</v>
      </c>
      <c r="K319" s="273">
        <v>430.45</v>
      </c>
      <c r="L319" s="273">
        <v>418.75</v>
      </c>
      <c r="M319" s="273">
        <v>32.046280000000003</v>
      </c>
    </row>
    <row r="320" spans="1:13">
      <c r="A320" s="264">
        <v>310</v>
      </c>
      <c r="B320" s="273" t="s">
        <v>140</v>
      </c>
      <c r="C320" s="274">
        <v>7654.7</v>
      </c>
      <c r="D320" s="275">
        <v>7638.2</v>
      </c>
      <c r="E320" s="275">
        <v>7506.65</v>
      </c>
      <c r="F320" s="275">
        <v>7358.5999999999995</v>
      </c>
      <c r="G320" s="275">
        <v>7227.0499999999993</v>
      </c>
      <c r="H320" s="275">
        <v>7786.25</v>
      </c>
      <c r="I320" s="275">
        <v>7917.8000000000011</v>
      </c>
      <c r="J320" s="275">
        <v>8065.85</v>
      </c>
      <c r="K320" s="273">
        <v>7769.75</v>
      </c>
      <c r="L320" s="273">
        <v>7490.15</v>
      </c>
      <c r="M320" s="273">
        <v>17.00845</v>
      </c>
    </row>
    <row r="321" spans="1:13">
      <c r="A321" s="264">
        <v>311</v>
      </c>
      <c r="B321" s="273" t="s">
        <v>142</v>
      </c>
      <c r="C321" s="274">
        <v>696.3</v>
      </c>
      <c r="D321" s="275">
        <v>700.54999999999984</v>
      </c>
      <c r="E321" s="275">
        <v>682.4499999999997</v>
      </c>
      <c r="F321" s="275">
        <v>668.59999999999991</v>
      </c>
      <c r="G321" s="275">
        <v>650.49999999999977</v>
      </c>
      <c r="H321" s="275">
        <v>714.39999999999964</v>
      </c>
      <c r="I321" s="275">
        <v>732.49999999999977</v>
      </c>
      <c r="J321" s="275">
        <v>746.34999999999957</v>
      </c>
      <c r="K321" s="273">
        <v>718.65</v>
      </c>
      <c r="L321" s="273">
        <v>686.7</v>
      </c>
      <c r="M321" s="273">
        <v>12.940200000000001</v>
      </c>
    </row>
    <row r="322" spans="1:13">
      <c r="A322" s="264">
        <v>312</v>
      </c>
      <c r="B322" s="273" t="s">
        <v>442</v>
      </c>
      <c r="C322" s="274">
        <v>2058.75</v>
      </c>
      <c r="D322" s="275">
        <v>2064.4499999999998</v>
      </c>
      <c r="E322" s="275">
        <v>2031.7499999999995</v>
      </c>
      <c r="F322" s="275">
        <v>2004.7499999999998</v>
      </c>
      <c r="G322" s="275">
        <v>1972.0499999999995</v>
      </c>
      <c r="H322" s="275">
        <v>2091.4499999999998</v>
      </c>
      <c r="I322" s="275">
        <v>2124.1500000000005</v>
      </c>
      <c r="J322" s="275">
        <v>2151.1499999999996</v>
      </c>
      <c r="K322" s="273">
        <v>2097.15</v>
      </c>
      <c r="L322" s="273">
        <v>2037.45</v>
      </c>
      <c r="M322" s="273">
        <v>1.14107</v>
      </c>
    </row>
    <row r="323" spans="1:13">
      <c r="A323" s="264">
        <v>313</v>
      </c>
      <c r="B323" s="273" t="s">
        <v>144</v>
      </c>
      <c r="C323" s="274">
        <v>1680.85</v>
      </c>
      <c r="D323" s="275">
        <v>1691.6333333333332</v>
      </c>
      <c r="E323" s="275">
        <v>1656.2666666666664</v>
      </c>
      <c r="F323" s="275">
        <v>1631.6833333333332</v>
      </c>
      <c r="G323" s="275">
        <v>1596.3166666666664</v>
      </c>
      <c r="H323" s="275">
        <v>1716.2166666666665</v>
      </c>
      <c r="I323" s="275">
        <v>1751.5833333333333</v>
      </c>
      <c r="J323" s="275">
        <v>1776.1666666666665</v>
      </c>
      <c r="K323" s="273">
        <v>1727</v>
      </c>
      <c r="L323" s="273">
        <v>1667.05</v>
      </c>
      <c r="M323" s="273">
        <v>5.1175100000000002</v>
      </c>
    </row>
    <row r="324" spans="1:13">
      <c r="A324" s="264">
        <v>314</v>
      </c>
      <c r="B324" s="273" t="s">
        <v>443</v>
      </c>
      <c r="C324" s="274">
        <v>97.15</v>
      </c>
      <c r="D324" s="275">
        <v>95.649999999999991</v>
      </c>
      <c r="E324" s="275">
        <v>93.299999999999983</v>
      </c>
      <c r="F324" s="275">
        <v>89.449999999999989</v>
      </c>
      <c r="G324" s="275">
        <v>87.09999999999998</v>
      </c>
      <c r="H324" s="275">
        <v>99.499999999999986</v>
      </c>
      <c r="I324" s="275">
        <v>101.84999999999998</v>
      </c>
      <c r="J324" s="275">
        <v>105.69999999999999</v>
      </c>
      <c r="K324" s="273">
        <v>98</v>
      </c>
      <c r="L324" s="273">
        <v>91.8</v>
      </c>
      <c r="M324" s="273">
        <v>24.308209999999999</v>
      </c>
    </row>
    <row r="325" spans="1:13">
      <c r="A325" s="264">
        <v>315</v>
      </c>
      <c r="B325" s="273" t="s">
        <v>444</v>
      </c>
      <c r="C325" s="274">
        <v>492.65</v>
      </c>
      <c r="D325" s="275">
        <v>487.88333333333338</v>
      </c>
      <c r="E325" s="275">
        <v>477.86666666666679</v>
      </c>
      <c r="F325" s="275">
        <v>463.08333333333343</v>
      </c>
      <c r="G325" s="275">
        <v>453.06666666666683</v>
      </c>
      <c r="H325" s="275">
        <v>502.66666666666674</v>
      </c>
      <c r="I325" s="275">
        <v>512.68333333333328</v>
      </c>
      <c r="J325" s="275">
        <v>527.4666666666667</v>
      </c>
      <c r="K325" s="273">
        <v>497.9</v>
      </c>
      <c r="L325" s="273">
        <v>473.1</v>
      </c>
      <c r="M325" s="273">
        <v>2.6901000000000002</v>
      </c>
    </row>
    <row r="326" spans="1:13">
      <c r="A326" s="264">
        <v>316</v>
      </c>
      <c r="B326" s="273" t="s">
        <v>755</v>
      </c>
      <c r="C326" s="274">
        <v>192.55</v>
      </c>
      <c r="D326" s="275">
        <v>192.85</v>
      </c>
      <c r="E326" s="275">
        <v>190.7</v>
      </c>
      <c r="F326" s="275">
        <v>188.85</v>
      </c>
      <c r="G326" s="275">
        <v>186.7</v>
      </c>
      <c r="H326" s="275">
        <v>194.7</v>
      </c>
      <c r="I326" s="275">
        <v>196.85000000000002</v>
      </c>
      <c r="J326" s="275">
        <v>198.7</v>
      </c>
      <c r="K326" s="273">
        <v>195</v>
      </c>
      <c r="L326" s="273">
        <v>191</v>
      </c>
      <c r="M326" s="273">
        <v>3.01322</v>
      </c>
    </row>
    <row r="327" spans="1:13">
      <c r="A327" s="264">
        <v>317</v>
      </c>
      <c r="B327" s="273" t="s">
        <v>145</v>
      </c>
      <c r="C327" s="274">
        <v>156.30000000000001</v>
      </c>
      <c r="D327" s="275">
        <v>155.81666666666666</v>
      </c>
      <c r="E327" s="275">
        <v>153.18333333333334</v>
      </c>
      <c r="F327" s="275">
        <v>150.06666666666666</v>
      </c>
      <c r="G327" s="275">
        <v>147.43333333333334</v>
      </c>
      <c r="H327" s="275">
        <v>158.93333333333334</v>
      </c>
      <c r="I327" s="275">
        <v>161.56666666666666</v>
      </c>
      <c r="J327" s="275">
        <v>164.68333333333334</v>
      </c>
      <c r="K327" s="273">
        <v>158.44999999999999</v>
      </c>
      <c r="L327" s="273">
        <v>152.69999999999999</v>
      </c>
      <c r="M327" s="273">
        <v>126.65367999999999</v>
      </c>
    </row>
    <row r="328" spans="1:13">
      <c r="A328" s="264">
        <v>318</v>
      </c>
      <c r="B328" s="273" t="s">
        <v>445</v>
      </c>
      <c r="C328" s="274">
        <v>620.79999999999995</v>
      </c>
      <c r="D328" s="275">
        <v>621.76666666666665</v>
      </c>
      <c r="E328" s="275">
        <v>613.0333333333333</v>
      </c>
      <c r="F328" s="275">
        <v>605.26666666666665</v>
      </c>
      <c r="G328" s="275">
        <v>596.5333333333333</v>
      </c>
      <c r="H328" s="275">
        <v>629.5333333333333</v>
      </c>
      <c r="I328" s="275">
        <v>638.26666666666665</v>
      </c>
      <c r="J328" s="275">
        <v>646.0333333333333</v>
      </c>
      <c r="K328" s="273">
        <v>630.5</v>
      </c>
      <c r="L328" s="273">
        <v>614</v>
      </c>
      <c r="M328" s="273">
        <v>1.2696000000000001</v>
      </c>
    </row>
    <row r="329" spans="1:13">
      <c r="A329" s="264">
        <v>319</v>
      </c>
      <c r="B329" s="273" t="s">
        <v>263</v>
      </c>
      <c r="C329" s="274">
        <v>1572.8</v>
      </c>
      <c r="D329" s="275">
        <v>1565.2</v>
      </c>
      <c r="E329" s="275">
        <v>1539.75</v>
      </c>
      <c r="F329" s="275">
        <v>1506.7</v>
      </c>
      <c r="G329" s="275">
        <v>1481.25</v>
      </c>
      <c r="H329" s="275">
        <v>1598.25</v>
      </c>
      <c r="I329" s="275">
        <v>1623.7000000000003</v>
      </c>
      <c r="J329" s="275">
        <v>1656.75</v>
      </c>
      <c r="K329" s="273">
        <v>1590.65</v>
      </c>
      <c r="L329" s="273">
        <v>1532.15</v>
      </c>
      <c r="M329" s="273">
        <v>4.0555500000000002</v>
      </c>
    </row>
    <row r="330" spans="1:13">
      <c r="A330" s="264">
        <v>320</v>
      </c>
      <c r="B330" s="273" t="s">
        <v>446</v>
      </c>
      <c r="C330" s="274">
        <v>1610.95</v>
      </c>
      <c r="D330" s="275">
        <v>1613.2833333333335</v>
      </c>
      <c r="E330" s="275">
        <v>1599.916666666667</v>
      </c>
      <c r="F330" s="275">
        <v>1588.8833333333334</v>
      </c>
      <c r="G330" s="275">
        <v>1575.5166666666669</v>
      </c>
      <c r="H330" s="275">
        <v>1624.3166666666671</v>
      </c>
      <c r="I330" s="275">
        <v>1637.6833333333334</v>
      </c>
      <c r="J330" s="275">
        <v>1648.7166666666672</v>
      </c>
      <c r="K330" s="273">
        <v>1626.65</v>
      </c>
      <c r="L330" s="273">
        <v>1602.25</v>
      </c>
      <c r="M330" s="273">
        <v>2.78261</v>
      </c>
    </row>
    <row r="331" spans="1:13">
      <c r="A331" s="264">
        <v>321</v>
      </c>
      <c r="B331" s="273" t="s">
        <v>147</v>
      </c>
      <c r="C331" s="274">
        <v>1166.95</v>
      </c>
      <c r="D331" s="275">
        <v>1167.3</v>
      </c>
      <c r="E331" s="275">
        <v>1151.6499999999999</v>
      </c>
      <c r="F331" s="275">
        <v>1136.3499999999999</v>
      </c>
      <c r="G331" s="275">
        <v>1120.6999999999998</v>
      </c>
      <c r="H331" s="275">
        <v>1182.5999999999999</v>
      </c>
      <c r="I331" s="275">
        <v>1198.25</v>
      </c>
      <c r="J331" s="275">
        <v>1213.55</v>
      </c>
      <c r="K331" s="273">
        <v>1182.95</v>
      </c>
      <c r="L331" s="273">
        <v>1152</v>
      </c>
      <c r="M331" s="273">
        <v>10.530659999999999</v>
      </c>
    </row>
    <row r="332" spans="1:13">
      <c r="A332" s="264">
        <v>322</v>
      </c>
      <c r="B332" s="273" t="s">
        <v>264</v>
      </c>
      <c r="C332" s="274">
        <v>887.05</v>
      </c>
      <c r="D332" s="275">
        <v>892.11666666666667</v>
      </c>
      <c r="E332" s="275">
        <v>876.93333333333339</v>
      </c>
      <c r="F332" s="275">
        <v>866.81666666666672</v>
      </c>
      <c r="G332" s="275">
        <v>851.63333333333344</v>
      </c>
      <c r="H332" s="275">
        <v>902.23333333333335</v>
      </c>
      <c r="I332" s="275">
        <v>917.41666666666652</v>
      </c>
      <c r="J332" s="275">
        <v>927.5333333333333</v>
      </c>
      <c r="K332" s="273">
        <v>907.3</v>
      </c>
      <c r="L332" s="273">
        <v>882</v>
      </c>
      <c r="M332" s="273">
        <v>1.92797</v>
      </c>
    </row>
    <row r="333" spans="1:13">
      <c r="A333" s="264">
        <v>323</v>
      </c>
      <c r="B333" s="273" t="s">
        <v>149</v>
      </c>
      <c r="C333" s="274">
        <v>32.35</v>
      </c>
      <c r="D333" s="275">
        <v>32.700000000000003</v>
      </c>
      <c r="E333" s="275">
        <v>31.600000000000009</v>
      </c>
      <c r="F333" s="275">
        <v>30.850000000000005</v>
      </c>
      <c r="G333" s="275">
        <v>29.750000000000011</v>
      </c>
      <c r="H333" s="275">
        <v>33.450000000000003</v>
      </c>
      <c r="I333" s="275">
        <v>34.549999999999997</v>
      </c>
      <c r="J333" s="275">
        <v>35.300000000000004</v>
      </c>
      <c r="K333" s="273">
        <v>33.799999999999997</v>
      </c>
      <c r="L333" s="273">
        <v>31.95</v>
      </c>
      <c r="M333" s="273">
        <v>150.09871000000001</v>
      </c>
    </row>
    <row r="334" spans="1:13">
      <c r="A334" s="264">
        <v>324</v>
      </c>
      <c r="B334" s="273" t="s">
        <v>150</v>
      </c>
      <c r="C334" s="274">
        <v>68.55</v>
      </c>
      <c r="D334" s="275">
        <v>67.966666666666669</v>
      </c>
      <c r="E334" s="275">
        <v>66.233333333333334</v>
      </c>
      <c r="F334" s="275">
        <v>63.916666666666671</v>
      </c>
      <c r="G334" s="275">
        <v>62.183333333333337</v>
      </c>
      <c r="H334" s="275">
        <v>70.283333333333331</v>
      </c>
      <c r="I334" s="275">
        <v>72.01666666666668</v>
      </c>
      <c r="J334" s="275">
        <v>74.333333333333329</v>
      </c>
      <c r="K334" s="273">
        <v>69.7</v>
      </c>
      <c r="L334" s="273">
        <v>65.650000000000006</v>
      </c>
      <c r="M334" s="273">
        <v>231.39332999999999</v>
      </c>
    </row>
    <row r="335" spans="1:13">
      <c r="A335" s="264">
        <v>325</v>
      </c>
      <c r="B335" s="273" t="s">
        <v>447</v>
      </c>
      <c r="C335" s="274">
        <v>588.4</v>
      </c>
      <c r="D335" s="275">
        <v>590.76666666666677</v>
      </c>
      <c r="E335" s="275">
        <v>579.53333333333353</v>
      </c>
      <c r="F335" s="275">
        <v>570.66666666666674</v>
      </c>
      <c r="G335" s="275">
        <v>559.43333333333351</v>
      </c>
      <c r="H335" s="275">
        <v>599.63333333333355</v>
      </c>
      <c r="I335" s="275">
        <v>610.8666666666669</v>
      </c>
      <c r="J335" s="275">
        <v>619.73333333333358</v>
      </c>
      <c r="K335" s="273">
        <v>602</v>
      </c>
      <c r="L335" s="273">
        <v>581.9</v>
      </c>
      <c r="M335" s="273">
        <v>0.87902999999999998</v>
      </c>
    </row>
    <row r="336" spans="1:13">
      <c r="A336" s="264">
        <v>326</v>
      </c>
      <c r="B336" s="273" t="s">
        <v>265</v>
      </c>
      <c r="C336" s="274">
        <v>23.3</v>
      </c>
      <c r="D336" s="275">
        <v>23.55</v>
      </c>
      <c r="E336" s="275">
        <v>22.85</v>
      </c>
      <c r="F336" s="275">
        <v>22.400000000000002</v>
      </c>
      <c r="G336" s="275">
        <v>21.700000000000003</v>
      </c>
      <c r="H336" s="275">
        <v>24</v>
      </c>
      <c r="I336" s="275">
        <v>24.699999999999996</v>
      </c>
      <c r="J336" s="275">
        <v>25.15</v>
      </c>
      <c r="K336" s="273">
        <v>24.25</v>
      </c>
      <c r="L336" s="273">
        <v>23.1</v>
      </c>
      <c r="M336" s="273">
        <v>186.56453999999999</v>
      </c>
    </row>
    <row r="337" spans="1:13">
      <c r="A337" s="264">
        <v>327</v>
      </c>
      <c r="B337" s="273" t="s">
        <v>448</v>
      </c>
      <c r="C337" s="274">
        <v>51.9</v>
      </c>
      <c r="D337" s="275">
        <v>52.016666666666673</v>
      </c>
      <c r="E337" s="275">
        <v>51.133333333333347</v>
      </c>
      <c r="F337" s="275">
        <v>50.366666666666674</v>
      </c>
      <c r="G337" s="275">
        <v>49.483333333333348</v>
      </c>
      <c r="H337" s="275">
        <v>52.783333333333346</v>
      </c>
      <c r="I337" s="275">
        <v>53.666666666666671</v>
      </c>
      <c r="J337" s="275">
        <v>54.433333333333344</v>
      </c>
      <c r="K337" s="273">
        <v>52.9</v>
      </c>
      <c r="L337" s="273">
        <v>51.25</v>
      </c>
      <c r="M337" s="273">
        <v>19.901689999999999</v>
      </c>
    </row>
    <row r="338" spans="1:13">
      <c r="A338" s="264">
        <v>328</v>
      </c>
      <c r="B338" s="273" t="s">
        <v>152</v>
      </c>
      <c r="C338" s="274">
        <v>110.8</v>
      </c>
      <c r="D338" s="275">
        <v>110.71666666666665</v>
      </c>
      <c r="E338" s="275">
        <v>108.33333333333331</v>
      </c>
      <c r="F338" s="275">
        <v>105.86666666666666</v>
      </c>
      <c r="G338" s="275">
        <v>103.48333333333332</v>
      </c>
      <c r="H338" s="275">
        <v>113.18333333333331</v>
      </c>
      <c r="I338" s="275">
        <v>115.56666666666666</v>
      </c>
      <c r="J338" s="275">
        <v>118.0333333333333</v>
      </c>
      <c r="K338" s="273">
        <v>113.1</v>
      </c>
      <c r="L338" s="273">
        <v>108.25</v>
      </c>
      <c r="M338" s="273">
        <v>107.84634</v>
      </c>
    </row>
    <row r="339" spans="1:13">
      <c r="A339" s="264">
        <v>329</v>
      </c>
      <c r="B339" s="273" t="s">
        <v>695</v>
      </c>
      <c r="C339" s="274">
        <v>142.65</v>
      </c>
      <c r="D339" s="275">
        <v>144.58333333333334</v>
      </c>
      <c r="E339" s="275">
        <v>139.01666666666668</v>
      </c>
      <c r="F339" s="275">
        <v>135.38333333333333</v>
      </c>
      <c r="G339" s="275">
        <v>129.81666666666666</v>
      </c>
      <c r="H339" s="275">
        <v>148.2166666666667</v>
      </c>
      <c r="I339" s="275">
        <v>153.78333333333336</v>
      </c>
      <c r="J339" s="275">
        <v>157.41666666666671</v>
      </c>
      <c r="K339" s="273">
        <v>150.15</v>
      </c>
      <c r="L339" s="273">
        <v>140.94999999999999</v>
      </c>
      <c r="M339" s="273">
        <v>19.30115</v>
      </c>
    </row>
    <row r="340" spans="1:13">
      <c r="A340" s="264">
        <v>330</v>
      </c>
      <c r="B340" s="273" t="s">
        <v>153</v>
      </c>
      <c r="C340" s="274">
        <v>94.15</v>
      </c>
      <c r="D340" s="275">
        <v>94.133333333333326</v>
      </c>
      <c r="E340" s="275">
        <v>92.916666666666657</v>
      </c>
      <c r="F340" s="275">
        <v>91.683333333333337</v>
      </c>
      <c r="G340" s="275">
        <v>90.466666666666669</v>
      </c>
      <c r="H340" s="275">
        <v>95.366666666666646</v>
      </c>
      <c r="I340" s="275">
        <v>96.583333333333314</v>
      </c>
      <c r="J340" s="275">
        <v>97.816666666666634</v>
      </c>
      <c r="K340" s="273">
        <v>95.35</v>
      </c>
      <c r="L340" s="273">
        <v>92.9</v>
      </c>
      <c r="M340" s="273">
        <v>292.79584</v>
      </c>
    </row>
    <row r="341" spans="1:13">
      <c r="A341" s="264">
        <v>331</v>
      </c>
      <c r="B341" s="273" t="s">
        <v>449</v>
      </c>
      <c r="C341" s="274">
        <v>457.25</v>
      </c>
      <c r="D341" s="275">
        <v>462.45</v>
      </c>
      <c r="E341" s="275">
        <v>447</v>
      </c>
      <c r="F341" s="275">
        <v>436.75</v>
      </c>
      <c r="G341" s="275">
        <v>421.3</v>
      </c>
      <c r="H341" s="275">
        <v>472.7</v>
      </c>
      <c r="I341" s="275">
        <v>488.14999999999992</v>
      </c>
      <c r="J341" s="275">
        <v>498.4</v>
      </c>
      <c r="K341" s="273">
        <v>477.9</v>
      </c>
      <c r="L341" s="273">
        <v>452.2</v>
      </c>
      <c r="M341" s="273">
        <v>2.8009200000000001</v>
      </c>
    </row>
    <row r="342" spans="1:13">
      <c r="A342" s="264">
        <v>332</v>
      </c>
      <c r="B342" s="273" t="s">
        <v>148</v>
      </c>
      <c r="C342" s="274">
        <v>50.45</v>
      </c>
      <c r="D342" s="275">
        <v>50.283333333333339</v>
      </c>
      <c r="E342" s="275">
        <v>49.466666666666676</v>
      </c>
      <c r="F342" s="275">
        <v>48.483333333333334</v>
      </c>
      <c r="G342" s="275">
        <v>47.666666666666671</v>
      </c>
      <c r="H342" s="275">
        <v>51.26666666666668</v>
      </c>
      <c r="I342" s="275">
        <v>52.083333333333343</v>
      </c>
      <c r="J342" s="275">
        <v>53.066666666666684</v>
      </c>
      <c r="K342" s="273">
        <v>51.1</v>
      </c>
      <c r="L342" s="273">
        <v>49.3</v>
      </c>
      <c r="M342" s="273">
        <v>342.85287</v>
      </c>
    </row>
    <row r="343" spans="1:13">
      <c r="A343" s="264">
        <v>333</v>
      </c>
      <c r="B343" s="273" t="s">
        <v>450</v>
      </c>
      <c r="C343" s="274">
        <v>41.65</v>
      </c>
      <c r="D343" s="275">
        <v>41.816666666666663</v>
      </c>
      <c r="E343" s="275">
        <v>40.833333333333329</v>
      </c>
      <c r="F343" s="275">
        <v>40.016666666666666</v>
      </c>
      <c r="G343" s="275">
        <v>39.033333333333331</v>
      </c>
      <c r="H343" s="275">
        <v>42.633333333333326</v>
      </c>
      <c r="I343" s="275">
        <v>43.61666666666666</v>
      </c>
      <c r="J343" s="275">
        <v>44.433333333333323</v>
      </c>
      <c r="K343" s="273">
        <v>42.8</v>
      </c>
      <c r="L343" s="273">
        <v>41</v>
      </c>
      <c r="M343" s="273">
        <v>16.137250000000002</v>
      </c>
    </row>
    <row r="344" spans="1:13">
      <c r="A344" s="264">
        <v>334</v>
      </c>
      <c r="B344" s="273" t="s">
        <v>451</v>
      </c>
      <c r="C344" s="274">
        <v>2510.35</v>
      </c>
      <c r="D344" s="275">
        <v>2470.7833333333333</v>
      </c>
      <c r="E344" s="275">
        <v>2392.5666666666666</v>
      </c>
      <c r="F344" s="275">
        <v>2274.7833333333333</v>
      </c>
      <c r="G344" s="275">
        <v>2196.5666666666666</v>
      </c>
      <c r="H344" s="275">
        <v>2588.5666666666666</v>
      </c>
      <c r="I344" s="275">
        <v>2666.7833333333328</v>
      </c>
      <c r="J344" s="275">
        <v>2784.5666666666666</v>
      </c>
      <c r="K344" s="273">
        <v>2549</v>
      </c>
      <c r="L344" s="273">
        <v>2353</v>
      </c>
      <c r="M344" s="273">
        <v>3.3096199999999998</v>
      </c>
    </row>
    <row r="345" spans="1:13">
      <c r="A345" s="264">
        <v>335</v>
      </c>
      <c r="B345" s="273" t="s">
        <v>756</v>
      </c>
      <c r="C345" s="274">
        <v>83.05</v>
      </c>
      <c r="D345" s="275">
        <v>83.483333333333334</v>
      </c>
      <c r="E345" s="275">
        <v>82.166666666666671</v>
      </c>
      <c r="F345" s="275">
        <v>81.283333333333331</v>
      </c>
      <c r="G345" s="275">
        <v>79.966666666666669</v>
      </c>
      <c r="H345" s="275">
        <v>84.366666666666674</v>
      </c>
      <c r="I345" s="275">
        <v>85.683333333333337</v>
      </c>
      <c r="J345" s="275">
        <v>86.566666666666677</v>
      </c>
      <c r="K345" s="273">
        <v>84.8</v>
      </c>
      <c r="L345" s="273">
        <v>82.6</v>
      </c>
      <c r="M345" s="273">
        <v>0.66563000000000005</v>
      </c>
    </row>
    <row r="346" spans="1:13">
      <c r="A346" s="264">
        <v>336</v>
      </c>
      <c r="B346" s="273" t="s">
        <v>151</v>
      </c>
      <c r="C346" s="274">
        <v>17190.3</v>
      </c>
      <c r="D346" s="275">
        <v>17198.266666666666</v>
      </c>
      <c r="E346" s="275">
        <v>17046.533333333333</v>
      </c>
      <c r="F346" s="275">
        <v>16902.766666666666</v>
      </c>
      <c r="G346" s="275">
        <v>16751.033333333333</v>
      </c>
      <c r="H346" s="275">
        <v>17342.033333333333</v>
      </c>
      <c r="I346" s="275">
        <v>17493.766666666663</v>
      </c>
      <c r="J346" s="275">
        <v>17637.533333333333</v>
      </c>
      <c r="K346" s="273">
        <v>17350</v>
      </c>
      <c r="L346" s="273">
        <v>17054.5</v>
      </c>
      <c r="M346" s="273">
        <v>1.30298</v>
      </c>
    </row>
    <row r="347" spans="1:13">
      <c r="A347" s="264">
        <v>337</v>
      </c>
      <c r="B347" s="273" t="s">
        <v>794</v>
      </c>
      <c r="C347" s="274">
        <v>37</v>
      </c>
      <c r="D347" s="275">
        <v>36.983333333333327</v>
      </c>
      <c r="E347" s="275">
        <v>36.666666666666657</v>
      </c>
      <c r="F347" s="275">
        <v>36.333333333333329</v>
      </c>
      <c r="G347" s="275">
        <v>36.016666666666659</v>
      </c>
      <c r="H347" s="275">
        <v>37.316666666666656</v>
      </c>
      <c r="I347" s="275">
        <v>37.633333333333333</v>
      </c>
      <c r="J347" s="275">
        <v>37.966666666666654</v>
      </c>
      <c r="K347" s="273">
        <v>37.299999999999997</v>
      </c>
      <c r="L347" s="273">
        <v>36.65</v>
      </c>
      <c r="M347" s="273">
        <v>12.75427</v>
      </c>
    </row>
    <row r="348" spans="1:13">
      <c r="A348" s="264">
        <v>338</v>
      </c>
      <c r="B348" s="273" t="s">
        <v>452</v>
      </c>
      <c r="C348" s="274">
        <v>1525.05</v>
      </c>
      <c r="D348" s="275">
        <v>1518</v>
      </c>
      <c r="E348" s="275">
        <v>1499.05</v>
      </c>
      <c r="F348" s="275">
        <v>1473.05</v>
      </c>
      <c r="G348" s="275">
        <v>1454.1</v>
      </c>
      <c r="H348" s="275">
        <v>1544</v>
      </c>
      <c r="I348" s="275">
        <v>1562.9499999999998</v>
      </c>
      <c r="J348" s="275">
        <v>1588.95</v>
      </c>
      <c r="K348" s="273">
        <v>1536.95</v>
      </c>
      <c r="L348" s="273">
        <v>1492</v>
      </c>
      <c r="M348" s="273">
        <v>0.15343999999999999</v>
      </c>
    </row>
    <row r="349" spans="1:13">
      <c r="A349" s="264">
        <v>339</v>
      </c>
      <c r="B349" s="273" t="s">
        <v>793</v>
      </c>
      <c r="C349" s="274">
        <v>331.6</v>
      </c>
      <c r="D349" s="275">
        <v>330.4666666666667</v>
      </c>
      <c r="E349" s="275">
        <v>325.13333333333338</v>
      </c>
      <c r="F349" s="275">
        <v>318.66666666666669</v>
      </c>
      <c r="G349" s="275">
        <v>313.33333333333337</v>
      </c>
      <c r="H349" s="275">
        <v>336.93333333333339</v>
      </c>
      <c r="I349" s="275">
        <v>342.26666666666665</v>
      </c>
      <c r="J349" s="275">
        <v>348.73333333333341</v>
      </c>
      <c r="K349" s="273">
        <v>335.8</v>
      </c>
      <c r="L349" s="273">
        <v>324</v>
      </c>
      <c r="M349" s="273">
        <v>13.633380000000001</v>
      </c>
    </row>
    <row r="350" spans="1:13">
      <c r="A350" s="264">
        <v>340</v>
      </c>
      <c r="B350" s="273" t="s">
        <v>266</v>
      </c>
      <c r="C350" s="274">
        <v>546.95000000000005</v>
      </c>
      <c r="D350" s="275">
        <v>544.66666666666663</v>
      </c>
      <c r="E350" s="275">
        <v>537.38333333333321</v>
      </c>
      <c r="F350" s="275">
        <v>527.81666666666661</v>
      </c>
      <c r="G350" s="275">
        <v>520.53333333333319</v>
      </c>
      <c r="H350" s="275">
        <v>554.23333333333323</v>
      </c>
      <c r="I350" s="275">
        <v>561.51666666666677</v>
      </c>
      <c r="J350" s="275">
        <v>571.08333333333326</v>
      </c>
      <c r="K350" s="273">
        <v>551.95000000000005</v>
      </c>
      <c r="L350" s="273">
        <v>535.1</v>
      </c>
      <c r="M350" s="273">
        <v>4.7409800000000004</v>
      </c>
    </row>
    <row r="351" spans="1:13">
      <c r="A351" s="264">
        <v>341</v>
      </c>
      <c r="B351" s="273" t="s">
        <v>155</v>
      </c>
      <c r="C351" s="274">
        <v>92.85</v>
      </c>
      <c r="D351" s="275">
        <v>92.666666666666671</v>
      </c>
      <c r="E351" s="275">
        <v>91.38333333333334</v>
      </c>
      <c r="F351" s="275">
        <v>89.916666666666671</v>
      </c>
      <c r="G351" s="275">
        <v>88.63333333333334</v>
      </c>
      <c r="H351" s="275">
        <v>94.13333333333334</v>
      </c>
      <c r="I351" s="275">
        <v>95.416666666666671</v>
      </c>
      <c r="J351" s="275">
        <v>96.88333333333334</v>
      </c>
      <c r="K351" s="273">
        <v>93.95</v>
      </c>
      <c r="L351" s="273">
        <v>91.2</v>
      </c>
      <c r="M351" s="273">
        <v>221.41489000000001</v>
      </c>
    </row>
    <row r="352" spans="1:13">
      <c r="A352" s="264">
        <v>342</v>
      </c>
      <c r="B352" s="273" t="s">
        <v>154</v>
      </c>
      <c r="C352" s="274">
        <v>112.95</v>
      </c>
      <c r="D352" s="275">
        <v>113.01666666666665</v>
      </c>
      <c r="E352" s="275">
        <v>112.0333333333333</v>
      </c>
      <c r="F352" s="275">
        <v>111.11666666666665</v>
      </c>
      <c r="G352" s="275">
        <v>110.1333333333333</v>
      </c>
      <c r="H352" s="275">
        <v>113.93333333333331</v>
      </c>
      <c r="I352" s="275">
        <v>114.91666666666666</v>
      </c>
      <c r="J352" s="275">
        <v>115.83333333333331</v>
      </c>
      <c r="K352" s="273">
        <v>114</v>
      </c>
      <c r="L352" s="273">
        <v>112.1</v>
      </c>
      <c r="M352" s="273">
        <v>7.25312</v>
      </c>
    </row>
    <row r="353" spans="1:13">
      <c r="A353" s="264">
        <v>343</v>
      </c>
      <c r="B353" s="273" t="s">
        <v>453</v>
      </c>
      <c r="C353" s="274">
        <v>76.55</v>
      </c>
      <c r="D353" s="275">
        <v>76.350000000000009</v>
      </c>
      <c r="E353" s="275">
        <v>75.000000000000014</v>
      </c>
      <c r="F353" s="275">
        <v>73.45</v>
      </c>
      <c r="G353" s="275">
        <v>72.100000000000009</v>
      </c>
      <c r="H353" s="275">
        <v>77.90000000000002</v>
      </c>
      <c r="I353" s="275">
        <v>79.250000000000014</v>
      </c>
      <c r="J353" s="275">
        <v>80.800000000000026</v>
      </c>
      <c r="K353" s="273">
        <v>77.7</v>
      </c>
      <c r="L353" s="273">
        <v>74.8</v>
      </c>
      <c r="M353" s="273">
        <v>0.43474000000000002</v>
      </c>
    </row>
    <row r="354" spans="1:13">
      <c r="A354" s="264">
        <v>344</v>
      </c>
      <c r="B354" s="273" t="s">
        <v>267</v>
      </c>
      <c r="C354" s="274">
        <v>3280.8</v>
      </c>
      <c r="D354" s="275">
        <v>3273.2833333333333</v>
      </c>
      <c r="E354" s="275">
        <v>3217.5666666666666</v>
      </c>
      <c r="F354" s="275">
        <v>3154.3333333333335</v>
      </c>
      <c r="G354" s="275">
        <v>3098.6166666666668</v>
      </c>
      <c r="H354" s="275">
        <v>3336.5166666666664</v>
      </c>
      <c r="I354" s="275">
        <v>3392.2333333333327</v>
      </c>
      <c r="J354" s="275">
        <v>3455.4666666666662</v>
      </c>
      <c r="K354" s="273">
        <v>3329</v>
      </c>
      <c r="L354" s="273">
        <v>3210.05</v>
      </c>
      <c r="M354" s="273">
        <v>0.32943</v>
      </c>
    </row>
    <row r="355" spans="1:13">
      <c r="A355" s="264">
        <v>345</v>
      </c>
      <c r="B355" s="273" t="s">
        <v>454</v>
      </c>
      <c r="C355" s="274">
        <v>93.35</v>
      </c>
      <c r="D355" s="275">
        <v>91.833333333333329</v>
      </c>
      <c r="E355" s="275">
        <v>88.916666666666657</v>
      </c>
      <c r="F355" s="275">
        <v>84.483333333333334</v>
      </c>
      <c r="G355" s="275">
        <v>81.566666666666663</v>
      </c>
      <c r="H355" s="275">
        <v>96.266666666666652</v>
      </c>
      <c r="I355" s="275">
        <v>99.183333333333309</v>
      </c>
      <c r="J355" s="275">
        <v>103.61666666666665</v>
      </c>
      <c r="K355" s="273">
        <v>94.75</v>
      </c>
      <c r="L355" s="273">
        <v>87.4</v>
      </c>
      <c r="M355" s="273">
        <v>30.296980000000001</v>
      </c>
    </row>
    <row r="356" spans="1:13">
      <c r="A356" s="264">
        <v>346</v>
      </c>
      <c r="B356" s="273" t="s">
        <v>455</v>
      </c>
      <c r="C356" s="274">
        <v>273.75</v>
      </c>
      <c r="D356" s="275">
        <v>276.10000000000002</v>
      </c>
      <c r="E356" s="275">
        <v>264.50000000000006</v>
      </c>
      <c r="F356" s="275">
        <v>255.25000000000006</v>
      </c>
      <c r="G356" s="275">
        <v>243.65000000000009</v>
      </c>
      <c r="H356" s="275">
        <v>285.35000000000002</v>
      </c>
      <c r="I356" s="275">
        <v>296.94999999999993</v>
      </c>
      <c r="J356" s="275">
        <v>306.2</v>
      </c>
      <c r="K356" s="273">
        <v>287.7</v>
      </c>
      <c r="L356" s="273">
        <v>266.85000000000002</v>
      </c>
      <c r="M356" s="273">
        <v>9.2755399999999995</v>
      </c>
    </row>
    <row r="357" spans="1:13">
      <c r="A357" s="264">
        <v>347</v>
      </c>
      <c r="B357" s="273" t="s">
        <v>456</v>
      </c>
      <c r="C357" s="274">
        <v>220.35</v>
      </c>
      <c r="D357" s="275">
        <v>221.29999999999998</v>
      </c>
      <c r="E357" s="275">
        <v>217.04999999999995</v>
      </c>
      <c r="F357" s="275">
        <v>213.74999999999997</v>
      </c>
      <c r="G357" s="275">
        <v>209.49999999999994</v>
      </c>
      <c r="H357" s="275">
        <v>224.59999999999997</v>
      </c>
      <c r="I357" s="275">
        <v>228.85000000000002</v>
      </c>
      <c r="J357" s="275">
        <v>232.14999999999998</v>
      </c>
      <c r="K357" s="273">
        <v>225.55</v>
      </c>
      <c r="L357" s="273">
        <v>218</v>
      </c>
      <c r="M357" s="273">
        <v>1.2301</v>
      </c>
    </row>
    <row r="358" spans="1:13">
      <c r="A358" s="264">
        <v>348</v>
      </c>
      <c r="B358" s="273" t="s">
        <v>268</v>
      </c>
      <c r="C358" s="274">
        <v>2063.6</v>
      </c>
      <c r="D358" s="275">
        <v>2044.3499999999997</v>
      </c>
      <c r="E358" s="275">
        <v>2000.2499999999995</v>
      </c>
      <c r="F358" s="275">
        <v>1936.8999999999999</v>
      </c>
      <c r="G358" s="275">
        <v>1892.7999999999997</v>
      </c>
      <c r="H358" s="275">
        <v>2107.6999999999994</v>
      </c>
      <c r="I358" s="275">
        <v>2151.7999999999993</v>
      </c>
      <c r="J358" s="275">
        <v>2215.1499999999992</v>
      </c>
      <c r="K358" s="273">
        <v>2088.4499999999998</v>
      </c>
      <c r="L358" s="273">
        <v>1981</v>
      </c>
      <c r="M358" s="273">
        <v>7.3073699999999997</v>
      </c>
    </row>
    <row r="359" spans="1:13">
      <c r="A359" s="264">
        <v>349</v>
      </c>
      <c r="B359" s="273" t="s">
        <v>269</v>
      </c>
      <c r="C359" s="274">
        <v>349.3</v>
      </c>
      <c r="D359" s="275">
        <v>349.16666666666669</v>
      </c>
      <c r="E359" s="275">
        <v>341.18333333333339</v>
      </c>
      <c r="F359" s="275">
        <v>333.06666666666672</v>
      </c>
      <c r="G359" s="275">
        <v>325.08333333333343</v>
      </c>
      <c r="H359" s="275">
        <v>357.28333333333336</v>
      </c>
      <c r="I359" s="275">
        <v>365.26666666666659</v>
      </c>
      <c r="J359" s="275">
        <v>373.38333333333333</v>
      </c>
      <c r="K359" s="273">
        <v>357.15</v>
      </c>
      <c r="L359" s="273">
        <v>341.05</v>
      </c>
      <c r="M359" s="273">
        <v>2.7089300000000001</v>
      </c>
    </row>
    <row r="360" spans="1:13">
      <c r="A360" s="264">
        <v>350</v>
      </c>
      <c r="B360" s="273" t="s">
        <v>457</v>
      </c>
      <c r="C360" s="274">
        <v>216.95</v>
      </c>
      <c r="D360" s="275">
        <v>212.11666666666665</v>
      </c>
      <c r="E360" s="275">
        <v>202.2833333333333</v>
      </c>
      <c r="F360" s="275">
        <v>187.61666666666665</v>
      </c>
      <c r="G360" s="275">
        <v>177.7833333333333</v>
      </c>
      <c r="H360" s="275">
        <v>226.7833333333333</v>
      </c>
      <c r="I360" s="275">
        <v>236.61666666666662</v>
      </c>
      <c r="J360" s="275">
        <v>251.2833333333333</v>
      </c>
      <c r="K360" s="273">
        <v>221.95</v>
      </c>
      <c r="L360" s="273">
        <v>197.45</v>
      </c>
      <c r="M360" s="273">
        <v>38.751390000000001</v>
      </c>
    </row>
    <row r="361" spans="1:13">
      <c r="A361" s="264">
        <v>351</v>
      </c>
      <c r="B361" s="273" t="s">
        <v>759</v>
      </c>
      <c r="C361" s="274">
        <v>423</v>
      </c>
      <c r="D361" s="275">
        <v>424.05</v>
      </c>
      <c r="E361" s="275">
        <v>418.95000000000005</v>
      </c>
      <c r="F361" s="275">
        <v>414.90000000000003</v>
      </c>
      <c r="G361" s="275">
        <v>409.80000000000007</v>
      </c>
      <c r="H361" s="275">
        <v>428.1</v>
      </c>
      <c r="I361" s="275">
        <v>433.20000000000005</v>
      </c>
      <c r="J361" s="275">
        <v>437.25</v>
      </c>
      <c r="K361" s="273">
        <v>429.15</v>
      </c>
      <c r="L361" s="273">
        <v>420</v>
      </c>
      <c r="M361" s="273">
        <v>1.5778399999999999</v>
      </c>
    </row>
    <row r="362" spans="1:13">
      <c r="A362" s="264">
        <v>352</v>
      </c>
      <c r="B362" s="273" t="s">
        <v>458</v>
      </c>
      <c r="C362" s="274">
        <v>59.9</v>
      </c>
      <c r="D362" s="275">
        <v>60.199999999999996</v>
      </c>
      <c r="E362" s="275">
        <v>59.499999999999993</v>
      </c>
      <c r="F362" s="275">
        <v>59.099999999999994</v>
      </c>
      <c r="G362" s="275">
        <v>58.399999999999991</v>
      </c>
      <c r="H362" s="275">
        <v>60.599999999999994</v>
      </c>
      <c r="I362" s="275">
        <v>61.3</v>
      </c>
      <c r="J362" s="275">
        <v>61.699999999999996</v>
      </c>
      <c r="K362" s="273">
        <v>60.9</v>
      </c>
      <c r="L362" s="273">
        <v>59.8</v>
      </c>
      <c r="M362" s="273">
        <v>8.7123399999999993</v>
      </c>
    </row>
    <row r="363" spans="1:13">
      <c r="A363" s="264">
        <v>353</v>
      </c>
      <c r="B363" s="273" t="s">
        <v>163</v>
      </c>
      <c r="C363" s="274">
        <v>1552.95</v>
      </c>
      <c r="D363" s="275">
        <v>1549.5333333333335</v>
      </c>
      <c r="E363" s="275">
        <v>1525.2666666666671</v>
      </c>
      <c r="F363" s="275">
        <v>1497.5833333333335</v>
      </c>
      <c r="G363" s="275">
        <v>1473.3166666666671</v>
      </c>
      <c r="H363" s="275">
        <v>1577.2166666666672</v>
      </c>
      <c r="I363" s="275">
        <v>1601.4833333333336</v>
      </c>
      <c r="J363" s="275">
        <v>1629.1666666666672</v>
      </c>
      <c r="K363" s="273">
        <v>1573.8</v>
      </c>
      <c r="L363" s="273">
        <v>1521.85</v>
      </c>
      <c r="M363" s="273">
        <v>19.859850000000002</v>
      </c>
    </row>
    <row r="364" spans="1:13">
      <c r="A364" s="264">
        <v>354</v>
      </c>
      <c r="B364" s="273" t="s">
        <v>156</v>
      </c>
      <c r="C364" s="274">
        <v>29372.799999999999</v>
      </c>
      <c r="D364" s="275">
        <v>29062.466666666664</v>
      </c>
      <c r="E364" s="275">
        <v>28444.933333333327</v>
      </c>
      <c r="F364" s="275">
        <v>27517.066666666662</v>
      </c>
      <c r="G364" s="275">
        <v>26899.533333333326</v>
      </c>
      <c r="H364" s="275">
        <v>29990.333333333328</v>
      </c>
      <c r="I364" s="275">
        <v>30607.866666666661</v>
      </c>
      <c r="J364" s="275">
        <v>31535.73333333333</v>
      </c>
      <c r="K364" s="273">
        <v>29680</v>
      </c>
      <c r="L364" s="273">
        <v>28134.6</v>
      </c>
      <c r="M364" s="273">
        <v>0.70157999999999998</v>
      </c>
    </row>
    <row r="365" spans="1:13">
      <c r="A365" s="264">
        <v>355</v>
      </c>
      <c r="B365" s="273" t="s">
        <v>459</v>
      </c>
      <c r="C365" s="274">
        <v>1572.05</v>
      </c>
      <c r="D365" s="275">
        <v>1578.9666666666665</v>
      </c>
      <c r="E365" s="275">
        <v>1556.333333333333</v>
      </c>
      <c r="F365" s="275">
        <v>1540.6166666666666</v>
      </c>
      <c r="G365" s="275">
        <v>1517.9833333333331</v>
      </c>
      <c r="H365" s="275">
        <v>1594.6833333333329</v>
      </c>
      <c r="I365" s="275">
        <v>1617.3166666666666</v>
      </c>
      <c r="J365" s="275">
        <v>1633.0333333333328</v>
      </c>
      <c r="K365" s="273">
        <v>1601.6</v>
      </c>
      <c r="L365" s="273">
        <v>1563.25</v>
      </c>
      <c r="M365" s="273">
        <v>1.02586</v>
      </c>
    </row>
    <row r="366" spans="1:13">
      <c r="A366" s="264">
        <v>356</v>
      </c>
      <c r="B366" s="273" t="s">
        <v>158</v>
      </c>
      <c r="C366" s="274">
        <v>246.45</v>
      </c>
      <c r="D366" s="275">
        <v>245.75</v>
      </c>
      <c r="E366" s="275">
        <v>242.7</v>
      </c>
      <c r="F366" s="275">
        <v>238.95</v>
      </c>
      <c r="G366" s="275">
        <v>235.89999999999998</v>
      </c>
      <c r="H366" s="275">
        <v>249.5</v>
      </c>
      <c r="I366" s="275">
        <v>252.55</v>
      </c>
      <c r="J366" s="275">
        <v>256.3</v>
      </c>
      <c r="K366" s="273">
        <v>248.8</v>
      </c>
      <c r="L366" s="273">
        <v>242</v>
      </c>
      <c r="M366" s="273">
        <v>43.556930000000001</v>
      </c>
    </row>
    <row r="367" spans="1:13">
      <c r="A367" s="264">
        <v>357</v>
      </c>
      <c r="B367" s="273" t="s">
        <v>270</v>
      </c>
      <c r="C367" s="274">
        <v>4468.6499999999996</v>
      </c>
      <c r="D367" s="275">
        <v>4492.8833333333332</v>
      </c>
      <c r="E367" s="275">
        <v>4400.7666666666664</v>
      </c>
      <c r="F367" s="275">
        <v>4332.8833333333332</v>
      </c>
      <c r="G367" s="275">
        <v>4240.7666666666664</v>
      </c>
      <c r="H367" s="275">
        <v>4560.7666666666664</v>
      </c>
      <c r="I367" s="275">
        <v>4652.8833333333332</v>
      </c>
      <c r="J367" s="275">
        <v>4720.7666666666664</v>
      </c>
      <c r="K367" s="273">
        <v>4585</v>
      </c>
      <c r="L367" s="273">
        <v>4425</v>
      </c>
      <c r="M367" s="273">
        <v>0.62731000000000003</v>
      </c>
    </row>
    <row r="368" spans="1:13">
      <c r="A368" s="264">
        <v>358</v>
      </c>
      <c r="B368" s="273" t="s">
        <v>460</v>
      </c>
      <c r="C368" s="274">
        <v>196.05</v>
      </c>
      <c r="D368" s="275">
        <v>198.36666666666667</v>
      </c>
      <c r="E368" s="275">
        <v>192.78333333333336</v>
      </c>
      <c r="F368" s="275">
        <v>189.51666666666668</v>
      </c>
      <c r="G368" s="275">
        <v>183.93333333333337</v>
      </c>
      <c r="H368" s="275">
        <v>201.63333333333335</v>
      </c>
      <c r="I368" s="275">
        <v>207.21666666666667</v>
      </c>
      <c r="J368" s="275">
        <v>210.48333333333335</v>
      </c>
      <c r="K368" s="273">
        <v>203.95</v>
      </c>
      <c r="L368" s="273">
        <v>195.1</v>
      </c>
      <c r="M368" s="273">
        <v>14.080970000000001</v>
      </c>
    </row>
    <row r="369" spans="1:13">
      <c r="A369" s="264">
        <v>359</v>
      </c>
      <c r="B369" s="273" t="s">
        <v>461</v>
      </c>
      <c r="C369" s="274">
        <v>851.45</v>
      </c>
      <c r="D369" s="275">
        <v>831.6</v>
      </c>
      <c r="E369" s="275">
        <v>803.45</v>
      </c>
      <c r="F369" s="275">
        <v>755.45</v>
      </c>
      <c r="G369" s="275">
        <v>727.30000000000007</v>
      </c>
      <c r="H369" s="275">
        <v>879.6</v>
      </c>
      <c r="I369" s="275">
        <v>907.74999999999989</v>
      </c>
      <c r="J369" s="275">
        <v>955.75</v>
      </c>
      <c r="K369" s="273">
        <v>859.75</v>
      </c>
      <c r="L369" s="273">
        <v>783.6</v>
      </c>
      <c r="M369" s="273">
        <v>1.488</v>
      </c>
    </row>
    <row r="370" spans="1:13">
      <c r="A370" s="264">
        <v>360</v>
      </c>
      <c r="B370" s="273" t="s">
        <v>160</v>
      </c>
      <c r="C370" s="274">
        <v>1761.05</v>
      </c>
      <c r="D370" s="275">
        <v>1753.8666666666668</v>
      </c>
      <c r="E370" s="275">
        <v>1728.2333333333336</v>
      </c>
      <c r="F370" s="275">
        <v>1695.4166666666667</v>
      </c>
      <c r="G370" s="275">
        <v>1669.7833333333335</v>
      </c>
      <c r="H370" s="275">
        <v>1786.6833333333336</v>
      </c>
      <c r="I370" s="275">
        <v>1812.3166666666668</v>
      </c>
      <c r="J370" s="275">
        <v>1845.1333333333337</v>
      </c>
      <c r="K370" s="273">
        <v>1779.5</v>
      </c>
      <c r="L370" s="273">
        <v>1721.05</v>
      </c>
      <c r="M370" s="273">
        <v>8.7006700000000006</v>
      </c>
    </row>
    <row r="371" spans="1:13">
      <c r="A371" s="264">
        <v>361</v>
      </c>
      <c r="B371" s="273" t="s">
        <v>157</v>
      </c>
      <c r="C371" s="274">
        <v>1500.9</v>
      </c>
      <c r="D371" s="275">
        <v>1476.4666666666665</v>
      </c>
      <c r="E371" s="275">
        <v>1436.383333333333</v>
      </c>
      <c r="F371" s="275">
        <v>1371.8666666666666</v>
      </c>
      <c r="G371" s="275">
        <v>1331.7833333333331</v>
      </c>
      <c r="H371" s="275">
        <v>1540.9833333333329</v>
      </c>
      <c r="I371" s="275">
        <v>1581.0666666666664</v>
      </c>
      <c r="J371" s="275">
        <v>1645.5833333333328</v>
      </c>
      <c r="K371" s="273">
        <v>1516.55</v>
      </c>
      <c r="L371" s="273">
        <v>1411.95</v>
      </c>
      <c r="M371" s="273">
        <v>26.034310000000001</v>
      </c>
    </row>
    <row r="372" spans="1:13">
      <c r="A372" s="264">
        <v>362</v>
      </c>
      <c r="B372" s="273" t="s">
        <v>757</v>
      </c>
      <c r="C372" s="274">
        <v>507.8</v>
      </c>
      <c r="D372" s="275">
        <v>512.6</v>
      </c>
      <c r="E372" s="275">
        <v>500.20000000000005</v>
      </c>
      <c r="F372" s="275">
        <v>492.6</v>
      </c>
      <c r="G372" s="275">
        <v>480.20000000000005</v>
      </c>
      <c r="H372" s="275">
        <v>520.20000000000005</v>
      </c>
      <c r="I372" s="275">
        <v>532.59999999999991</v>
      </c>
      <c r="J372" s="275">
        <v>540.20000000000005</v>
      </c>
      <c r="K372" s="273">
        <v>525</v>
      </c>
      <c r="L372" s="273">
        <v>505</v>
      </c>
      <c r="M372" s="273">
        <v>0.52814000000000005</v>
      </c>
    </row>
    <row r="373" spans="1:13">
      <c r="A373" s="264">
        <v>363</v>
      </c>
      <c r="B373" s="273" t="s">
        <v>462</v>
      </c>
      <c r="C373" s="274">
        <v>1270.45</v>
      </c>
      <c r="D373" s="275">
        <v>1259.9833333333333</v>
      </c>
      <c r="E373" s="275">
        <v>1242.0166666666667</v>
      </c>
      <c r="F373" s="275">
        <v>1213.5833333333333</v>
      </c>
      <c r="G373" s="275">
        <v>1195.6166666666666</v>
      </c>
      <c r="H373" s="275">
        <v>1288.4166666666667</v>
      </c>
      <c r="I373" s="275">
        <v>1306.3833333333334</v>
      </c>
      <c r="J373" s="275">
        <v>1334.8166666666668</v>
      </c>
      <c r="K373" s="273">
        <v>1277.95</v>
      </c>
      <c r="L373" s="273">
        <v>1231.55</v>
      </c>
      <c r="M373" s="273">
        <v>5.9197199999999999</v>
      </c>
    </row>
    <row r="374" spans="1:13">
      <c r="A374" s="264">
        <v>364</v>
      </c>
      <c r="B374" s="273" t="s">
        <v>758</v>
      </c>
      <c r="C374" s="274">
        <v>711.5</v>
      </c>
      <c r="D374" s="275">
        <v>715.26666666666677</v>
      </c>
      <c r="E374" s="275">
        <v>703.83333333333348</v>
      </c>
      <c r="F374" s="275">
        <v>696.16666666666674</v>
      </c>
      <c r="G374" s="275">
        <v>684.73333333333346</v>
      </c>
      <c r="H374" s="275">
        <v>722.93333333333351</v>
      </c>
      <c r="I374" s="275">
        <v>734.36666666666667</v>
      </c>
      <c r="J374" s="275">
        <v>742.03333333333353</v>
      </c>
      <c r="K374" s="273">
        <v>726.7</v>
      </c>
      <c r="L374" s="273">
        <v>707.6</v>
      </c>
      <c r="M374" s="273">
        <v>0.38166</v>
      </c>
    </row>
    <row r="375" spans="1:13">
      <c r="A375" s="264">
        <v>365</v>
      </c>
      <c r="B375" s="273" t="s">
        <v>159</v>
      </c>
      <c r="C375" s="274">
        <v>118.95</v>
      </c>
      <c r="D375" s="275">
        <v>119.01666666666665</v>
      </c>
      <c r="E375" s="275">
        <v>117.0333333333333</v>
      </c>
      <c r="F375" s="275">
        <v>115.11666666666665</v>
      </c>
      <c r="G375" s="275">
        <v>113.1333333333333</v>
      </c>
      <c r="H375" s="275">
        <v>120.93333333333331</v>
      </c>
      <c r="I375" s="275">
        <v>122.91666666666666</v>
      </c>
      <c r="J375" s="275">
        <v>124.83333333333331</v>
      </c>
      <c r="K375" s="273">
        <v>121</v>
      </c>
      <c r="L375" s="273">
        <v>117.1</v>
      </c>
      <c r="M375" s="273">
        <v>58.72278</v>
      </c>
    </row>
    <row r="376" spans="1:13">
      <c r="A376" s="264">
        <v>366</v>
      </c>
      <c r="B376" s="273" t="s">
        <v>162</v>
      </c>
      <c r="C376" s="274">
        <v>194.2</v>
      </c>
      <c r="D376" s="275">
        <v>193.01666666666665</v>
      </c>
      <c r="E376" s="275">
        <v>190.3833333333333</v>
      </c>
      <c r="F376" s="275">
        <v>186.56666666666663</v>
      </c>
      <c r="G376" s="275">
        <v>183.93333333333328</v>
      </c>
      <c r="H376" s="275">
        <v>196.83333333333331</v>
      </c>
      <c r="I376" s="275">
        <v>199.46666666666664</v>
      </c>
      <c r="J376" s="275">
        <v>203.28333333333333</v>
      </c>
      <c r="K376" s="273">
        <v>195.65</v>
      </c>
      <c r="L376" s="273">
        <v>189.2</v>
      </c>
      <c r="M376" s="273">
        <v>60.77028</v>
      </c>
    </row>
    <row r="377" spans="1:13">
      <c r="A377" s="264">
        <v>367</v>
      </c>
      <c r="B377" s="273" t="s">
        <v>463</v>
      </c>
      <c r="C377" s="274">
        <v>121.8</v>
      </c>
      <c r="D377" s="275">
        <v>122.3</v>
      </c>
      <c r="E377" s="275">
        <v>119.89999999999999</v>
      </c>
      <c r="F377" s="275">
        <v>118</v>
      </c>
      <c r="G377" s="275">
        <v>115.6</v>
      </c>
      <c r="H377" s="275">
        <v>124.19999999999999</v>
      </c>
      <c r="I377" s="275">
        <v>126.6</v>
      </c>
      <c r="J377" s="275">
        <v>128.5</v>
      </c>
      <c r="K377" s="273">
        <v>124.7</v>
      </c>
      <c r="L377" s="273">
        <v>120.4</v>
      </c>
      <c r="M377" s="273">
        <v>8.6265400000000003</v>
      </c>
    </row>
    <row r="378" spans="1:13">
      <c r="A378" s="264">
        <v>368</v>
      </c>
      <c r="B378" s="273" t="s">
        <v>271</v>
      </c>
      <c r="C378" s="274">
        <v>284.25</v>
      </c>
      <c r="D378" s="275">
        <v>283.01666666666665</v>
      </c>
      <c r="E378" s="275">
        <v>279.23333333333329</v>
      </c>
      <c r="F378" s="275">
        <v>274.21666666666664</v>
      </c>
      <c r="G378" s="275">
        <v>270.43333333333328</v>
      </c>
      <c r="H378" s="275">
        <v>288.0333333333333</v>
      </c>
      <c r="I378" s="275">
        <v>291.81666666666661</v>
      </c>
      <c r="J378" s="275">
        <v>296.83333333333331</v>
      </c>
      <c r="K378" s="273">
        <v>286.8</v>
      </c>
      <c r="L378" s="273">
        <v>278</v>
      </c>
      <c r="M378" s="273">
        <v>3.9175800000000001</v>
      </c>
    </row>
    <row r="379" spans="1:13">
      <c r="A379" s="264">
        <v>369</v>
      </c>
      <c r="B379" s="273" t="s">
        <v>464</v>
      </c>
      <c r="C379" s="274">
        <v>100.35</v>
      </c>
      <c r="D379" s="275">
        <v>98.066666666666663</v>
      </c>
      <c r="E379" s="275">
        <v>93.383333333333326</v>
      </c>
      <c r="F379" s="275">
        <v>86.416666666666657</v>
      </c>
      <c r="G379" s="275">
        <v>81.73333333333332</v>
      </c>
      <c r="H379" s="275">
        <v>105.03333333333333</v>
      </c>
      <c r="I379" s="275">
        <v>109.71666666666667</v>
      </c>
      <c r="J379" s="275">
        <v>116.68333333333334</v>
      </c>
      <c r="K379" s="273">
        <v>102.75</v>
      </c>
      <c r="L379" s="273">
        <v>91.1</v>
      </c>
      <c r="M379" s="273">
        <v>31.125959999999999</v>
      </c>
    </row>
    <row r="380" spans="1:13">
      <c r="A380" s="264">
        <v>370</v>
      </c>
      <c r="B380" s="273" t="s">
        <v>465</v>
      </c>
      <c r="C380" s="274">
        <v>7100.6</v>
      </c>
      <c r="D380" s="275">
        <v>7139.6333333333341</v>
      </c>
      <c r="E380" s="275">
        <v>7029.2666666666682</v>
      </c>
      <c r="F380" s="275">
        <v>6957.9333333333343</v>
      </c>
      <c r="G380" s="275">
        <v>6847.5666666666684</v>
      </c>
      <c r="H380" s="275">
        <v>7210.9666666666681</v>
      </c>
      <c r="I380" s="275">
        <v>7321.3333333333348</v>
      </c>
      <c r="J380" s="275">
        <v>7392.6666666666679</v>
      </c>
      <c r="K380" s="273">
        <v>7250</v>
      </c>
      <c r="L380" s="273">
        <v>7068.3</v>
      </c>
      <c r="M380" s="273">
        <v>7.4950000000000003E-2</v>
      </c>
    </row>
    <row r="381" spans="1:13">
      <c r="A381" s="264">
        <v>371</v>
      </c>
      <c r="B381" s="273" t="s">
        <v>272</v>
      </c>
      <c r="C381" s="274">
        <v>11120.75</v>
      </c>
      <c r="D381" s="275">
        <v>11191.6</v>
      </c>
      <c r="E381" s="275">
        <v>11029.150000000001</v>
      </c>
      <c r="F381" s="275">
        <v>10937.550000000001</v>
      </c>
      <c r="G381" s="275">
        <v>10775.100000000002</v>
      </c>
      <c r="H381" s="275">
        <v>11283.2</v>
      </c>
      <c r="I381" s="275">
        <v>11445.650000000001</v>
      </c>
      <c r="J381" s="275">
        <v>11537.25</v>
      </c>
      <c r="K381" s="273">
        <v>11354.05</v>
      </c>
      <c r="L381" s="273">
        <v>11100</v>
      </c>
      <c r="M381" s="273">
        <v>0.20784</v>
      </c>
    </row>
    <row r="382" spans="1:13">
      <c r="A382" s="264">
        <v>372</v>
      </c>
      <c r="B382" s="273" t="s">
        <v>161</v>
      </c>
      <c r="C382" s="274">
        <v>36.200000000000003</v>
      </c>
      <c r="D382" s="275">
        <v>36.200000000000003</v>
      </c>
      <c r="E382" s="275">
        <v>35.550000000000004</v>
      </c>
      <c r="F382" s="275">
        <v>34.9</v>
      </c>
      <c r="G382" s="275">
        <v>34.25</v>
      </c>
      <c r="H382" s="275">
        <v>36.850000000000009</v>
      </c>
      <c r="I382" s="275">
        <v>37.500000000000014</v>
      </c>
      <c r="J382" s="275">
        <v>38.150000000000013</v>
      </c>
      <c r="K382" s="273">
        <v>36.85</v>
      </c>
      <c r="L382" s="273">
        <v>35.549999999999997</v>
      </c>
      <c r="M382" s="273">
        <v>1998.32087</v>
      </c>
    </row>
    <row r="383" spans="1:13">
      <c r="A383" s="264">
        <v>373</v>
      </c>
      <c r="B383" s="273" t="s">
        <v>273</v>
      </c>
      <c r="C383" s="274">
        <v>604.45000000000005</v>
      </c>
      <c r="D383" s="275">
        <v>603.45000000000005</v>
      </c>
      <c r="E383" s="275">
        <v>587.05000000000007</v>
      </c>
      <c r="F383" s="275">
        <v>569.65</v>
      </c>
      <c r="G383" s="275">
        <v>553.25</v>
      </c>
      <c r="H383" s="275">
        <v>620.85000000000014</v>
      </c>
      <c r="I383" s="275">
        <v>637.25000000000023</v>
      </c>
      <c r="J383" s="275">
        <v>654.6500000000002</v>
      </c>
      <c r="K383" s="273">
        <v>619.85</v>
      </c>
      <c r="L383" s="273">
        <v>586.04999999999995</v>
      </c>
      <c r="M383" s="273">
        <v>2.8219099999999999</v>
      </c>
    </row>
    <row r="384" spans="1:13">
      <c r="A384" s="264">
        <v>374</v>
      </c>
      <c r="B384" s="273" t="s">
        <v>165</v>
      </c>
      <c r="C384" s="274">
        <v>242.4</v>
      </c>
      <c r="D384" s="275">
        <v>243.25</v>
      </c>
      <c r="E384" s="275">
        <v>237.15</v>
      </c>
      <c r="F384" s="275">
        <v>231.9</v>
      </c>
      <c r="G384" s="275">
        <v>225.8</v>
      </c>
      <c r="H384" s="275">
        <v>248.5</v>
      </c>
      <c r="I384" s="275">
        <v>254.60000000000002</v>
      </c>
      <c r="J384" s="275">
        <v>259.85000000000002</v>
      </c>
      <c r="K384" s="273">
        <v>249.35</v>
      </c>
      <c r="L384" s="273">
        <v>238</v>
      </c>
      <c r="M384" s="273">
        <v>291.05457000000001</v>
      </c>
    </row>
    <row r="385" spans="1:13">
      <c r="A385" s="264">
        <v>375</v>
      </c>
      <c r="B385" s="273" t="s">
        <v>166</v>
      </c>
      <c r="C385" s="274">
        <v>143.69999999999999</v>
      </c>
      <c r="D385" s="275">
        <v>142.41666666666666</v>
      </c>
      <c r="E385" s="275">
        <v>140.38333333333333</v>
      </c>
      <c r="F385" s="275">
        <v>137.06666666666666</v>
      </c>
      <c r="G385" s="275">
        <v>135.03333333333333</v>
      </c>
      <c r="H385" s="275">
        <v>145.73333333333332</v>
      </c>
      <c r="I385" s="275">
        <v>147.76666666666668</v>
      </c>
      <c r="J385" s="275">
        <v>151.08333333333331</v>
      </c>
      <c r="K385" s="273">
        <v>144.44999999999999</v>
      </c>
      <c r="L385" s="273">
        <v>139.1</v>
      </c>
      <c r="M385" s="273">
        <v>57.359050000000003</v>
      </c>
    </row>
    <row r="386" spans="1:13">
      <c r="A386" s="264">
        <v>376</v>
      </c>
      <c r="B386" s="273" t="s">
        <v>466</v>
      </c>
      <c r="C386" s="274">
        <v>260.85000000000002</v>
      </c>
      <c r="D386" s="275">
        <v>260.28333333333336</v>
      </c>
      <c r="E386" s="275">
        <v>258.66666666666674</v>
      </c>
      <c r="F386" s="275">
        <v>256.48333333333341</v>
      </c>
      <c r="G386" s="275">
        <v>254.86666666666679</v>
      </c>
      <c r="H386" s="275">
        <v>262.4666666666667</v>
      </c>
      <c r="I386" s="275">
        <v>264.08333333333337</v>
      </c>
      <c r="J386" s="275">
        <v>266.26666666666665</v>
      </c>
      <c r="K386" s="273">
        <v>261.89999999999998</v>
      </c>
      <c r="L386" s="273">
        <v>258.10000000000002</v>
      </c>
      <c r="M386" s="273">
        <v>1.96669</v>
      </c>
    </row>
    <row r="387" spans="1:13">
      <c r="A387" s="264">
        <v>377</v>
      </c>
      <c r="B387" s="273" t="s">
        <v>467</v>
      </c>
      <c r="C387" s="274">
        <v>520.9</v>
      </c>
      <c r="D387" s="275">
        <v>523.48333333333323</v>
      </c>
      <c r="E387" s="275">
        <v>505.06666666666649</v>
      </c>
      <c r="F387" s="275">
        <v>489.23333333333323</v>
      </c>
      <c r="G387" s="275">
        <v>470.81666666666649</v>
      </c>
      <c r="H387" s="275">
        <v>539.31666666666649</v>
      </c>
      <c r="I387" s="275">
        <v>557.73333333333323</v>
      </c>
      <c r="J387" s="275">
        <v>573.56666666666649</v>
      </c>
      <c r="K387" s="273">
        <v>541.9</v>
      </c>
      <c r="L387" s="273">
        <v>507.65</v>
      </c>
      <c r="M387" s="273">
        <v>9.3001199999999997</v>
      </c>
    </row>
    <row r="388" spans="1:13">
      <c r="A388" s="264">
        <v>378</v>
      </c>
      <c r="B388" s="273" t="s">
        <v>468</v>
      </c>
      <c r="C388" s="274">
        <v>29.65</v>
      </c>
      <c r="D388" s="275">
        <v>29.866666666666664</v>
      </c>
      <c r="E388" s="275">
        <v>29.083333333333329</v>
      </c>
      <c r="F388" s="275">
        <v>28.516666666666666</v>
      </c>
      <c r="G388" s="275">
        <v>27.733333333333331</v>
      </c>
      <c r="H388" s="275">
        <v>30.433333333333326</v>
      </c>
      <c r="I388" s="275">
        <v>31.216666666666665</v>
      </c>
      <c r="J388" s="275">
        <v>31.783333333333324</v>
      </c>
      <c r="K388" s="273">
        <v>30.65</v>
      </c>
      <c r="L388" s="273">
        <v>29.3</v>
      </c>
      <c r="M388" s="273">
        <v>88.586699999999993</v>
      </c>
    </row>
    <row r="389" spans="1:13">
      <c r="A389" s="264">
        <v>379</v>
      </c>
      <c r="B389" s="273" t="s">
        <v>469</v>
      </c>
      <c r="C389" s="274">
        <v>130.94999999999999</v>
      </c>
      <c r="D389" s="275">
        <v>131.93333333333331</v>
      </c>
      <c r="E389" s="275">
        <v>129.11666666666662</v>
      </c>
      <c r="F389" s="275">
        <v>127.2833333333333</v>
      </c>
      <c r="G389" s="275">
        <v>124.46666666666661</v>
      </c>
      <c r="H389" s="275">
        <v>133.76666666666662</v>
      </c>
      <c r="I389" s="275">
        <v>136.58333333333329</v>
      </c>
      <c r="J389" s="275">
        <v>138.41666666666663</v>
      </c>
      <c r="K389" s="273">
        <v>134.75</v>
      </c>
      <c r="L389" s="273">
        <v>130.1</v>
      </c>
      <c r="M389" s="273">
        <v>20.022089999999999</v>
      </c>
    </row>
    <row r="390" spans="1:13">
      <c r="A390" s="264">
        <v>380</v>
      </c>
      <c r="B390" s="273" t="s">
        <v>274</v>
      </c>
      <c r="C390" s="274">
        <v>477.5</v>
      </c>
      <c r="D390" s="275">
        <v>478.15000000000003</v>
      </c>
      <c r="E390" s="275">
        <v>474.35000000000008</v>
      </c>
      <c r="F390" s="275">
        <v>471.20000000000005</v>
      </c>
      <c r="G390" s="275">
        <v>467.40000000000009</v>
      </c>
      <c r="H390" s="275">
        <v>481.30000000000007</v>
      </c>
      <c r="I390" s="275">
        <v>485.1</v>
      </c>
      <c r="J390" s="275">
        <v>488.25000000000006</v>
      </c>
      <c r="K390" s="273">
        <v>481.95</v>
      </c>
      <c r="L390" s="273">
        <v>475</v>
      </c>
      <c r="M390" s="273">
        <v>2.0088699999999999</v>
      </c>
    </row>
    <row r="391" spans="1:13">
      <c r="A391" s="264">
        <v>381</v>
      </c>
      <c r="B391" s="273" t="s">
        <v>470</v>
      </c>
      <c r="C391" s="274">
        <v>270.10000000000002</v>
      </c>
      <c r="D391" s="275">
        <v>272.2166666666667</v>
      </c>
      <c r="E391" s="275">
        <v>266.38333333333338</v>
      </c>
      <c r="F391" s="275">
        <v>262.66666666666669</v>
      </c>
      <c r="G391" s="275">
        <v>256.83333333333337</v>
      </c>
      <c r="H391" s="275">
        <v>275.93333333333339</v>
      </c>
      <c r="I391" s="275">
        <v>281.76666666666665</v>
      </c>
      <c r="J391" s="275">
        <v>285.48333333333341</v>
      </c>
      <c r="K391" s="273">
        <v>278.05</v>
      </c>
      <c r="L391" s="273">
        <v>268.5</v>
      </c>
      <c r="M391" s="273">
        <v>3.3259400000000001</v>
      </c>
    </row>
    <row r="392" spans="1:13">
      <c r="A392" s="264">
        <v>382</v>
      </c>
      <c r="B392" s="273" t="s">
        <v>471</v>
      </c>
      <c r="C392" s="274">
        <v>54.9</v>
      </c>
      <c r="D392" s="275">
        <v>55.383333333333333</v>
      </c>
      <c r="E392" s="275">
        <v>54.016666666666666</v>
      </c>
      <c r="F392" s="275">
        <v>53.133333333333333</v>
      </c>
      <c r="G392" s="275">
        <v>51.766666666666666</v>
      </c>
      <c r="H392" s="275">
        <v>56.266666666666666</v>
      </c>
      <c r="I392" s="275">
        <v>57.633333333333326</v>
      </c>
      <c r="J392" s="275">
        <v>58.516666666666666</v>
      </c>
      <c r="K392" s="273">
        <v>56.75</v>
      </c>
      <c r="L392" s="273">
        <v>54.5</v>
      </c>
      <c r="M392" s="273">
        <v>27.646100000000001</v>
      </c>
    </row>
    <row r="393" spans="1:13">
      <c r="A393" s="264">
        <v>383</v>
      </c>
      <c r="B393" s="273" t="s">
        <v>472</v>
      </c>
      <c r="C393" s="274">
        <v>1627.4</v>
      </c>
      <c r="D393" s="275">
        <v>1600.95</v>
      </c>
      <c r="E393" s="275">
        <v>1561.9</v>
      </c>
      <c r="F393" s="275">
        <v>1496.4</v>
      </c>
      <c r="G393" s="275">
        <v>1457.3500000000001</v>
      </c>
      <c r="H393" s="275">
        <v>1666.45</v>
      </c>
      <c r="I393" s="275">
        <v>1705.4999999999998</v>
      </c>
      <c r="J393" s="275">
        <v>1771</v>
      </c>
      <c r="K393" s="273">
        <v>1640</v>
      </c>
      <c r="L393" s="273">
        <v>1535.45</v>
      </c>
      <c r="M393" s="273">
        <v>0.39924999999999999</v>
      </c>
    </row>
    <row r="394" spans="1:13">
      <c r="A394" s="264">
        <v>384</v>
      </c>
      <c r="B394" s="273" t="s">
        <v>473</v>
      </c>
      <c r="C394" s="274">
        <v>340.2</v>
      </c>
      <c r="D394" s="275">
        <v>336.84999999999997</v>
      </c>
      <c r="E394" s="275">
        <v>328.84999999999991</v>
      </c>
      <c r="F394" s="275">
        <v>317.49999999999994</v>
      </c>
      <c r="G394" s="275">
        <v>309.49999999999989</v>
      </c>
      <c r="H394" s="275">
        <v>348.19999999999993</v>
      </c>
      <c r="I394" s="275">
        <v>356.20000000000005</v>
      </c>
      <c r="J394" s="275">
        <v>367.54999999999995</v>
      </c>
      <c r="K394" s="273">
        <v>344.85</v>
      </c>
      <c r="L394" s="273">
        <v>325.5</v>
      </c>
      <c r="M394" s="273">
        <v>15.36598</v>
      </c>
    </row>
    <row r="395" spans="1:13">
      <c r="A395" s="264">
        <v>385</v>
      </c>
      <c r="B395" s="273" t="s">
        <v>474</v>
      </c>
      <c r="C395" s="274">
        <v>148.65</v>
      </c>
      <c r="D395" s="275">
        <v>145.91666666666666</v>
      </c>
      <c r="E395" s="275">
        <v>139.83333333333331</v>
      </c>
      <c r="F395" s="275">
        <v>131.01666666666665</v>
      </c>
      <c r="G395" s="275">
        <v>124.93333333333331</v>
      </c>
      <c r="H395" s="275">
        <v>154.73333333333332</v>
      </c>
      <c r="I395" s="275">
        <v>160.81666666666663</v>
      </c>
      <c r="J395" s="275">
        <v>169.63333333333333</v>
      </c>
      <c r="K395" s="273">
        <v>152</v>
      </c>
      <c r="L395" s="273">
        <v>137.1</v>
      </c>
      <c r="M395" s="273">
        <v>16.259160000000001</v>
      </c>
    </row>
    <row r="396" spans="1:13">
      <c r="A396" s="264">
        <v>386</v>
      </c>
      <c r="B396" s="273" t="s">
        <v>475</v>
      </c>
      <c r="C396" s="274">
        <v>835.9</v>
      </c>
      <c r="D396" s="275">
        <v>839.88333333333333</v>
      </c>
      <c r="E396" s="275">
        <v>827.76666666666665</v>
      </c>
      <c r="F396" s="275">
        <v>819.63333333333333</v>
      </c>
      <c r="G396" s="275">
        <v>807.51666666666665</v>
      </c>
      <c r="H396" s="275">
        <v>848.01666666666665</v>
      </c>
      <c r="I396" s="275">
        <v>860.13333333333321</v>
      </c>
      <c r="J396" s="275">
        <v>868.26666666666665</v>
      </c>
      <c r="K396" s="273">
        <v>852</v>
      </c>
      <c r="L396" s="273">
        <v>831.75</v>
      </c>
      <c r="M396" s="273">
        <v>1.83616</v>
      </c>
    </row>
    <row r="397" spans="1:13">
      <c r="A397" s="264">
        <v>387</v>
      </c>
      <c r="B397" s="273" t="s">
        <v>167</v>
      </c>
      <c r="C397" s="274">
        <v>1925.8</v>
      </c>
      <c r="D397" s="275">
        <v>1906.9166666666667</v>
      </c>
      <c r="E397" s="275">
        <v>1873.8333333333335</v>
      </c>
      <c r="F397" s="275">
        <v>1821.8666666666668</v>
      </c>
      <c r="G397" s="275">
        <v>1788.7833333333335</v>
      </c>
      <c r="H397" s="275">
        <v>1958.8833333333334</v>
      </c>
      <c r="I397" s="275">
        <v>1991.9666666666669</v>
      </c>
      <c r="J397" s="275">
        <v>2043.9333333333334</v>
      </c>
      <c r="K397" s="273">
        <v>1940</v>
      </c>
      <c r="L397" s="273">
        <v>1854.95</v>
      </c>
      <c r="M397" s="273">
        <v>191.38414</v>
      </c>
    </row>
    <row r="398" spans="1:13">
      <c r="A398" s="264">
        <v>388</v>
      </c>
      <c r="B398" s="273" t="s">
        <v>818</v>
      </c>
      <c r="C398" s="274">
        <v>1008.75</v>
      </c>
      <c r="D398" s="275">
        <v>1014.25</v>
      </c>
      <c r="E398" s="275">
        <v>995.5</v>
      </c>
      <c r="F398" s="275">
        <v>982.25</v>
      </c>
      <c r="G398" s="275">
        <v>963.5</v>
      </c>
      <c r="H398" s="275">
        <v>1027.5</v>
      </c>
      <c r="I398" s="275">
        <v>1046.25</v>
      </c>
      <c r="J398" s="275">
        <v>1059.5</v>
      </c>
      <c r="K398" s="273">
        <v>1033</v>
      </c>
      <c r="L398" s="273">
        <v>1001</v>
      </c>
      <c r="M398" s="273">
        <v>8.1792400000000001</v>
      </c>
    </row>
    <row r="399" spans="1:13">
      <c r="A399" s="264">
        <v>389</v>
      </c>
      <c r="B399" s="273" t="s">
        <v>275</v>
      </c>
      <c r="C399" s="274">
        <v>865.35</v>
      </c>
      <c r="D399" s="275">
        <v>871.1</v>
      </c>
      <c r="E399" s="275">
        <v>852.2</v>
      </c>
      <c r="F399" s="275">
        <v>839.05000000000007</v>
      </c>
      <c r="G399" s="275">
        <v>820.15000000000009</v>
      </c>
      <c r="H399" s="275">
        <v>884.25</v>
      </c>
      <c r="I399" s="275">
        <v>903.14999999999986</v>
      </c>
      <c r="J399" s="275">
        <v>916.3</v>
      </c>
      <c r="K399" s="273">
        <v>890</v>
      </c>
      <c r="L399" s="273">
        <v>857.95</v>
      </c>
      <c r="M399" s="273">
        <v>27.810829999999999</v>
      </c>
    </row>
    <row r="400" spans="1:13">
      <c r="A400" s="264">
        <v>390</v>
      </c>
      <c r="B400" s="273" t="s">
        <v>477</v>
      </c>
      <c r="C400" s="274">
        <v>25.2</v>
      </c>
      <c r="D400" s="275">
        <v>25.3</v>
      </c>
      <c r="E400" s="275">
        <v>25</v>
      </c>
      <c r="F400" s="275">
        <v>24.8</v>
      </c>
      <c r="G400" s="275">
        <v>24.5</v>
      </c>
      <c r="H400" s="275">
        <v>25.5</v>
      </c>
      <c r="I400" s="275">
        <v>25.800000000000004</v>
      </c>
      <c r="J400" s="275">
        <v>26</v>
      </c>
      <c r="K400" s="273">
        <v>25.6</v>
      </c>
      <c r="L400" s="273">
        <v>25.1</v>
      </c>
      <c r="M400" s="273">
        <v>16.478300000000001</v>
      </c>
    </row>
    <row r="401" spans="1:13">
      <c r="A401" s="264">
        <v>391</v>
      </c>
      <c r="B401" s="273" t="s">
        <v>478</v>
      </c>
      <c r="C401" s="274">
        <v>1845.4</v>
      </c>
      <c r="D401" s="275">
        <v>1833.4833333333333</v>
      </c>
      <c r="E401" s="275">
        <v>1816.9666666666667</v>
      </c>
      <c r="F401" s="275">
        <v>1788.5333333333333</v>
      </c>
      <c r="G401" s="275">
        <v>1772.0166666666667</v>
      </c>
      <c r="H401" s="275">
        <v>1861.9166666666667</v>
      </c>
      <c r="I401" s="275">
        <v>1878.4333333333336</v>
      </c>
      <c r="J401" s="275">
        <v>1906.8666666666668</v>
      </c>
      <c r="K401" s="273">
        <v>1850</v>
      </c>
      <c r="L401" s="273">
        <v>1805.05</v>
      </c>
      <c r="M401" s="273">
        <v>0.26508999999999999</v>
      </c>
    </row>
    <row r="402" spans="1:13">
      <c r="A402" s="264">
        <v>392</v>
      </c>
      <c r="B402" s="273" t="s">
        <v>172</v>
      </c>
      <c r="C402" s="274">
        <v>5449.55</v>
      </c>
      <c r="D402" s="275">
        <v>5486.95</v>
      </c>
      <c r="E402" s="275">
        <v>5392.5999999999995</v>
      </c>
      <c r="F402" s="275">
        <v>5335.65</v>
      </c>
      <c r="G402" s="275">
        <v>5241.2999999999993</v>
      </c>
      <c r="H402" s="275">
        <v>5543.9</v>
      </c>
      <c r="I402" s="275">
        <v>5638.25</v>
      </c>
      <c r="J402" s="275">
        <v>5695.2</v>
      </c>
      <c r="K402" s="273">
        <v>5581.3</v>
      </c>
      <c r="L402" s="273">
        <v>5430</v>
      </c>
      <c r="M402" s="273">
        <v>2.4698099999999998</v>
      </c>
    </row>
    <row r="403" spans="1:13">
      <c r="A403" s="264">
        <v>393</v>
      </c>
      <c r="B403" s="273" t="s">
        <v>479</v>
      </c>
      <c r="C403" s="274">
        <v>7899.65</v>
      </c>
      <c r="D403" s="275">
        <v>7938.5</v>
      </c>
      <c r="E403" s="275">
        <v>7841.15</v>
      </c>
      <c r="F403" s="275">
        <v>7782.65</v>
      </c>
      <c r="G403" s="275">
        <v>7685.2999999999993</v>
      </c>
      <c r="H403" s="275">
        <v>7997</v>
      </c>
      <c r="I403" s="275">
        <v>8094.35</v>
      </c>
      <c r="J403" s="275">
        <v>8152.85</v>
      </c>
      <c r="K403" s="273">
        <v>8035.85</v>
      </c>
      <c r="L403" s="273">
        <v>7880</v>
      </c>
      <c r="M403" s="273">
        <v>0.16661000000000001</v>
      </c>
    </row>
    <row r="404" spans="1:13">
      <c r="A404" s="264">
        <v>394</v>
      </c>
      <c r="B404" s="273" t="s">
        <v>480</v>
      </c>
      <c r="C404" s="274">
        <v>4304.5</v>
      </c>
      <c r="D404" s="275">
        <v>4296.2166666666672</v>
      </c>
      <c r="E404" s="275">
        <v>4267.2333333333345</v>
      </c>
      <c r="F404" s="275">
        <v>4229.9666666666672</v>
      </c>
      <c r="G404" s="275">
        <v>4200.9833333333345</v>
      </c>
      <c r="H404" s="275">
        <v>4333.4833333333345</v>
      </c>
      <c r="I404" s="275">
        <v>4362.4666666666681</v>
      </c>
      <c r="J404" s="275">
        <v>4399.7333333333345</v>
      </c>
      <c r="K404" s="273">
        <v>4325.2</v>
      </c>
      <c r="L404" s="273">
        <v>4258.95</v>
      </c>
      <c r="M404" s="273">
        <v>0.25999</v>
      </c>
    </row>
    <row r="405" spans="1:13">
      <c r="A405" s="264">
        <v>395</v>
      </c>
      <c r="B405" s="273" t="s">
        <v>760</v>
      </c>
      <c r="C405" s="274">
        <v>100.6</v>
      </c>
      <c r="D405" s="275">
        <v>101.56666666666666</v>
      </c>
      <c r="E405" s="275">
        <v>99.133333333333326</v>
      </c>
      <c r="F405" s="275">
        <v>97.666666666666657</v>
      </c>
      <c r="G405" s="275">
        <v>95.23333333333332</v>
      </c>
      <c r="H405" s="275">
        <v>103.03333333333333</v>
      </c>
      <c r="I405" s="275">
        <v>105.46666666666667</v>
      </c>
      <c r="J405" s="275">
        <v>106.93333333333334</v>
      </c>
      <c r="K405" s="273">
        <v>104</v>
      </c>
      <c r="L405" s="273">
        <v>100.1</v>
      </c>
      <c r="M405" s="273">
        <v>10.398239999999999</v>
      </c>
    </row>
    <row r="406" spans="1:13">
      <c r="A406" s="264">
        <v>396</v>
      </c>
      <c r="B406" s="273" t="s">
        <v>481</v>
      </c>
      <c r="C406" s="274">
        <v>405</v>
      </c>
      <c r="D406" s="275">
        <v>404.05</v>
      </c>
      <c r="E406" s="275">
        <v>397.75</v>
      </c>
      <c r="F406" s="275">
        <v>390.5</v>
      </c>
      <c r="G406" s="275">
        <v>384.2</v>
      </c>
      <c r="H406" s="275">
        <v>411.3</v>
      </c>
      <c r="I406" s="275">
        <v>417.60000000000008</v>
      </c>
      <c r="J406" s="275">
        <v>424.85</v>
      </c>
      <c r="K406" s="273">
        <v>410.35</v>
      </c>
      <c r="L406" s="273">
        <v>396.8</v>
      </c>
      <c r="M406" s="273">
        <v>1.4702299999999999</v>
      </c>
    </row>
    <row r="407" spans="1:13">
      <c r="A407" s="264">
        <v>397</v>
      </c>
      <c r="B407" s="273" t="s">
        <v>762</v>
      </c>
      <c r="C407" s="274">
        <v>218.65</v>
      </c>
      <c r="D407" s="275">
        <v>218.54999999999998</v>
      </c>
      <c r="E407" s="275">
        <v>213.84999999999997</v>
      </c>
      <c r="F407" s="275">
        <v>209.04999999999998</v>
      </c>
      <c r="G407" s="275">
        <v>204.34999999999997</v>
      </c>
      <c r="H407" s="275">
        <v>223.34999999999997</v>
      </c>
      <c r="I407" s="275">
        <v>228.04999999999995</v>
      </c>
      <c r="J407" s="275">
        <v>232.84999999999997</v>
      </c>
      <c r="K407" s="273">
        <v>223.25</v>
      </c>
      <c r="L407" s="273">
        <v>213.75</v>
      </c>
      <c r="M407" s="273">
        <v>6.4887699999999997</v>
      </c>
    </row>
    <row r="408" spans="1:13">
      <c r="A408" s="264">
        <v>398</v>
      </c>
      <c r="B408" s="273" t="s">
        <v>482</v>
      </c>
      <c r="C408" s="274">
        <v>1995.65</v>
      </c>
      <c r="D408" s="275">
        <v>1984.2833333333335</v>
      </c>
      <c r="E408" s="275">
        <v>1951.666666666667</v>
      </c>
      <c r="F408" s="275">
        <v>1907.6833333333334</v>
      </c>
      <c r="G408" s="275">
        <v>1875.0666666666668</v>
      </c>
      <c r="H408" s="275">
        <v>2028.2666666666671</v>
      </c>
      <c r="I408" s="275">
        <v>2060.8833333333332</v>
      </c>
      <c r="J408" s="275">
        <v>2104.8666666666672</v>
      </c>
      <c r="K408" s="273">
        <v>2016.9</v>
      </c>
      <c r="L408" s="273">
        <v>1940.3</v>
      </c>
      <c r="M408" s="273">
        <v>0.13517999999999999</v>
      </c>
    </row>
    <row r="409" spans="1:13">
      <c r="A409" s="264">
        <v>399</v>
      </c>
      <c r="B409" s="273" t="s">
        <v>483</v>
      </c>
      <c r="C409" s="274">
        <v>429.4</v>
      </c>
      <c r="D409" s="275">
        <v>428.13333333333338</v>
      </c>
      <c r="E409" s="275">
        <v>424.26666666666677</v>
      </c>
      <c r="F409" s="275">
        <v>419.13333333333338</v>
      </c>
      <c r="G409" s="275">
        <v>415.26666666666677</v>
      </c>
      <c r="H409" s="275">
        <v>433.26666666666677</v>
      </c>
      <c r="I409" s="275">
        <v>437.13333333333344</v>
      </c>
      <c r="J409" s="275">
        <v>442.26666666666677</v>
      </c>
      <c r="K409" s="273">
        <v>432</v>
      </c>
      <c r="L409" s="273">
        <v>423</v>
      </c>
      <c r="M409" s="273">
        <v>1.2262200000000001</v>
      </c>
    </row>
    <row r="410" spans="1:13">
      <c r="A410" s="264">
        <v>400</v>
      </c>
      <c r="B410" s="273" t="s">
        <v>761</v>
      </c>
      <c r="C410" s="274">
        <v>86.75</v>
      </c>
      <c r="D410" s="275">
        <v>87.716666666666654</v>
      </c>
      <c r="E410" s="275">
        <v>85.333333333333314</v>
      </c>
      <c r="F410" s="275">
        <v>83.916666666666657</v>
      </c>
      <c r="G410" s="275">
        <v>81.533333333333317</v>
      </c>
      <c r="H410" s="275">
        <v>89.133333333333312</v>
      </c>
      <c r="I410" s="275">
        <v>91.516666666666666</v>
      </c>
      <c r="J410" s="275">
        <v>92.933333333333309</v>
      </c>
      <c r="K410" s="273">
        <v>90.1</v>
      </c>
      <c r="L410" s="273">
        <v>86.3</v>
      </c>
      <c r="M410" s="273">
        <v>12.94468</v>
      </c>
    </row>
    <row r="411" spans="1:13">
      <c r="A411" s="264">
        <v>401</v>
      </c>
      <c r="B411" s="273" t="s">
        <v>484</v>
      </c>
      <c r="C411" s="274">
        <v>201.6</v>
      </c>
      <c r="D411" s="275">
        <v>202.43333333333331</v>
      </c>
      <c r="E411" s="275">
        <v>199.16666666666663</v>
      </c>
      <c r="F411" s="275">
        <v>196.73333333333332</v>
      </c>
      <c r="G411" s="275">
        <v>193.46666666666664</v>
      </c>
      <c r="H411" s="275">
        <v>204.86666666666662</v>
      </c>
      <c r="I411" s="275">
        <v>208.13333333333333</v>
      </c>
      <c r="J411" s="275">
        <v>210.56666666666661</v>
      </c>
      <c r="K411" s="273">
        <v>205.7</v>
      </c>
      <c r="L411" s="273">
        <v>200</v>
      </c>
      <c r="M411" s="273">
        <v>0.75739999999999996</v>
      </c>
    </row>
    <row r="412" spans="1:13">
      <c r="A412" s="264">
        <v>402</v>
      </c>
      <c r="B412" s="273" t="s">
        <v>170</v>
      </c>
      <c r="C412" s="274">
        <v>26432.55</v>
      </c>
      <c r="D412" s="275">
        <v>25761.033333333336</v>
      </c>
      <c r="E412" s="275">
        <v>24872.066666666673</v>
      </c>
      <c r="F412" s="275">
        <v>23311.583333333336</v>
      </c>
      <c r="G412" s="275">
        <v>22422.616666666672</v>
      </c>
      <c r="H412" s="275">
        <v>27321.516666666674</v>
      </c>
      <c r="I412" s="275">
        <v>28210.483333333341</v>
      </c>
      <c r="J412" s="275">
        <v>29770.966666666674</v>
      </c>
      <c r="K412" s="273">
        <v>26650</v>
      </c>
      <c r="L412" s="273">
        <v>24200.55</v>
      </c>
      <c r="M412" s="273">
        <v>1.88876</v>
      </c>
    </row>
    <row r="413" spans="1:13">
      <c r="A413" s="264">
        <v>403</v>
      </c>
      <c r="B413" s="273" t="s">
        <v>485</v>
      </c>
      <c r="C413" s="274">
        <v>1221.4000000000001</v>
      </c>
      <c r="D413" s="275">
        <v>1220.4166666666667</v>
      </c>
      <c r="E413" s="275">
        <v>1166.0333333333335</v>
      </c>
      <c r="F413" s="275">
        <v>1110.6666666666667</v>
      </c>
      <c r="G413" s="275">
        <v>1056.2833333333335</v>
      </c>
      <c r="H413" s="275">
        <v>1275.7833333333335</v>
      </c>
      <c r="I413" s="275">
        <v>1330.1666666666667</v>
      </c>
      <c r="J413" s="275">
        <v>1385.5333333333335</v>
      </c>
      <c r="K413" s="273">
        <v>1274.8</v>
      </c>
      <c r="L413" s="273">
        <v>1165.05</v>
      </c>
      <c r="M413" s="273">
        <v>1.8541799999999999</v>
      </c>
    </row>
    <row r="414" spans="1:13">
      <c r="A414" s="264">
        <v>404</v>
      </c>
      <c r="B414" s="273" t="s">
        <v>173</v>
      </c>
      <c r="C414" s="274">
        <v>1366.65</v>
      </c>
      <c r="D414" s="275">
        <v>1381.1166666666668</v>
      </c>
      <c r="E414" s="275">
        <v>1332.2333333333336</v>
      </c>
      <c r="F414" s="275">
        <v>1297.8166666666668</v>
      </c>
      <c r="G414" s="275">
        <v>1248.9333333333336</v>
      </c>
      <c r="H414" s="275">
        <v>1415.5333333333335</v>
      </c>
      <c r="I414" s="275">
        <v>1464.4166666666667</v>
      </c>
      <c r="J414" s="275">
        <v>1498.8333333333335</v>
      </c>
      <c r="K414" s="273">
        <v>1430</v>
      </c>
      <c r="L414" s="273">
        <v>1346.7</v>
      </c>
      <c r="M414" s="273">
        <v>61.461219999999997</v>
      </c>
    </row>
    <row r="415" spans="1:13">
      <c r="A415" s="264">
        <v>405</v>
      </c>
      <c r="B415" s="273" t="s">
        <v>171</v>
      </c>
      <c r="C415" s="274">
        <v>1818.85</v>
      </c>
      <c r="D415" s="275">
        <v>1782.6000000000001</v>
      </c>
      <c r="E415" s="275">
        <v>1735.2000000000003</v>
      </c>
      <c r="F415" s="275">
        <v>1651.5500000000002</v>
      </c>
      <c r="G415" s="275">
        <v>1604.1500000000003</v>
      </c>
      <c r="H415" s="275">
        <v>1866.2500000000002</v>
      </c>
      <c r="I415" s="275">
        <v>1913.6500000000003</v>
      </c>
      <c r="J415" s="275">
        <v>1997.3000000000002</v>
      </c>
      <c r="K415" s="273">
        <v>1830</v>
      </c>
      <c r="L415" s="273">
        <v>1698.95</v>
      </c>
      <c r="M415" s="273">
        <v>11.773669999999999</v>
      </c>
    </row>
    <row r="416" spans="1:13">
      <c r="A416" s="264">
        <v>406</v>
      </c>
      <c r="B416" s="273" t="s">
        <v>486</v>
      </c>
      <c r="C416" s="274">
        <v>475.05</v>
      </c>
      <c r="D416" s="275">
        <v>473.7166666666667</v>
      </c>
      <c r="E416" s="275">
        <v>460.43333333333339</v>
      </c>
      <c r="F416" s="275">
        <v>445.81666666666672</v>
      </c>
      <c r="G416" s="275">
        <v>432.53333333333342</v>
      </c>
      <c r="H416" s="275">
        <v>488.33333333333337</v>
      </c>
      <c r="I416" s="275">
        <v>501.61666666666667</v>
      </c>
      <c r="J416" s="275">
        <v>516.23333333333335</v>
      </c>
      <c r="K416" s="273">
        <v>487</v>
      </c>
      <c r="L416" s="273">
        <v>459.1</v>
      </c>
      <c r="M416" s="273">
        <v>1.48641</v>
      </c>
    </row>
    <row r="417" spans="1:13">
      <c r="A417" s="264">
        <v>407</v>
      </c>
      <c r="B417" s="273" t="s">
        <v>487</v>
      </c>
      <c r="C417" s="274">
        <v>1210.9000000000001</v>
      </c>
      <c r="D417" s="275">
        <v>1202.0166666666667</v>
      </c>
      <c r="E417" s="275">
        <v>1184.0333333333333</v>
      </c>
      <c r="F417" s="275">
        <v>1157.1666666666667</v>
      </c>
      <c r="G417" s="275">
        <v>1139.1833333333334</v>
      </c>
      <c r="H417" s="275">
        <v>1228.8833333333332</v>
      </c>
      <c r="I417" s="275">
        <v>1246.8666666666663</v>
      </c>
      <c r="J417" s="275">
        <v>1273.7333333333331</v>
      </c>
      <c r="K417" s="273">
        <v>1220</v>
      </c>
      <c r="L417" s="273">
        <v>1175.1500000000001</v>
      </c>
      <c r="M417" s="273">
        <v>0.37211</v>
      </c>
    </row>
    <row r="418" spans="1:13">
      <c r="A418" s="264">
        <v>408</v>
      </c>
      <c r="B418" s="273" t="s">
        <v>763</v>
      </c>
      <c r="C418" s="274">
        <v>1493.85</v>
      </c>
      <c r="D418" s="275">
        <v>1493.2333333333333</v>
      </c>
      <c r="E418" s="275">
        <v>1455.6666666666667</v>
      </c>
      <c r="F418" s="275">
        <v>1417.4833333333333</v>
      </c>
      <c r="G418" s="275">
        <v>1379.9166666666667</v>
      </c>
      <c r="H418" s="275">
        <v>1531.4166666666667</v>
      </c>
      <c r="I418" s="275">
        <v>1568.9833333333333</v>
      </c>
      <c r="J418" s="275">
        <v>1607.1666666666667</v>
      </c>
      <c r="K418" s="273">
        <v>1530.8</v>
      </c>
      <c r="L418" s="273">
        <v>1455.05</v>
      </c>
      <c r="M418" s="273">
        <v>1.50641</v>
      </c>
    </row>
    <row r="419" spans="1:13">
      <c r="A419" s="264">
        <v>409</v>
      </c>
      <c r="B419" s="273" t="s">
        <v>488</v>
      </c>
      <c r="C419" s="274">
        <v>369.6</v>
      </c>
      <c r="D419" s="275">
        <v>375.83333333333331</v>
      </c>
      <c r="E419" s="275">
        <v>361.76666666666665</v>
      </c>
      <c r="F419" s="275">
        <v>353.93333333333334</v>
      </c>
      <c r="G419" s="275">
        <v>339.86666666666667</v>
      </c>
      <c r="H419" s="275">
        <v>383.66666666666663</v>
      </c>
      <c r="I419" s="275">
        <v>397.73333333333335</v>
      </c>
      <c r="J419" s="275">
        <v>405.56666666666661</v>
      </c>
      <c r="K419" s="273">
        <v>389.9</v>
      </c>
      <c r="L419" s="273">
        <v>368</v>
      </c>
      <c r="M419" s="273">
        <v>3.4618099999999998</v>
      </c>
    </row>
    <row r="420" spans="1:13">
      <c r="A420" s="264">
        <v>410</v>
      </c>
      <c r="B420" s="273" t="s">
        <v>489</v>
      </c>
      <c r="C420" s="274">
        <v>8.4499999999999993</v>
      </c>
      <c r="D420" s="275">
        <v>8.5166666666666657</v>
      </c>
      <c r="E420" s="275">
        <v>8.2833333333333314</v>
      </c>
      <c r="F420" s="275">
        <v>8.1166666666666654</v>
      </c>
      <c r="G420" s="275">
        <v>7.8833333333333311</v>
      </c>
      <c r="H420" s="275">
        <v>8.6833333333333318</v>
      </c>
      <c r="I420" s="275">
        <v>8.9166666666666661</v>
      </c>
      <c r="J420" s="275">
        <v>9.0833333333333321</v>
      </c>
      <c r="K420" s="273">
        <v>8.75</v>
      </c>
      <c r="L420" s="273">
        <v>8.35</v>
      </c>
      <c r="M420" s="273">
        <v>127.90158</v>
      </c>
    </row>
    <row r="421" spans="1:13">
      <c r="A421" s="264">
        <v>411</v>
      </c>
      <c r="B421" s="273" t="s">
        <v>764</v>
      </c>
      <c r="C421" s="274">
        <v>85.4</v>
      </c>
      <c r="D421" s="275">
        <v>85.866666666666674</v>
      </c>
      <c r="E421" s="275">
        <v>84.633333333333354</v>
      </c>
      <c r="F421" s="275">
        <v>83.866666666666674</v>
      </c>
      <c r="G421" s="275">
        <v>82.633333333333354</v>
      </c>
      <c r="H421" s="275">
        <v>86.633333333333354</v>
      </c>
      <c r="I421" s="275">
        <v>87.866666666666674</v>
      </c>
      <c r="J421" s="275">
        <v>88.633333333333354</v>
      </c>
      <c r="K421" s="273">
        <v>87.1</v>
      </c>
      <c r="L421" s="273">
        <v>85.1</v>
      </c>
      <c r="M421" s="273">
        <v>22.363230000000001</v>
      </c>
    </row>
    <row r="422" spans="1:13">
      <c r="A422" s="264">
        <v>412</v>
      </c>
      <c r="B422" s="273" t="s">
        <v>490</v>
      </c>
      <c r="C422" s="274">
        <v>102.1</v>
      </c>
      <c r="D422" s="275">
        <v>101.71666666666665</v>
      </c>
      <c r="E422" s="275">
        <v>99.633333333333312</v>
      </c>
      <c r="F422" s="275">
        <v>97.166666666666657</v>
      </c>
      <c r="G422" s="275">
        <v>95.083333333333314</v>
      </c>
      <c r="H422" s="275">
        <v>104.18333333333331</v>
      </c>
      <c r="I422" s="275">
        <v>106.26666666666665</v>
      </c>
      <c r="J422" s="275">
        <v>108.73333333333331</v>
      </c>
      <c r="K422" s="273">
        <v>103.8</v>
      </c>
      <c r="L422" s="273">
        <v>99.25</v>
      </c>
      <c r="M422" s="273">
        <v>5.14337</v>
      </c>
    </row>
    <row r="423" spans="1:13">
      <c r="A423" s="264">
        <v>413</v>
      </c>
      <c r="B423" s="273" t="s">
        <v>169</v>
      </c>
      <c r="C423" s="274">
        <v>333.1</v>
      </c>
      <c r="D423" s="275">
        <v>328.5</v>
      </c>
      <c r="E423" s="275">
        <v>319.60000000000002</v>
      </c>
      <c r="F423" s="275">
        <v>306.10000000000002</v>
      </c>
      <c r="G423" s="275">
        <v>297.20000000000005</v>
      </c>
      <c r="H423" s="275">
        <v>342</v>
      </c>
      <c r="I423" s="275">
        <v>350.9</v>
      </c>
      <c r="J423" s="275">
        <v>364.4</v>
      </c>
      <c r="K423" s="273">
        <v>337.4</v>
      </c>
      <c r="L423" s="273">
        <v>315</v>
      </c>
      <c r="M423" s="273">
        <v>1214.34166</v>
      </c>
    </row>
    <row r="424" spans="1:13">
      <c r="A424" s="264">
        <v>414</v>
      </c>
      <c r="B424" s="273" t="s">
        <v>168</v>
      </c>
      <c r="C424" s="282">
        <v>61</v>
      </c>
      <c r="D424" s="283">
        <v>61.816666666666663</v>
      </c>
      <c r="E424" s="283">
        <v>59.283333333333331</v>
      </c>
      <c r="F424" s="283">
        <v>57.56666666666667</v>
      </c>
      <c r="G424" s="283">
        <v>55.033333333333339</v>
      </c>
      <c r="H424" s="283">
        <v>63.533333333333324</v>
      </c>
      <c r="I424" s="283">
        <v>66.066666666666663</v>
      </c>
      <c r="J424" s="283">
        <v>67.783333333333317</v>
      </c>
      <c r="K424" s="284">
        <v>64.349999999999994</v>
      </c>
      <c r="L424" s="284">
        <v>60.1</v>
      </c>
      <c r="M424" s="284">
        <v>713.91560000000004</v>
      </c>
    </row>
    <row r="425" spans="1:13">
      <c r="A425" s="264">
        <v>415</v>
      </c>
      <c r="B425" s="273" t="s">
        <v>767</v>
      </c>
      <c r="C425" s="273">
        <v>245.6</v>
      </c>
      <c r="D425" s="275">
        <v>245.86666666666665</v>
      </c>
      <c r="E425" s="275">
        <v>242.2833333333333</v>
      </c>
      <c r="F425" s="275">
        <v>238.96666666666667</v>
      </c>
      <c r="G425" s="275">
        <v>235.38333333333333</v>
      </c>
      <c r="H425" s="275">
        <v>249.18333333333328</v>
      </c>
      <c r="I425" s="275">
        <v>252.76666666666659</v>
      </c>
      <c r="J425" s="275">
        <v>256.08333333333326</v>
      </c>
      <c r="K425" s="273">
        <v>249.45</v>
      </c>
      <c r="L425" s="273">
        <v>242.55</v>
      </c>
      <c r="M425" s="273">
        <v>4.2702999999999998</v>
      </c>
    </row>
    <row r="426" spans="1:13">
      <c r="A426" s="264">
        <v>416</v>
      </c>
      <c r="B426" s="273" t="s">
        <v>845</v>
      </c>
      <c r="C426" s="273">
        <v>179.9</v>
      </c>
      <c r="D426" s="275">
        <v>181.93333333333331</v>
      </c>
      <c r="E426" s="275">
        <v>176.96666666666661</v>
      </c>
      <c r="F426" s="275">
        <v>174.0333333333333</v>
      </c>
      <c r="G426" s="275">
        <v>169.06666666666661</v>
      </c>
      <c r="H426" s="275">
        <v>184.86666666666662</v>
      </c>
      <c r="I426" s="275">
        <v>189.83333333333331</v>
      </c>
      <c r="J426" s="275">
        <v>192.76666666666662</v>
      </c>
      <c r="K426" s="273">
        <v>186.9</v>
      </c>
      <c r="L426" s="273">
        <v>179</v>
      </c>
      <c r="M426" s="273">
        <v>5.5565100000000003</v>
      </c>
    </row>
    <row r="427" spans="1:13">
      <c r="A427" s="264">
        <v>417</v>
      </c>
      <c r="B427" s="273" t="s">
        <v>174</v>
      </c>
      <c r="C427" s="273">
        <v>908.4</v>
      </c>
      <c r="D427" s="275">
        <v>877.80000000000007</v>
      </c>
      <c r="E427" s="275">
        <v>837.60000000000014</v>
      </c>
      <c r="F427" s="275">
        <v>766.80000000000007</v>
      </c>
      <c r="G427" s="275">
        <v>726.60000000000014</v>
      </c>
      <c r="H427" s="275">
        <v>948.60000000000014</v>
      </c>
      <c r="I427" s="275">
        <v>988.80000000000018</v>
      </c>
      <c r="J427" s="275">
        <v>1059.6000000000001</v>
      </c>
      <c r="K427" s="273">
        <v>918</v>
      </c>
      <c r="L427" s="273">
        <v>807</v>
      </c>
      <c r="M427" s="273">
        <v>18.27186</v>
      </c>
    </row>
    <row r="428" spans="1:13">
      <c r="A428" s="264">
        <v>418</v>
      </c>
      <c r="B428" s="273" t="s">
        <v>491</v>
      </c>
      <c r="C428" s="273">
        <v>511.65</v>
      </c>
      <c r="D428" s="275">
        <v>512.01666666666665</v>
      </c>
      <c r="E428" s="275">
        <v>504.63333333333333</v>
      </c>
      <c r="F428" s="275">
        <v>497.61666666666667</v>
      </c>
      <c r="G428" s="275">
        <v>490.23333333333335</v>
      </c>
      <c r="H428" s="275">
        <v>519.0333333333333</v>
      </c>
      <c r="I428" s="275">
        <v>526.41666666666652</v>
      </c>
      <c r="J428" s="275">
        <v>533.43333333333328</v>
      </c>
      <c r="K428" s="273">
        <v>519.4</v>
      </c>
      <c r="L428" s="273">
        <v>505</v>
      </c>
      <c r="M428" s="273">
        <v>1.1360399999999999</v>
      </c>
    </row>
    <row r="429" spans="1:13">
      <c r="A429" s="264">
        <v>419</v>
      </c>
      <c r="B429" s="273" t="s">
        <v>796</v>
      </c>
      <c r="C429" s="273">
        <v>314.75</v>
      </c>
      <c r="D429" s="275">
        <v>317.7166666666667</v>
      </c>
      <c r="E429" s="275">
        <v>310.48333333333341</v>
      </c>
      <c r="F429" s="275">
        <v>306.2166666666667</v>
      </c>
      <c r="G429" s="275">
        <v>298.98333333333341</v>
      </c>
      <c r="H429" s="275">
        <v>321.98333333333341</v>
      </c>
      <c r="I429" s="275">
        <v>329.21666666666675</v>
      </c>
      <c r="J429" s="275">
        <v>333.48333333333341</v>
      </c>
      <c r="K429" s="273">
        <v>324.95</v>
      </c>
      <c r="L429" s="273">
        <v>313.45</v>
      </c>
      <c r="M429" s="273">
        <v>3.9041299999999999</v>
      </c>
    </row>
    <row r="430" spans="1:13">
      <c r="A430" s="264">
        <v>420</v>
      </c>
      <c r="B430" s="273" t="s">
        <v>492</v>
      </c>
      <c r="C430" s="273">
        <v>188.45</v>
      </c>
      <c r="D430" s="275">
        <v>186.51666666666665</v>
      </c>
      <c r="E430" s="275">
        <v>183.1333333333333</v>
      </c>
      <c r="F430" s="275">
        <v>177.81666666666663</v>
      </c>
      <c r="G430" s="275">
        <v>174.43333333333328</v>
      </c>
      <c r="H430" s="275">
        <v>191.83333333333331</v>
      </c>
      <c r="I430" s="275">
        <v>195.21666666666664</v>
      </c>
      <c r="J430" s="275">
        <v>200.53333333333333</v>
      </c>
      <c r="K430" s="273">
        <v>189.9</v>
      </c>
      <c r="L430" s="273">
        <v>181.2</v>
      </c>
      <c r="M430" s="273">
        <v>13.07959</v>
      </c>
    </row>
    <row r="431" spans="1:13">
      <c r="A431" s="264">
        <v>421</v>
      </c>
      <c r="B431" s="273" t="s">
        <v>175</v>
      </c>
      <c r="C431" s="273">
        <v>609.45000000000005</v>
      </c>
      <c r="D431" s="275">
        <v>605.94999999999993</v>
      </c>
      <c r="E431" s="275">
        <v>594.99999999999989</v>
      </c>
      <c r="F431" s="275">
        <v>580.54999999999995</v>
      </c>
      <c r="G431" s="275">
        <v>569.59999999999991</v>
      </c>
      <c r="H431" s="275">
        <v>620.39999999999986</v>
      </c>
      <c r="I431" s="275">
        <v>631.34999999999991</v>
      </c>
      <c r="J431" s="275">
        <v>645.79999999999984</v>
      </c>
      <c r="K431" s="273">
        <v>616.9</v>
      </c>
      <c r="L431" s="273">
        <v>591.5</v>
      </c>
      <c r="M431" s="273">
        <v>157.88247000000001</v>
      </c>
    </row>
    <row r="432" spans="1:13">
      <c r="A432" s="264">
        <v>422</v>
      </c>
      <c r="B432" s="273" t="s">
        <v>176</v>
      </c>
      <c r="C432" s="273">
        <v>520.6</v>
      </c>
      <c r="D432" s="275">
        <v>515.29999999999995</v>
      </c>
      <c r="E432" s="275">
        <v>504.59999999999991</v>
      </c>
      <c r="F432" s="275">
        <v>488.59999999999997</v>
      </c>
      <c r="G432" s="275">
        <v>477.89999999999992</v>
      </c>
      <c r="H432" s="275">
        <v>531.29999999999995</v>
      </c>
      <c r="I432" s="275">
        <v>542</v>
      </c>
      <c r="J432" s="275">
        <v>557.99999999999989</v>
      </c>
      <c r="K432" s="273">
        <v>526</v>
      </c>
      <c r="L432" s="273">
        <v>499.3</v>
      </c>
      <c r="M432" s="273">
        <v>45.20335</v>
      </c>
    </row>
    <row r="433" spans="1:13">
      <c r="A433" s="264">
        <v>423</v>
      </c>
      <c r="B433" s="273" t="s">
        <v>493</v>
      </c>
      <c r="C433" s="273">
        <v>1880.45</v>
      </c>
      <c r="D433" s="275">
        <v>1854.0333333333335</v>
      </c>
      <c r="E433" s="275">
        <v>1801.2666666666671</v>
      </c>
      <c r="F433" s="275">
        <v>1722.0833333333335</v>
      </c>
      <c r="G433" s="275">
        <v>1669.3166666666671</v>
      </c>
      <c r="H433" s="275">
        <v>1933.2166666666672</v>
      </c>
      <c r="I433" s="275">
        <v>1985.9833333333336</v>
      </c>
      <c r="J433" s="275">
        <v>2065.166666666667</v>
      </c>
      <c r="K433" s="273">
        <v>1906.8</v>
      </c>
      <c r="L433" s="273">
        <v>1774.85</v>
      </c>
      <c r="M433" s="273">
        <v>1.74603</v>
      </c>
    </row>
    <row r="434" spans="1:13">
      <c r="A434" s="264">
        <v>424</v>
      </c>
      <c r="B434" s="273" t="s">
        <v>494</v>
      </c>
      <c r="C434" s="273">
        <v>589.75</v>
      </c>
      <c r="D434" s="275">
        <v>589.35</v>
      </c>
      <c r="E434" s="275">
        <v>568.80000000000007</v>
      </c>
      <c r="F434" s="275">
        <v>547.85</v>
      </c>
      <c r="G434" s="275">
        <v>527.30000000000007</v>
      </c>
      <c r="H434" s="275">
        <v>610.30000000000007</v>
      </c>
      <c r="I434" s="275">
        <v>630.85</v>
      </c>
      <c r="J434" s="275">
        <v>651.80000000000007</v>
      </c>
      <c r="K434" s="273">
        <v>609.9</v>
      </c>
      <c r="L434" s="273">
        <v>568.4</v>
      </c>
      <c r="M434" s="273">
        <v>3.65821</v>
      </c>
    </row>
    <row r="435" spans="1:13">
      <c r="A435" s="264">
        <v>425</v>
      </c>
      <c r="B435" s="273" t="s">
        <v>495</v>
      </c>
      <c r="C435" s="273">
        <v>352.1</v>
      </c>
      <c r="D435" s="275">
        <v>349.06666666666666</v>
      </c>
      <c r="E435" s="275">
        <v>343.23333333333335</v>
      </c>
      <c r="F435" s="275">
        <v>334.36666666666667</v>
      </c>
      <c r="G435" s="275">
        <v>328.53333333333336</v>
      </c>
      <c r="H435" s="275">
        <v>357.93333333333334</v>
      </c>
      <c r="I435" s="275">
        <v>363.76666666666671</v>
      </c>
      <c r="J435" s="275">
        <v>372.63333333333333</v>
      </c>
      <c r="K435" s="273">
        <v>354.9</v>
      </c>
      <c r="L435" s="273">
        <v>340.2</v>
      </c>
      <c r="M435" s="273">
        <v>2.2805200000000001</v>
      </c>
    </row>
    <row r="436" spans="1:13">
      <c r="A436" s="264">
        <v>426</v>
      </c>
      <c r="B436" s="273" t="s">
        <v>496</v>
      </c>
      <c r="C436" s="273">
        <v>212.45</v>
      </c>
      <c r="D436" s="275">
        <v>211.41666666666666</v>
      </c>
      <c r="E436" s="275">
        <v>208.08333333333331</v>
      </c>
      <c r="F436" s="275">
        <v>203.71666666666667</v>
      </c>
      <c r="G436" s="275">
        <v>200.38333333333333</v>
      </c>
      <c r="H436" s="275">
        <v>215.7833333333333</v>
      </c>
      <c r="I436" s="275">
        <v>219.11666666666662</v>
      </c>
      <c r="J436" s="275">
        <v>223.48333333333329</v>
      </c>
      <c r="K436" s="273">
        <v>214.75</v>
      </c>
      <c r="L436" s="273">
        <v>207.05</v>
      </c>
      <c r="M436" s="273">
        <v>0.68977999999999995</v>
      </c>
    </row>
    <row r="437" spans="1:13">
      <c r="A437" s="264">
        <v>427</v>
      </c>
      <c r="B437" s="273" t="s">
        <v>497</v>
      </c>
      <c r="C437" s="273">
        <v>1909.35</v>
      </c>
      <c r="D437" s="275">
        <v>1875.4666666666665</v>
      </c>
      <c r="E437" s="275">
        <v>1833.9333333333329</v>
      </c>
      <c r="F437" s="275">
        <v>1758.5166666666664</v>
      </c>
      <c r="G437" s="275">
        <v>1716.9833333333329</v>
      </c>
      <c r="H437" s="275">
        <v>1950.883333333333</v>
      </c>
      <c r="I437" s="275">
        <v>1992.4166666666663</v>
      </c>
      <c r="J437" s="275">
        <v>2067.833333333333</v>
      </c>
      <c r="K437" s="273">
        <v>1917</v>
      </c>
      <c r="L437" s="273">
        <v>1800.05</v>
      </c>
      <c r="M437" s="273">
        <v>2.3447800000000001</v>
      </c>
    </row>
    <row r="438" spans="1:13">
      <c r="A438" s="264">
        <v>428</v>
      </c>
      <c r="B438" s="273" t="s">
        <v>765</v>
      </c>
      <c r="C438" s="273">
        <v>373.85</v>
      </c>
      <c r="D438" s="275">
        <v>375.61666666666662</v>
      </c>
      <c r="E438" s="275">
        <v>368.23333333333323</v>
      </c>
      <c r="F438" s="275">
        <v>362.61666666666662</v>
      </c>
      <c r="G438" s="275">
        <v>355.23333333333323</v>
      </c>
      <c r="H438" s="275">
        <v>381.23333333333323</v>
      </c>
      <c r="I438" s="275">
        <v>388.61666666666656</v>
      </c>
      <c r="J438" s="275">
        <v>394.23333333333323</v>
      </c>
      <c r="K438" s="273">
        <v>383</v>
      </c>
      <c r="L438" s="273">
        <v>370</v>
      </c>
      <c r="M438" s="273">
        <v>0.74678999999999995</v>
      </c>
    </row>
    <row r="439" spans="1:13">
      <c r="A439" s="264">
        <v>429</v>
      </c>
      <c r="B439" s="273" t="s">
        <v>817</v>
      </c>
      <c r="C439" s="273">
        <v>472.8</v>
      </c>
      <c r="D439" s="275">
        <v>474.25</v>
      </c>
      <c r="E439" s="275">
        <v>463.6</v>
      </c>
      <c r="F439" s="275">
        <v>454.40000000000003</v>
      </c>
      <c r="G439" s="275">
        <v>443.75000000000006</v>
      </c>
      <c r="H439" s="275">
        <v>483.45</v>
      </c>
      <c r="I439" s="275">
        <v>494.09999999999997</v>
      </c>
      <c r="J439" s="275">
        <v>503.29999999999995</v>
      </c>
      <c r="K439" s="273">
        <v>484.9</v>
      </c>
      <c r="L439" s="273">
        <v>465.05</v>
      </c>
      <c r="M439" s="273">
        <v>1.8632299999999999</v>
      </c>
    </row>
    <row r="440" spans="1:13">
      <c r="A440" s="264">
        <v>430</v>
      </c>
      <c r="B440" s="273" t="s">
        <v>498</v>
      </c>
      <c r="C440" s="273">
        <v>6.9</v>
      </c>
      <c r="D440" s="275">
        <v>6.7333333333333343</v>
      </c>
      <c r="E440" s="275">
        <v>6.5666666666666682</v>
      </c>
      <c r="F440" s="275">
        <v>6.2333333333333343</v>
      </c>
      <c r="G440" s="275">
        <v>6.0666666666666682</v>
      </c>
      <c r="H440" s="275">
        <v>7.0666666666666682</v>
      </c>
      <c r="I440" s="275">
        <v>7.2333333333333343</v>
      </c>
      <c r="J440" s="275">
        <v>7.5666666666666682</v>
      </c>
      <c r="K440" s="273">
        <v>6.9</v>
      </c>
      <c r="L440" s="273">
        <v>6.4</v>
      </c>
      <c r="M440" s="273">
        <v>548.17498000000001</v>
      </c>
    </row>
    <row r="441" spans="1:13">
      <c r="A441" s="264">
        <v>431</v>
      </c>
      <c r="B441" s="273" t="s">
        <v>499</v>
      </c>
      <c r="C441" s="273">
        <v>132.75</v>
      </c>
      <c r="D441" s="275">
        <v>132.63333333333333</v>
      </c>
      <c r="E441" s="275">
        <v>130.46666666666664</v>
      </c>
      <c r="F441" s="275">
        <v>128.18333333333331</v>
      </c>
      <c r="G441" s="275">
        <v>126.01666666666662</v>
      </c>
      <c r="H441" s="275">
        <v>134.91666666666666</v>
      </c>
      <c r="I441" s="275">
        <v>137.08333333333334</v>
      </c>
      <c r="J441" s="275">
        <v>139.36666666666667</v>
      </c>
      <c r="K441" s="273">
        <v>134.80000000000001</v>
      </c>
      <c r="L441" s="273">
        <v>130.35</v>
      </c>
      <c r="M441" s="273">
        <v>1.0563100000000001</v>
      </c>
    </row>
    <row r="442" spans="1:13">
      <c r="A442" s="264">
        <v>432</v>
      </c>
      <c r="B442" s="273" t="s">
        <v>766</v>
      </c>
      <c r="C442" s="273">
        <v>1309.95</v>
      </c>
      <c r="D442" s="275">
        <v>1317.2333333333333</v>
      </c>
      <c r="E442" s="275">
        <v>1296.4666666666667</v>
      </c>
      <c r="F442" s="275">
        <v>1282.9833333333333</v>
      </c>
      <c r="G442" s="275">
        <v>1262.2166666666667</v>
      </c>
      <c r="H442" s="275">
        <v>1330.7166666666667</v>
      </c>
      <c r="I442" s="275">
        <v>1351.4833333333336</v>
      </c>
      <c r="J442" s="275">
        <v>1364.9666666666667</v>
      </c>
      <c r="K442" s="273">
        <v>1338</v>
      </c>
      <c r="L442" s="273">
        <v>1303.75</v>
      </c>
      <c r="M442" s="273">
        <v>0.22966</v>
      </c>
    </row>
    <row r="443" spans="1:13">
      <c r="A443" s="264">
        <v>433</v>
      </c>
      <c r="B443" s="273" t="s">
        <v>500</v>
      </c>
      <c r="C443" s="273">
        <v>1020.9</v>
      </c>
      <c r="D443" s="275">
        <v>1023.7666666666668</v>
      </c>
      <c r="E443" s="275">
        <v>1008.6333333333334</v>
      </c>
      <c r="F443" s="275">
        <v>996.36666666666667</v>
      </c>
      <c r="G443" s="275">
        <v>981.23333333333335</v>
      </c>
      <c r="H443" s="275">
        <v>1036.0333333333335</v>
      </c>
      <c r="I443" s="275">
        <v>1051.166666666667</v>
      </c>
      <c r="J443" s="275">
        <v>1063.4333333333336</v>
      </c>
      <c r="K443" s="273">
        <v>1038.9000000000001</v>
      </c>
      <c r="L443" s="273">
        <v>1011.5</v>
      </c>
      <c r="M443" s="273">
        <v>0.30396000000000001</v>
      </c>
    </row>
    <row r="444" spans="1:13">
      <c r="A444" s="264">
        <v>434</v>
      </c>
      <c r="B444" s="273" t="s">
        <v>276</v>
      </c>
      <c r="C444" s="273">
        <v>566.4</v>
      </c>
      <c r="D444" s="275">
        <v>566.73333333333335</v>
      </c>
      <c r="E444" s="275">
        <v>561.7166666666667</v>
      </c>
      <c r="F444" s="275">
        <v>557.0333333333333</v>
      </c>
      <c r="G444" s="275">
        <v>552.01666666666665</v>
      </c>
      <c r="H444" s="275">
        <v>571.41666666666674</v>
      </c>
      <c r="I444" s="275">
        <v>576.43333333333339</v>
      </c>
      <c r="J444" s="275">
        <v>581.11666666666679</v>
      </c>
      <c r="K444" s="273">
        <v>571.75</v>
      </c>
      <c r="L444" s="273">
        <v>562.04999999999995</v>
      </c>
      <c r="M444" s="273">
        <v>6.1643999999999997</v>
      </c>
    </row>
    <row r="445" spans="1:13">
      <c r="A445" s="264">
        <v>435</v>
      </c>
      <c r="B445" s="273" t="s">
        <v>501</v>
      </c>
      <c r="C445" s="273">
        <v>907.15</v>
      </c>
      <c r="D445" s="275">
        <v>911.38333333333333</v>
      </c>
      <c r="E445" s="275">
        <v>896.76666666666665</v>
      </c>
      <c r="F445" s="275">
        <v>886.38333333333333</v>
      </c>
      <c r="G445" s="275">
        <v>871.76666666666665</v>
      </c>
      <c r="H445" s="275">
        <v>921.76666666666665</v>
      </c>
      <c r="I445" s="275">
        <v>936.38333333333321</v>
      </c>
      <c r="J445" s="275">
        <v>946.76666666666665</v>
      </c>
      <c r="K445" s="273">
        <v>926</v>
      </c>
      <c r="L445" s="273">
        <v>901</v>
      </c>
      <c r="M445" s="273">
        <v>0.15545</v>
      </c>
    </row>
    <row r="446" spans="1:13">
      <c r="A446" s="264">
        <v>436</v>
      </c>
      <c r="B446" s="273" t="s">
        <v>502</v>
      </c>
      <c r="C446" s="273">
        <v>399.85</v>
      </c>
      <c r="D446" s="275">
        <v>399.41666666666669</v>
      </c>
      <c r="E446" s="275">
        <v>394.48333333333335</v>
      </c>
      <c r="F446" s="275">
        <v>389.11666666666667</v>
      </c>
      <c r="G446" s="275">
        <v>384.18333333333334</v>
      </c>
      <c r="H446" s="275">
        <v>404.78333333333336</v>
      </c>
      <c r="I446" s="275">
        <v>409.71666666666664</v>
      </c>
      <c r="J446" s="275">
        <v>415.08333333333337</v>
      </c>
      <c r="K446" s="273">
        <v>404.35</v>
      </c>
      <c r="L446" s="273">
        <v>394.05</v>
      </c>
      <c r="M446" s="273">
        <v>0.18704999999999999</v>
      </c>
    </row>
    <row r="447" spans="1:13">
      <c r="A447" s="264">
        <v>437</v>
      </c>
      <c r="B447" s="273" t="s">
        <v>503</v>
      </c>
      <c r="C447" s="273">
        <v>6127.85</v>
      </c>
      <c r="D447" s="275">
        <v>6085.3499999999995</v>
      </c>
      <c r="E447" s="275">
        <v>5995.7499999999991</v>
      </c>
      <c r="F447" s="275">
        <v>5863.65</v>
      </c>
      <c r="G447" s="275">
        <v>5774.0499999999993</v>
      </c>
      <c r="H447" s="275">
        <v>6217.4499999999989</v>
      </c>
      <c r="I447" s="275">
        <v>6307.0499999999993</v>
      </c>
      <c r="J447" s="275">
        <v>6439.1499999999987</v>
      </c>
      <c r="K447" s="273">
        <v>6174.95</v>
      </c>
      <c r="L447" s="273">
        <v>5953.25</v>
      </c>
      <c r="M447" s="273">
        <v>7.6499999999999999E-2</v>
      </c>
    </row>
    <row r="448" spans="1:13">
      <c r="A448" s="264">
        <v>438</v>
      </c>
      <c r="B448" s="273" t="s">
        <v>504</v>
      </c>
      <c r="C448" s="273">
        <v>240.7</v>
      </c>
      <c r="D448" s="275">
        <v>242.04999999999998</v>
      </c>
      <c r="E448" s="275">
        <v>238.64999999999998</v>
      </c>
      <c r="F448" s="275">
        <v>236.6</v>
      </c>
      <c r="G448" s="275">
        <v>233.2</v>
      </c>
      <c r="H448" s="275">
        <v>244.09999999999997</v>
      </c>
      <c r="I448" s="275">
        <v>247.5</v>
      </c>
      <c r="J448" s="275">
        <v>249.54999999999995</v>
      </c>
      <c r="K448" s="273">
        <v>245.45</v>
      </c>
      <c r="L448" s="273">
        <v>240</v>
      </c>
      <c r="M448" s="273">
        <v>0.98900999999999994</v>
      </c>
    </row>
    <row r="449" spans="1:13">
      <c r="A449" s="264">
        <v>439</v>
      </c>
      <c r="B449" s="273" t="s">
        <v>505</v>
      </c>
      <c r="C449" s="273">
        <v>28.4</v>
      </c>
      <c r="D449" s="275">
        <v>28.416666666666668</v>
      </c>
      <c r="E449" s="275">
        <v>28.133333333333336</v>
      </c>
      <c r="F449" s="275">
        <v>27.866666666666667</v>
      </c>
      <c r="G449" s="275">
        <v>27.583333333333336</v>
      </c>
      <c r="H449" s="275">
        <v>28.683333333333337</v>
      </c>
      <c r="I449" s="275">
        <v>28.966666666666669</v>
      </c>
      <c r="J449" s="275">
        <v>29.233333333333338</v>
      </c>
      <c r="K449" s="273">
        <v>28.7</v>
      </c>
      <c r="L449" s="273">
        <v>28.15</v>
      </c>
      <c r="M449" s="273">
        <v>50.308010000000003</v>
      </c>
    </row>
    <row r="450" spans="1:13">
      <c r="A450" s="264">
        <v>440</v>
      </c>
      <c r="B450" s="273" t="s">
        <v>189</v>
      </c>
      <c r="C450" s="273">
        <v>620.9</v>
      </c>
      <c r="D450" s="275">
        <v>610.01666666666665</v>
      </c>
      <c r="E450" s="275">
        <v>593.63333333333333</v>
      </c>
      <c r="F450" s="275">
        <v>566.36666666666667</v>
      </c>
      <c r="G450" s="275">
        <v>549.98333333333335</v>
      </c>
      <c r="H450" s="275">
        <v>637.2833333333333</v>
      </c>
      <c r="I450" s="275">
        <v>653.66666666666652</v>
      </c>
      <c r="J450" s="275">
        <v>680.93333333333328</v>
      </c>
      <c r="K450" s="273">
        <v>626.4</v>
      </c>
      <c r="L450" s="273">
        <v>582.75</v>
      </c>
      <c r="M450" s="273">
        <v>130.69121000000001</v>
      </c>
    </row>
    <row r="451" spans="1:13">
      <c r="A451" s="264">
        <v>441</v>
      </c>
      <c r="B451" s="273" t="s">
        <v>768</v>
      </c>
      <c r="C451" s="273">
        <v>11850.15</v>
      </c>
      <c r="D451" s="275">
        <v>11879.4</v>
      </c>
      <c r="E451" s="275">
        <v>11670.8</v>
      </c>
      <c r="F451" s="275">
        <v>11491.449999999999</v>
      </c>
      <c r="G451" s="275">
        <v>11282.849999999999</v>
      </c>
      <c r="H451" s="275">
        <v>12058.75</v>
      </c>
      <c r="I451" s="275">
        <v>12267.350000000002</v>
      </c>
      <c r="J451" s="275">
        <v>12446.7</v>
      </c>
      <c r="K451" s="273">
        <v>12088</v>
      </c>
      <c r="L451" s="273">
        <v>11700.05</v>
      </c>
      <c r="M451" s="273">
        <v>1.0800000000000001E-2</v>
      </c>
    </row>
    <row r="452" spans="1:13">
      <c r="A452" s="264">
        <v>442</v>
      </c>
      <c r="B452" s="273" t="s">
        <v>178</v>
      </c>
      <c r="C452" s="273">
        <v>519.6</v>
      </c>
      <c r="D452" s="275">
        <v>513.61666666666667</v>
      </c>
      <c r="E452" s="275">
        <v>503.83333333333337</v>
      </c>
      <c r="F452" s="275">
        <v>488.06666666666672</v>
      </c>
      <c r="G452" s="275">
        <v>478.28333333333342</v>
      </c>
      <c r="H452" s="275">
        <v>529.38333333333333</v>
      </c>
      <c r="I452" s="275">
        <v>539.16666666666663</v>
      </c>
      <c r="J452" s="275">
        <v>554.93333333333328</v>
      </c>
      <c r="K452" s="273">
        <v>523.4</v>
      </c>
      <c r="L452" s="273">
        <v>497.85</v>
      </c>
      <c r="M452" s="273">
        <v>49.102379999999997</v>
      </c>
    </row>
    <row r="453" spans="1:13">
      <c r="A453" s="264">
        <v>443</v>
      </c>
      <c r="B453" s="273" t="s">
        <v>769</v>
      </c>
      <c r="C453" s="273">
        <v>112.4</v>
      </c>
      <c r="D453" s="275">
        <v>113.05</v>
      </c>
      <c r="E453" s="275">
        <v>111.19999999999999</v>
      </c>
      <c r="F453" s="275">
        <v>109.99999999999999</v>
      </c>
      <c r="G453" s="275">
        <v>108.14999999999998</v>
      </c>
      <c r="H453" s="275">
        <v>114.25</v>
      </c>
      <c r="I453" s="275">
        <v>116.1</v>
      </c>
      <c r="J453" s="275">
        <v>117.30000000000001</v>
      </c>
      <c r="K453" s="273">
        <v>114.9</v>
      </c>
      <c r="L453" s="273">
        <v>111.85</v>
      </c>
      <c r="M453" s="273">
        <v>8.8323499999999999</v>
      </c>
    </row>
    <row r="454" spans="1:13">
      <c r="A454" s="264">
        <v>444</v>
      </c>
      <c r="B454" s="273" t="s">
        <v>770</v>
      </c>
      <c r="C454" s="273">
        <v>981.65</v>
      </c>
      <c r="D454" s="275">
        <v>989.16666666666663</v>
      </c>
      <c r="E454" s="275">
        <v>963.5333333333333</v>
      </c>
      <c r="F454" s="275">
        <v>945.41666666666663</v>
      </c>
      <c r="G454" s="275">
        <v>919.7833333333333</v>
      </c>
      <c r="H454" s="275">
        <v>1007.2833333333333</v>
      </c>
      <c r="I454" s="275">
        <v>1032.9166666666667</v>
      </c>
      <c r="J454" s="275">
        <v>1051.0333333333333</v>
      </c>
      <c r="K454" s="273">
        <v>1014.8</v>
      </c>
      <c r="L454" s="273">
        <v>971.05</v>
      </c>
      <c r="M454" s="273">
        <v>1.15269</v>
      </c>
    </row>
    <row r="455" spans="1:13">
      <c r="A455" s="264">
        <v>445</v>
      </c>
      <c r="B455" s="273" t="s">
        <v>184</v>
      </c>
      <c r="C455" s="273">
        <v>3203.45</v>
      </c>
      <c r="D455" s="275">
        <v>3192.4833333333336</v>
      </c>
      <c r="E455" s="275">
        <v>3160.9666666666672</v>
      </c>
      <c r="F455" s="275">
        <v>3118.4833333333336</v>
      </c>
      <c r="G455" s="275">
        <v>3086.9666666666672</v>
      </c>
      <c r="H455" s="275">
        <v>3234.9666666666672</v>
      </c>
      <c r="I455" s="275">
        <v>3266.4833333333336</v>
      </c>
      <c r="J455" s="275">
        <v>3308.9666666666672</v>
      </c>
      <c r="K455" s="273">
        <v>3224</v>
      </c>
      <c r="L455" s="273">
        <v>3150</v>
      </c>
      <c r="M455" s="273">
        <v>28.818370000000002</v>
      </c>
    </row>
    <row r="456" spans="1:13">
      <c r="A456" s="264">
        <v>446</v>
      </c>
      <c r="B456" s="273" t="s">
        <v>807</v>
      </c>
      <c r="C456" s="273">
        <v>575.35</v>
      </c>
      <c r="D456" s="275">
        <v>579.63333333333333</v>
      </c>
      <c r="E456" s="275">
        <v>562.86666666666667</v>
      </c>
      <c r="F456" s="275">
        <v>550.38333333333333</v>
      </c>
      <c r="G456" s="275">
        <v>533.61666666666667</v>
      </c>
      <c r="H456" s="275">
        <v>592.11666666666667</v>
      </c>
      <c r="I456" s="275">
        <v>608.88333333333333</v>
      </c>
      <c r="J456" s="275">
        <v>621.36666666666667</v>
      </c>
      <c r="K456" s="273">
        <v>596.4</v>
      </c>
      <c r="L456" s="273">
        <v>567.15</v>
      </c>
      <c r="M456" s="273">
        <v>57.134459999999997</v>
      </c>
    </row>
    <row r="457" spans="1:13">
      <c r="A457" s="264">
        <v>447</v>
      </c>
      <c r="B457" s="273" t="s">
        <v>179</v>
      </c>
      <c r="C457" s="273">
        <v>2861.2</v>
      </c>
      <c r="D457" s="275">
        <v>2915.4</v>
      </c>
      <c r="E457" s="275">
        <v>2780.8</v>
      </c>
      <c r="F457" s="275">
        <v>2700.4</v>
      </c>
      <c r="G457" s="275">
        <v>2565.8000000000002</v>
      </c>
      <c r="H457" s="275">
        <v>2995.8</v>
      </c>
      <c r="I457" s="275">
        <v>3130.3999999999996</v>
      </c>
      <c r="J457" s="275">
        <v>3210.8</v>
      </c>
      <c r="K457" s="273">
        <v>3050</v>
      </c>
      <c r="L457" s="273">
        <v>2835</v>
      </c>
      <c r="M457" s="273">
        <v>14.608230000000001</v>
      </c>
    </row>
    <row r="458" spans="1:13">
      <c r="A458" s="264">
        <v>448</v>
      </c>
      <c r="B458" s="273" t="s">
        <v>506</v>
      </c>
      <c r="C458" s="273">
        <v>1102.8499999999999</v>
      </c>
      <c r="D458" s="275">
        <v>1098.2833333333333</v>
      </c>
      <c r="E458" s="275">
        <v>1086.5666666666666</v>
      </c>
      <c r="F458" s="275">
        <v>1070.2833333333333</v>
      </c>
      <c r="G458" s="275">
        <v>1058.5666666666666</v>
      </c>
      <c r="H458" s="275">
        <v>1114.5666666666666</v>
      </c>
      <c r="I458" s="275">
        <v>1126.2833333333333</v>
      </c>
      <c r="J458" s="275">
        <v>1142.5666666666666</v>
      </c>
      <c r="K458" s="273">
        <v>1110</v>
      </c>
      <c r="L458" s="273">
        <v>1082</v>
      </c>
      <c r="M458" s="273">
        <v>0.52822000000000002</v>
      </c>
    </row>
    <row r="459" spans="1:13">
      <c r="A459" s="264">
        <v>449</v>
      </c>
      <c r="B459" s="273" t="s">
        <v>181</v>
      </c>
      <c r="C459" s="273">
        <v>130.5</v>
      </c>
      <c r="D459" s="275">
        <v>126.91666666666667</v>
      </c>
      <c r="E459" s="275">
        <v>120.33333333333334</v>
      </c>
      <c r="F459" s="275">
        <v>110.16666666666667</v>
      </c>
      <c r="G459" s="275">
        <v>103.58333333333334</v>
      </c>
      <c r="H459" s="275">
        <v>137.08333333333334</v>
      </c>
      <c r="I459" s="275">
        <v>143.66666666666669</v>
      </c>
      <c r="J459" s="275">
        <v>153.83333333333334</v>
      </c>
      <c r="K459" s="273">
        <v>133.5</v>
      </c>
      <c r="L459" s="273">
        <v>116.75</v>
      </c>
      <c r="M459" s="273">
        <v>256.40030000000002</v>
      </c>
    </row>
    <row r="460" spans="1:13">
      <c r="A460" s="264">
        <v>450</v>
      </c>
      <c r="B460" s="273" t="s">
        <v>180</v>
      </c>
      <c r="C460" s="273">
        <v>322</v>
      </c>
      <c r="D460" s="275">
        <v>313.75</v>
      </c>
      <c r="E460" s="275">
        <v>298.64999999999998</v>
      </c>
      <c r="F460" s="275">
        <v>275.29999999999995</v>
      </c>
      <c r="G460" s="275">
        <v>260.19999999999993</v>
      </c>
      <c r="H460" s="275">
        <v>337.1</v>
      </c>
      <c r="I460" s="275">
        <v>352.20000000000005</v>
      </c>
      <c r="J460" s="275">
        <v>375.55000000000007</v>
      </c>
      <c r="K460" s="273">
        <v>328.85</v>
      </c>
      <c r="L460" s="273">
        <v>290.39999999999998</v>
      </c>
      <c r="M460" s="273">
        <v>2519.6596500000001</v>
      </c>
    </row>
    <row r="461" spans="1:13">
      <c r="A461" s="264">
        <v>451</v>
      </c>
      <c r="B461" s="273" t="s">
        <v>182</v>
      </c>
      <c r="C461" s="273">
        <v>83.6</v>
      </c>
      <c r="D461" s="275">
        <v>82.45</v>
      </c>
      <c r="E461" s="275">
        <v>80.800000000000011</v>
      </c>
      <c r="F461" s="275">
        <v>78.000000000000014</v>
      </c>
      <c r="G461" s="275">
        <v>76.350000000000023</v>
      </c>
      <c r="H461" s="275">
        <v>85.25</v>
      </c>
      <c r="I461" s="275">
        <v>86.9</v>
      </c>
      <c r="J461" s="275">
        <v>89.699999999999989</v>
      </c>
      <c r="K461" s="273">
        <v>84.1</v>
      </c>
      <c r="L461" s="273">
        <v>79.650000000000006</v>
      </c>
      <c r="M461" s="273">
        <v>479.55673000000002</v>
      </c>
    </row>
    <row r="462" spans="1:13">
      <c r="A462" s="264">
        <v>452</v>
      </c>
      <c r="B462" s="273" t="s">
        <v>771</v>
      </c>
      <c r="C462" s="273">
        <v>40.299999999999997</v>
      </c>
      <c r="D462" s="275">
        <v>40.25</v>
      </c>
      <c r="E462" s="275">
        <v>39.5</v>
      </c>
      <c r="F462" s="275">
        <v>38.700000000000003</v>
      </c>
      <c r="G462" s="275">
        <v>37.950000000000003</v>
      </c>
      <c r="H462" s="275">
        <v>41.05</v>
      </c>
      <c r="I462" s="275">
        <v>41.8</v>
      </c>
      <c r="J462" s="275">
        <v>42.599999999999994</v>
      </c>
      <c r="K462" s="273">
        <v>41</v>
      </c>
      <c r="L462" s="273">
        <v>39.450000000000003</v>
      </c>
      <c r="M462" s="273">
        <v>100.71756000000001</v>
      </c>
    </row>
    <row r="463" spans="1:13">
      <c r="A463" s="264">
        <v>453</v>
      </c>
      <c r="B463" s="273" t="s">
        <v>183</v>
      </c>
      <c r="C463" s="273">
        <v>641.65</v>
      </c>
      <c r="D463" s="275">
        <v>637.91666666666663</v>
      </c>
      <c r="E463" s="275">
        <v>627.83333333333326</v>
      </c>
      <c r="F463" s="275">
        <v>614.01666666666665</v>
      </c>
      <c r="G463" s="275">
        <v>603.93333333333328</v>
      </c>
      <c r="H463" s="275">
        <v>651.73333333333323</v>
      </c>
      <c r="I463" s="275">
        <v>661.81666666666649</v>
      </c>
      <c r="J463" s="275">
        <v>675.63333333333321</v>
      </c>
      <c r="K463" s="273">
        <v>648</v>
      </c>
      <c r="L463" s="273">
        <v>624.1</v>
      </c>
      <c r="M463" s="273">
        <v>180.48956999999999</v>
      </c>
    </row>
    <row r="464" spans="1:13">
      <c r="A464" s="264">
        <v>454</v>
      </c>
      <c r="B464" s="273" t="s">
        <v>507</v>
      </c>
      <c r="C464" s="273">
        <v>2688.95</v>
      </c>
      <c r="D464" s="275">
        <v>2729.2666666666669</v>
      </c>
      <c r="E464" s="275">
        <v>2634.7333333333336</v>
      </c>
      <c r="F464" s="275">
        <v>2580.5166666666669</v>
      </c>
      <c r="G464" s="275">
        <v>2485.9833333333336</v>
      </c>
      <c r="H464" s="275">
        <v>2783.4833333333336</v>
      </c>
      <c r="I464" s="275">
        <v>2878.0166666666673</v>
      </c>
      <c r="J464" s="275">
        <v>2932.2333333333336</v>
      </c>
      <c r="K464" s="273">
        <v>2823.8</v>
      </c>
      <c r="L464" s="273">
        <v>2675.05</v>
      </c>
      <c r="M464" s="273">
        <v>0.25013999999999997</v>
      </c>
    </row>
    <row r="465" spans="1:13">
      <c r="A465" s="264">
        <v>455</v>
      </c>
      <c r="B465" s="273" t="s">
        <v>185</v>
      </c>
      <c r="C465" s="273">
        <v>957.2</v>
      </c>
      <c r="D465" s="275">
        <v>955.86666666666667</v>
      </c>
      <c r="E465" s="275">
        <v>938.83333333333337</v>
      </c>
      <c r="F465" s="275">
        <v>920.4666666666667</v>
      </c>
      <c r="G465" s="275">
        <v>903.43333333333339</v>
      </c>
      <c r="H465" s="275">
        <v>974.23333333333335</v>
      </c>
      <c r="I465" s="275">
        <v>991.26666666666665</v>
      </c>
      <c r="J465" s="275">
        <v>1009.6333333333333</v>
      </c>
      <c r="K465" s="273">
        <v>972.9</v>
      </c>
      <c r="L465" s="273">
        <v>937.5</v>
      </c>
      <c r="M465" s="273">
        <v>49.715299999999999</v>
      </c>
    </row>
    <row r="466" spans="1:13">
      <c r="A466" s="264">
        <v>456</v>
      </c>
      <c r="B466" s="241" t="s">
        <v>277</v>
      </c>
      <c r="C466" s="273">
        <v>135.9</v>
      </c>
      <c r="D466" s="275">
        <v>137</v>
      </c>
      <c r="E466" s="275">
        <v>132.5</v>
      </c>
      <c r="F466" s="275">
        <v>129.1</v>
      </c>
      <c r="G466" s="275">
        <v>124.6</v>
      </c>
      <c r="H466" s="275">
        <v>140.4</v>
      </c>
      <c r="I466" s="275">
        <v>144.9</v>
      </c>
      <c r="J466" s="275">
        <v>148.30000000000001</v>
      </c>
      <c r="K466" s="273">
        <v>141.5</v>
      </c>
      <c r="L466" s="273">
        <v>133.6</v>
      </c>
      <c r="M466" s="273">
        <v>8.3793799999999994</v>
      </c>
    </row>
    <row r="467" spans="1:13">
      <c r="A467" s="264">
        <v>457</v>
      </c>
      <c r="B467" s="241" t="s">
        <v>164</v>
      </c>
      <c r="C467" s="273">
        <v>877.3</v>
      </c>
      <c r="D467" s="275">
        <v>867.7833333333333</v>
      </c>
      <c r="E467" s="275">
        <v>850.56666666666661</v>
      </c>
      <c r="F467" s="275">
        <v>823.83333333333326</v>
      </c>
      <c r="G467" s="275">
        <v>806.61666666666656</v>
      </c>
      <c r="H467" s="275">
        <v>894.51666666666665</v>
      </c>
      <c r="I467" s="275">
        <v>911.73333333333335</v>
      </c>
      <c r="J467" s="275">
        <v>938.4666666666667</v>
      </c>
      <c r="K467" s="273">
        <v>885</v>
      </c>
      <c r="L467" s="273">
        <v>841.05</v>
      </c>
      <c r="M467" s="273">
        <v>14.47847</v>
      </c>
    </row>
    <row r="468" spans="1:13">
      <c r="A468" s="264">
        <v>458</v>
      </c>
      <c r="B468" s="241" t="s">
        <v>508</v>
      </c>
      <c r="C468" s="273">
        <v>1028.55</v>
      </c>
      <c r="D468" s="275">
        <v>1023.4</v>
      </c>
      <c r="E468" s="275">
        <v>1004.25</v>
      </c>
      <c r="F468" s="275">
        <v>979.95</v>
      </c>
      <c r="G468" s="275">
        <v>960.80000000000007</v>
      </c>
      <c r="H468" s="275">
        <v>1047.6999999999998</v>
      </c>
      <c r="I468" s="275">
        <v>1066.8499999999999</v>
      </c>
      <c r="J468" s="275">
        <v>1091.1499999999999</v>
      </c>
      <c r="K468" s="273">
        <v>1042.55</v>
      </c>
      <c r="L468" s="273">
        <v>999.1</v>
      </c>
      <c r="M468" s="273">
        <v>0.56657999999999997</v>
      </c>
    </row>
    <row r="469" spans="1:13">
      <c r="A469" s="264">
        <v>459</v>
      </c>
      <c r="B469" s="241" t="s">
        <v>509</v>
      </c>
      <c r="C469" s="273">
        <v>886.35</v>
      </c>
      <c r="D469" s="275">
        <v>889.44999999999993</v>
      </c>
      <c r="E469" s="275">
        <v>878.89999999999986</v>
      </c>
      <c r="F469" s="275">
        <v>871.44999999999993</v>
      </c>
      <c r="G469" s="275">
        <v>860.89999999999986</v>
      </c>
      <c r="H469" s="275">
        <v>896.89999999999986</v>
      </c>
      <c r="I469" s="275">
        <v>907.44999999999982</v>
      </c>
      <c r="J469" s="275">
        <v>914.89999999999986</v>
      </c>
      <c r="K469" s="273">
        <v>900</v>
      </c>
      <c r="L469" s="273">
        <v>882</v>
      </c>
      <c r="M469" s="273">
        <v>3.1179299999999999</v>
      </c>
    </row>
    <row r="470" spans="1:13">
      <c r="A470" s="264">
        <v>460</v>
      </c>
      <c r="B470" s="241" t="s">
        <v>510</v>
      </c>
      <c r="C470" s="273">
        <v>1279.6500000000001</v>
      </c>
      <c r="D470" s="275">
        <v>1287.2</v>
      </c>
      <c r="E470" s="275">
        <v>1260.45</v>
      </c>
      <c r="F470" s="275">
        <v>1241.25</v>
      </c>
      <c r="G470" s="275">
        <v>1214.5</v>
      </c>
      <c r="H470" s="275">
        <v>1306.4000000000001</v>
      </c>
      <c r="I470" s="275">
        <v>1333.15</v>
      </c>
      <c r="J470" s="275">
        <v>1352.3500000000001</v>
      </c>
      <c r="K470" s="273">
        <v>1313.95</v>
      </c>
      <c r="L470" s="273">
        <v>1268</v>
      </c>
      <c r="M470" s="273">
        <v>0.24510999999999999</v>
      </c>
    </row>
    <row r="471" spans="1:13">
      <c r="A471" s="264">
        <v>461</v>
      </c>
      <c r="B471" s="241" t="s">
        <v>186</v>
      </c>
      <c r="C471" s="273">
        <v>1485.45</v>
      </c>
      <c r="D471" s="275">
        <v>1501.1499999999999</v>
      </c>
      <c r="E471" s="275">
        <v>1466.2999999999997</v>
      </c>
      <c r="F471" s="275">
        <v>1447.1499999999999</v>
      </c>
      <c r="G471" s="275">
        <v>1412.2999999999997</v>
      </c>
      <c r="H471" s="275">
        <v>1520.2999999999997</v>
      </c>
      <c r="I471" s="275">
        <v>1555.1499999999996</v>
      </c>
      <c r="J471" s="275">
        <v>1574.2999999999997</v>
      </c>
      <c r="K471" s="273">
        <v>1536</v>
      </c>
      <c r="L471" s="273">
        <v>1482</v>
      </c>
      <c r="M471" s="273">
        <v>19.74202</v>
      </c>
    </row>
    <row r="472" spans="1:13">
      <c r="A472" s="264">
        <v>462</v>
      </c>
      <c r="B472" s="241" t="s">
        <v>187</v>
      </c>
      <c r="C472" s="273">
        <v>2571.5500000000002</v>
      </c>
      <c r="D472" s="275">
        <v>2558.7166666666667</v>
      </c>
      <c r="E472" s="275">
        <v>2532.1333333333332</v>
      </c>
      <c r="F472" s="273">
        <v>2492.7166666666667</v>
      </c>
      <c r="G472" s="275">
        <v>2466.1333333333332</v>
      </c>
      <c r="H472" s="275">
        <v>2598.1333333333332</v>
      </c>
      <c r="I472" s="273">
        <v>2624.7166666666662</v>
      </c>
      <c r="J472" s="275">
        <v>2664.1333333333332</v>
      </c>
      <c r="K472" s="275">
        <v>2585.3000000000002</v>
      </c>
      <c r="L472" s="273">
        <v>2519.3000000000002</v>
      </c>
      <c r="M472" s="275">
        <v>5.6135000000000002</v>
      </c>
    </row>
    <row r="473" spans="1:13">
      <c r="A473" s="264">
        <v>463</v>
      </c>
      <c r="B473" s="241" t="s">
        <v>188</v>
      </c>
      <c r="C473" s="273">
        <v>314.85000000000002</v>
      </c>
      <c r="D473" s="275">
        <v>313.8</v>
      </c>
      <c r="E473" s="275">
        <v>309.60000000000002</v>
      </c>
      <c r="F473" s="273">
        <v>304.35000000000002</v>
      </c>
      <c r="G473" s="275">
        <v>300.15000000000003</v>
      </c>
      <c r="H473" s="275">
        <v>319.05</v>
      </c>
      <c r="I473" s="273">
        <v>323.24999999999994</v>
      </c>
      <c r="J473" s="275">
        <v>328.5</v>
      </c>
      <c r="K473" s="275">
        <v>318</v>
      </c>
      <c r="L473" s="273">
        <v>308.55</v>
      </c>
      <c r="M473" s="275">
        <v>22.709679999999999</v>
      </c>
    </row>
    <row r="474" spans="1:13">
      <c r="A474" s="264">
        <v>464</v>
      </c>
      <c r="B474" s="241" t="s">
        <v>511</v>
      </c>
      <c r="C474" s="241">
        <v>665.75</v>
      </c>
      <c r="D474" s="285">
        <v>662.9666666666667</v>
      </c>
      <c r="E474" s="285">
        <v>643.93333333333339</v>
      </c>
      <c r="F474" s="285">
        <v>622.11666666666667</v>
      </c>
      <c r="G474" s="285">
        <v>603.08333333333337</v>
      </c>
      <c r="H474" s="285">
        <v>684.78333333333342</v>
      </c>
      <c r="I474" s="285">
        <v>703.81666666666672</v>
      </c>
      <c r="J474" s="285">
        <v>725.63333333333344</v>
      </c>
      <c r="K474" s="285">
        <v>682</v>
      </c>
      <c r="L474" s="285">
        <v>641.15</v>
      </c>
      <c r="M474" s="285">
        <v>7.3209099999999996</v>
      </c>
    </row>
    <row r="475" spans="1:13">
      <c r="A475" s="264">
        <v>465</v>
      </c>
      <c r="B475" s="241" t="s">
        <v>512</v>
      </c>
      <c r="C475" s="241">
        <v>14.3</v>
      </c>
      <c r="D475" s="285">
        <v>14.416666666666666</v>
      </c>
      <c r="E475" s="285">
        <v>14.133333333333333</v>
      </c>
      <c r="F475" s="285">
        <v>13.966666666666667</v>
      </c>
      <c r="G475" s="285">
        <v>13.683333333333334</v>
      </c>
      <c r="H475" s="285">
        <v>14.583333333333332</v>
      </c>
      <c r="I475" s="285">
        <v>14.866666666666667</v>
      </c>
      <c r="J475" s="285">
        <v>15.033333333333331</v>
      </c>
      <c r="K475" s="285">
        <v>14.7</v>
      </c>
      <c r="L475" s="285">
        <v>14.25</v>
      </c>
      <c r="M475" s="285">
        <v>131.75404</v>
      </c>
    </row>
    <row r="476" spans="1:13">
      <c r="A476" s="264">
        <v>466</v>
      </c>
      <c r="B476" s="241" t="s">
        <v>513</v>
      </c>
      <c r="C476" s="285">
        <v>805.3</v>
      </c>
      <c r="D476" s="285">
        <v>797.55000000000007</v>
      </c>
      <c r="E476" s="285">
        <v>782.10000000000014</v>
      </c>
      <c r="F476" s="285">
        <v>758.90000000000009</v>
      </c>
      <c r="G476" s="285">
        <v>743.45000000000016</v>
      </c>
      <c r="H476" s="285">
        <v>820.75000000000011</v>
      </c>
      <c r="I476" s="285">
        <v>836.20000000000016</v>
      </c>
      <c r="J476" s="285">
        <v>859.40000000000009</v>
      </c>
      <c r="K476" s="285">
        <v>813</v>
      </c>
      <c r="L476" s="285">
        <v>774.35</v>
      </c>
      <c r="M476" s="285">
        <v>0.79266999999999999</v>
      </c>
    </row>
    <row r="477" spans="1:13">
      <c r="A477" s="264">
        <v>467</v>
      </c>
      <c r="B477" s="241" t="s">
        <v>514</v>
      </c>
      <c r="C477" s="285">
        <v>13.05</v>
      </c>
      <c r="D477" s="285">
        <v>13.116666666666667</v>
      </c>
      <c r="E477" s="285">
        <v>12.933333333333334</v>
      </c>
      <c r="F477" s="285">
        <v>12.816666666666666</v>
      </c>
      <c r="G477" s="285">
        <v>12.633333333333333</v>
      </c>
      <c r="H477" s="285">
        <v>13.233333333333334</v>
      </c>
      <c r="I477" s="285">
        <v>13.416666666666668</v>
      </c>
      <c r="J477" s="285">
        <v>13.533333333333335</v>
      </c>
      <c r="K477" s="285">
        <v>13.3</v>
      </c>
      <c r="L477" s="285">
        <v>13</v>
      </c>
      <c r="M477" s="285">
        <v>32.061750000000004</v>
      </c>
    </row>
    <row r="478" spans="1:13">
      <c r="A478" s="264">
        <v>468</v>
      </c>
      <c r="B478" s="241" t="s">
        <v>515</v>
      </c>
      <c r="C478" s="285">
        <v>349.15</v>
      </c>
      <c r="D478" s="285">
        <v>354.01666666666665</v>
      </c>
      <c r="E478" s="285">
        <v>343.13333333333333</v>
      </c>
      <c r="F478" s="285">
        <v>337.11666666666667</v>
      </c>
      <c r="G478" s="285">
        <v>326.23333333333335</v>
      </c>
      <c r="H478" s="285">
        <v>360.0333333333333</v>
      </c>
      <c r="I478" s="285">
        <v>370.91666666666663</v>
      </c>
      <c r="J478" s="285">
        <v>376.93333333333328</v>
      </c>
      <c r="K478" s="285">
        <v>364.9</v>
      </c>
      <c r="L478" s="285">
        <v>348</v>
      </c>
      <c r="M478" s="285">
        <v>1.6276600000000001</v>
      </c>
    </row>
    <row r="479" spans="1:13">
      <c r="A479" s="264">
        <v>469</v>
      </c>
      <c r="B479" s="241" t="s">
        <v>194</v>
      </c>
      <c r="C479" s="285">
        <v>566.29999999999995</v>
      </c>
      <c r="D479" s="285">
        <v>558.6</v>
      </c>
      <c r="E479" s="285">
        <v>548.70000000000005</v>
      </c>
      <c r="F479" s="285">
        <v>531.1</v>
      </c>
      <c r="G479" s="285">
        <v>521.20000000000005</v>
      </c>
      <c r="H479" s="285">
        <v>576.20000000000005</v>
      </c>
      <c r="I479" s="285">
        <v>586.09999999999991</v>
      </c>
      <c r="J479" s="285">
        <v>603.70000000000005</v>
      </c>
      <c r="K479" s="285">
        <v>568.5</v>
      </c>
      <c r="L479" s="285">
        <v>541</v>
      </c>
      <c r="M479" s="285">
        <v>134.16792000000001</v>
      </c>
    </row>
    <row r="480" spans="1:13">
      <c r="A480" s="264">
        <v>470</v>
      </c>
      <c r="B480" s="241" t="s">
        <v>191</v>
      </c>
      <c r="C480" s="285">
        <v>261.45</v>
      </c>
      <c r="D480" s="285">
        <v>264.25</v>
      </c>
      <c r="E480" s="285">
        <v>255.5</v>
      </c>
      <c r="F480" s="285">
        <v>249.55</v>
      </c>
      <c r="G480" s="285">
        <v>240.8</v>
      </c>
      <c r="H480" s="285">
        <v>270.2</v>
      </c>
      <c r="I480" s="285">
        <v>278.95</v>
      </c>
      <c r="J480" s="285">
        <v>284.89999999999998</v>
      </c>
      <c r="K480" s="285">
        <v>273</v>
      </c>
      <c r="L480" s="285">
        <v>258.3</v>
      </c>
      <c r="M480" s="285">
        <v>14.36439</v>
      </c>
    </row>
    <row r="481" spans="1:13">
      <c r="A481" s="264">
        <v>471</v>
      </c>
      <c r="B481" s="241" t="s">
        <v>787</v>
      </c>
      <c r="C481" s="285">
        <v>36.65</v>
      </c>
      <c r="D481" s="285">
        <v>36.4</v>
      </c>
      <c r="E481" s="285">
        <v>34.949999999999996</v>
      </c>
      <c r="F481" s="285">
        <v>33.25</v>
      </c>
      <c r="G481" s="285">
        <v>31.799999999999997</v>
      </c>
      <c r="H481" s="285">
        <v>38.099999999999994</v>
      </c>
      <c r="I481" s="285">
        <v>39.549999999999997</v>
      </c>
      <c r="J481" s="285">
        <v>41.249999999999993</v>
      </c>
      <c r="K481" s="285">
        <v>37.85</v>
      </c>
      <c r="L481" s="285">
        <v>34.700000000000003</v>
      </c>
      <c r="M481" s="285">
        <v>127.17594</v>
      </c>
    </row>
    <row r="482" spans="1:13">
      <c r="A482" s="264">
        <v>472</v>
      </c>
      <c r="B482" s="241" t="s">
        <v>192</v>
      </c>
      <c r="C482" s="285">
        <v>6123.55</v>
      </c>
      <c r="D482" s="285">
        <v>6035.8499999999995</v>
      </c>
      <c r="E482" s="285">
        <v>5872.6999999999989</v>
      </c>
      <c r="F482" s="285">
        <v>5621.8499999999995</v>
      </c>
      <c r="G482" s="285">
        <v>5458.6999999999989</v>
      </c>
      <c r="H482" s="285">
        <v>6286.6999999999989</v>
      </c>
      <c r="I482" s="285">
        <v>6449.8499999999985</v>
      </c>
      <c r="J482" s="285">
        <v>6700.6999999999989</v>
      </c>
      <c r="K482" s="285">
        <v>6199</v>
      </c>
      <c r="L482" s="285">
        <v>5785</v>
      </c>
      <c r="M482" s="285">
        <v>22.517119999999998</v>
      </c>
    </row>
    <row r="483" spans="1:13">
      <c r="A483" s="264">
        <v>473</v>
      </c>
      <c r="B483" s="241" t="s">
        <v>193</v>
      </c>
      <c r="C483" s="285">
        <v>33.049999999999997</v>
      </c>
      <c r="D483" s="285">
        <v>33.25</v>
      </c>
      <c r="E483" s="285">
        <v>32.4</v>
      </c>
      <c r="F483" s="285">
        <v>31.75</v>
      </c>
      <c r="G483" s="285">
        <v>30.9</v>
      </c>
      <c r="H483" s="285">
        <v>33.9</v>
      </c>
      <c r="I483" s="285">
        <v>34.749999999999993</v>
      </c>
      <c r="J483" s="285">
        <v>35.4</v>
      </c>
      <c r="K483" s="285">
        <v>34.1</v>
      </c>
      <c r="L483" s="285">
        <v>32.6</v>
      </c>
      <c r="M483" s="285">
        <v>213.19401999999999</v>
      </c>
    </row>
    <row r="484" spans="1:13">
      <c r="A484" s="264">
        <v>474</v>
      </c>
      <c r="B484" s="241" t="s">
        <v>190</v>
      </c>
      <c r="C484" s="285">
        <v>1289.05</v>
      </c>
      <c r="D484" s="285">
        <v>1289.8</v>
      </c>
      <c r="E484" s="285">
        <v>1269.8</v>
      </c>
      <c r="F484" s="285">
        <v>1250.55</v>
      </c>
      <c r="G484" s="285">
        <v>1230.55</v>
      </c>
      <c r="H484" s="285">
        <v>1309.05</v>
      </c>
      <c r="I484" s="285">
        <v>1329.05</v>
      </c>
      <c r="J484" s="285">
        <v>1348.3</v>
      </c>
      <c r="K484" s="285">
        <v>1309.8</v>
      </c>
      <c r="L484" s="285">
        <v>1270.55</v>
      </c>
      <c r="M484" s="285">
        <v>5.1009200000000003</v>
      </c>
    </row>
    <row r="485" spans="1:13">
      <c r="A485" s="264">
        <v>475</v>
      </c>
      <c r="B485" s="241" t="s">
        <v>141</v>
      </c>
      <c r="C485" s="285">
        <v>578.35</v>
      </c>
      <c r="D485" s="285">
        <v>576.93333333333328</v>
      </c>
      <c r="E485" s="285">
        <v>568.96666666666658</v>
      </c>
      <c r="F485" s="285">
        <v>559.58333333333326</v>
      </c>
      <c r="G485" s="285">
        <v>551.61666666666656</v>
      </c>
      <c r="H485" s="285">
        <v>586.31666666666661</v>
      </c>
      <c r="I485" s="285">
        <v>594.2833333333333</v>
      </c>
      <c r="J485" s="285">
        <v>603.66666666666663</v>
      </c>
      <c r="K485" s="285">
        <v>584.9</v>
      </c>
      <c r="L485" s="285">
        <v>567.54999999999995</v>
      </c>
      <c r="M485" s="285">
        <v>34.960970000000003</v>
      </c>
    </row>
    <row r="486" spans="1:13">
      <c r="A486" s="264">
        <v>476</v>
      </c>
      <c r="B486" s="241" t="s">
        <v>278</v>
      </c>
      <c r="C486" s="285">
        <v>240.95</v>
      </c>
      <c r="D486" s="285">
        <v>239.01666666666665</v>
      </c>
      <c r="E486" s="285">
        <v>233.23333333333329</v>
      </c>
      <c r="F486" s="285">
        <v>225.51666666666665</v>
      </c>
      <c r="G486" s="285">
        <v>219.73333333333329</v>
      </c>
      <c r="H486" s="285">
        <v>246.73333333333329</v>
      </c>
      <c r="I486" s="285">
        <v>252.51666666666665</v>
      </c>
      <c r="J486" s="285">
        <v>260.23333333333329</v>
      </c>
      <c r="K486" s="285">
        <v>244.8</v>
      </c>
      <c r="L486" s="285">
        <v>231.3</v>
      </c>
      <c r="M486" s="285">
        <v>15.32324</v>
      </c>
    </row>
    <row r="487" spans="1:13">
      <c r="A487" s="264">
        <v>477</v>
      </c>
      <c r="B487" s="241" t="s">
        <v>516</v>
      </c>
      <c r="C487" s="285">
        <v>2450.8000000000002</v>
      </c>
      <c r="D487" s="285">
        <v>2468.2166666666667</v>
      </c>
      <c r="E487" s="285">
        <v>2416.4333333333334</v>
      </c>
      <c r="F487" s="285">
        <v>2382.0666666666666</v>
      </c>
      <c r="G487" s="285">
        <v>2330.2833333333333</v>
      </c>
      <c r="H487" s="285">
        <v>2502.5833333333335</v>
      </c>
      <c r="I487" s="285">
        <v>2554.3666666666672</v>
      </c>
      <c r="J487" s="285">
        <v>2588.7333333333336</v>
      </c>
      <c r="K487" s="285">
        <v>2520</v>
      </c>
      <c r="L487" s="285">
        <v>2433.85</v>
      </c>
      <c r="M487" s="285">
        <v>0.32323000000000002</v>
      </c>
    </row>
    <row r="488" spans="1:13">
      <c r="A488" s="264">
        <v>478</v>
      </c>
      <c r="B488" s="241" t="s">
        <v>517</v>
      </c>
      <c r="C488" s="285">
        <v>351.65</v>
      </c>
      <c r="D488" s="285">
        <v>353.13333333333338</v>
      </c>
      <c r="E488" s="285">
        <v>348.61666666666679</v>
      </c>
      <c r="F488" s="285">
        <v>345.58333333333343</v>
      </c>
      <c r="G488" s="285">
        <v>341.06666666666683</v>
      </c>
      <c r="H488" s="285">
        <v>356.16666666666674</v>
      </c>
      <c r="I488" s="285">
        <v>360.68333333333328</v>
      </c>
      <c r="J488" s="285">
        <v>363.7166666666667</v>
      </c>
      <c r="K488" s="285">
        <v>357.65</v>
      </c>
      <c r="L488" s="285">
        <v>350.1</v>
      </c>
      <c r="M488" s="285">
        <v>3.27054</v>
      </c>
    </row>
    <row r="489" spans="1:13">
      <c r="A489" s="264">
        <v>479</v>
      </c>
      <c r="B489" s="241" t="s">
        <v>518</v>
      </c>
      <c r="C489" s="285">
        <v>200.4</v>
      </c>
      <c r="D489" s="285">
        <v>198.96666666666667</v>
      </c>
      <c r="E489" s="285">
        <v>195.93333333333334</v>
      </c>
      <c r="F489" s="285">
        <v>191.46666666666667</v>
      </c>
      <c r="G489" s="285">
        <v>188.43333333333334</v>
      </c>
      <c r="H489" s="285">
        <v>203.43333333333334</v>
      </c>
      <c r="I489" s="285">
        <v>206.4666666666667</v>
      </c>
      <c r="J489" s="285">
        <v>210.93333333333334</v>
      </c>
      <c r="K489" s="285">
        <v>202</v>
      </c>
      <c r="L489" s="285">
        <v>194.5</v>
      </c>
      <c r="M489" s="285">
        <v>3.5735399999999999</v>
      </c>
    </row>
    <row r="490" spans="1:13">
      <c r="A490" s="264">
        <v>480</v>
      </c>
      <c r="B490" s="241" t="s">
        <v>519</v>
      </c>
      <c r="C490" s="285">
        <v>3621.55</v>
      </c>
      <c r="D490" s="285">
        <v>3646.6</v>
      </c>
      <c r="E490" s="285">
        <v>3589.95</v>
      </c>
      <c r="F490" s="285">
        <v>3558.35</v>
      </c>
      <c r="G490" s="285">
        <v>3501.7</v>
      </c>
      <c r="H490" s="285">
        <v>3678.2</v>
      </c>
      <c r="I490" s="285">
        <v>3734.8500000000004</v>
      </c>
      <c r="J490" s="285">
        <v>3766.45</v>
      </c>
      <c r="K490" s="285">
        <v>3703.25</v>
      </c>
      <c r="L490" s="285">
        <v>3615</v>
      </c>
      <c r="M490" s="285">
        <v>5.5199999999999999E-2</v>
      </c>
    </row>
    <row r="491" spans="1:13">
      <c r="A491" s="264">
        <v>481</v>
      </c>
      <c r="B491" s="241" t="s">
        <v>520</v>
      </c>
      <c r="C491" s="285">
        <v>2793.35</v>
      </c>
      <c r="D491" s="285">
        <v>2799.4500000000003</v>
      </c>
      <c r="E491" s="285">
        <v>2748.9000000000005</v>
      </c>
      <c r="F491" s="285">
        <v>2704.4500000000003</v>
      </c>
      <c r="G491" s="285">
        <v>2653.9000000000005</v>
      </c>
      <c r="H491" s="285">
        <v>2843.9000000000005</v>
      </c>
      <c r="I491" s="285">
        <v>2894.4500000000007</v>
      </c>
      <c r="J491" s="285">
        <v>2938.9000000000005</v>
      </c>
      <c r="K491" s="285">
        <v>2850</v>
      </c>
      <c r="L491" s="285">
        <v>2755</v>
      </c>
      <c r="M491" s="285">
        <v>0.56972999999999996</v>
      </c>
    </row>
    <row r="492" spans="1:13">
      <c r="A492" s="264">
        <v>482</v>
      </c>
      <c r="B492" s="241" t="s">
        <v>521</v>
      </c>
      <c r="C492" s="285">
        <v>54.95</v>
      </c>
      <c r="D492" s="285">
        <v>55.050000000000004</v>
      </c>
      <c r="E492" s="285">
        <v>54.400000000000006</v>
      </c>
      <c r="F492" s="285">
        <v>53.85</v>
      </c>
      <c r="G492" s="285">
        <v>53.2</v>
      </c>
      <c r="H492" s="285">
        <v>55.600000000000009</v>
      </c>
      <c r="I492" s="285">
        <v>56.25</v>
      </c>
      <c r="J492" s="285">
        <v>56.800000000000011</v>
      </c>
      <c r="K492" s="285">
        <v>55.7</v>
      </c>
      <c r="L492" s="285">
        <v>54.5</v>
      </c>
      <c r="M492" s="285">
        <v>26.27356</v>
      </c>
    </row>
    <row r="493" spans="1:13">
      <c r="A493" s="264">
        <v>483</v>
      </c>
      <c r="B493" s="241" t="s">
        <v>522</v>
      </c>
      <c r="C493" s="285">
        <v>1049</v>
      </c>
      <c r="D493" s="285">
        <v>1051.9333333333334</v>
      </c>
      <c r="E493" s="285">
        <v>1038.8166666666668</v>
      </c>
      <c r="F493" s="285">
        <v>1028.6333333333334</v>
      </c>
      <c r="G493" s="285">
        <v>1015.5166666666669</v>
      </c>
      <c r="H493" s="285">
        <v>1062.1166666666668</v>
      </c>
      <c r="I493" s="285">
        <v>1075.2333333333336</v>
      </c>
      <c r="J493" s="285">
        <v>1085.4166666666667</v>
      </c>
      <c r="K493" s="285">
        <v>1065.05</v>
      </c>
      <c r="L493" s="285">
        <v>1041.75</v>
      </c>
      <c r="M493" s="285">
        <v>0.67781000000000002</v>
      </c>
    </row>
    <row r="494" spans="1:13">
      <c r="A494" s="264">
        <v>484</v>
      </c>
      <c r="B494" s="241" t="s">
        <v>279</v>
      </c>
      <c r="C494" s="285">
        <v>434</v>
      </c>
      <c r="D494" s="285">
        <v>434.36666666666662</v>
      </c>
      <c r="E494" s="285">
        <v>429.93333333333322</v>
      </c>
      <c r="F494" s="285">
        <v>425.86666666666662</v>
      </c>
      <c r="G494" s="285">
        <v>421.43333333333322</v>
      </c>
      <c r="H494" s="285">
        <v>438.43333333333322</v>
      </c>
      <c r="I494" s="285">
        <v>442.86666666666662</v>
      </c>
      <c r="J494" s="285">
        <v>446.93333333333322</v>
      </c>
      <c r="K494" s="285">
        <v>438.8</v>
      </c>
      <c r="L494" s="285">
        <v>430.3</v>
      </c>
      <c r="M494" s="285">
        <v>0.93720999999999999</v>
      </c>
    </row>
    <row r="495" spans="1:13">
      <c r="A495" s="264">
        <v>485</v>
      </c>
      <c r="B495" s="241" t="s">
        <v>523</v>
      </c>
      <c r="C495" s="285">
        <v>870.1</v>
      </c>
      <c r="D495" s="285">
        <v>882.56666666666661</v>
      </c>
      <c r="E495" s="285">
        <v>853.53333333333319</v>
      </c>
      <c r="F495" s="285">
        <v>836.96666666666658</v>
      </c>
      <c r="G495" s="285">
        <v>807.93333333333317</v>
      </c>
      <c r="H495" s="285">
        <v>899.13333333333321</v>
      </c>
      <c r="I495" s="285">
        <v>928.16666666666652</v>
      </c>
      <c r="J495" s="285">
        <v>944.73333333333323</v>
      </c>
      <c r="K495" s="285">
        <v>911.6</v>
      </c>
      <c r="L495" s="285">
        <v>866</v>
      </c>
      <c r="M495" s="285">
        <v>5.28139</v>
      </c>
    </row>
    <row r="496" spans="1:13">
      <c r="A496" s="264">
        <v>486</v>
      </c>
      <c r="B496" s="241" t="s">
        <v>524</v>
      </c>
      <c r="C496" s="285">
        <v>1573.55</v>
      </c>
      <c r="D496" s="285">
        <v>1569.8499999999997</v>
      </c>
      <c r="E496" s="285">
        <v>1555.7999999999993</v>
      </c>
      <c r="F496" s="285">
        <v>1538.0499999999995</v>
      </c>
      <c r="G496" s="285">
        <v>1523.9999999999991</v>
      </c>
      <c r="H496" s="285">
        <v>1587.5999999999995</v>
      </c>
      <c r="I496" s="285">
        <v>1601.65</v>
      </c>
      <c r="J496" s="285">
        <v>1619.3999999999996</v>
      </c>
      <c r="K496" s="285">
        <v>1583.9</v>
      </c>
      <c r="L496" s="285">
        <v>1552.1</v>
      </c>
      <c r="M496" s="285">
        <v>0.59855000000000003</v>
      </c>
    </row>
    <row r="497" spans="1:13">
      <c r="A497" s="264">
        <v>487</v>
      </c>
      <c r="B497" s="241" t="s">
        <v>525</v>
      </c>
      <c r="C497" s="285">
        <v>1213.75</v>
      </c>
      <c r="D497" s="285">
        <v>1221.2</v>
      </c>
      <c r="E497" s="285">
        <v>1182.4000000000001</v>
      </c>
      <c r="F497" s="285">
        <v>1151.05</v>
      </c>
      <c r="G497" s="285">
        <v>1112.25</v>
      </c>
      <c r="H497" s="285">
        <v>1252.5500000000002</v>
      </c>
      <c r="I497" s="285">
        <v>1291.3499999999999</v>
      </c>
      <c r="J497" s="285">
        <v>1322.7000000000003</v>
      </c>
      <c r="K497" s="285">
        <v>1260</v>
      </c>
      <c r="L497" s="285">
        <v>1189.8499999999999</v>
      </c>
      <c r="M497" s="285">
        <v>2.1962700000000002</v>
      </c>
    </row>
    <row r="498" spans="1:13">
      <c r="A498" s="264">
        <v>488</v>
      </c>
      <c r="B498" s="241" t="s">
        <v>118</v>
      </c>
      <c r="C498" s="285">
        <v>11.85</v>
      </c>
      <c r="D498" s="285">
        <v>11.766666666666666</v>
      </c>
      <c r="E498" s="285">
        <v>11.583333333333332</v>
      </c>
      <c r="F498" s="285">
        <v>11.316666666666666</v>
      </c>
      <c r="G498" s="285">
        <v>11.133333333333333</v>
      </c>
      <c r="H498" s="285">
        <v>12.033333333333331</v>
      </c>
      <c r="I498" s="285">
        <v>12.216666666666665</v>
      </c>
      <c r="J498" s="285">
        <v>12.483333333333331</v>
      </c>
      <c r="K498" s="285">
        <v>11.95</v>
      </c>
      <c r="L498" s="285">
        <v>11.5</v>
      </c>
      <c r="M498" s="285">
        <v>2193.5151700000001</v>
      </c>
    </row>
    <row r="499" spans="1:13">
      <c r="A499" s="264">
        <v>489</v>
      </c>
      <c r="B499" s="241" t="s">
        <v>196</v>
      </c>
      <c r="C499" s="285">
        <v>987.85</v>
      </c>
      <c r="D499" s="285">
        <v>977.1</v>
      </c>
      <c r="E499" s="285">
        <v>955.6</v>
      </c>
      <c r="F499" s="285">
        <v>923.35</v>
      </c>
      <c r="G499" s="285">
        <v>901.85</v>
      </c>
      <c r="H499" s="285">
        <v>1009.35</v>
      </c>
      <c r="I499" s="285">
        <v>1030.8499999999999</v>
      </c>
      <c r="J499" s="285">
        <v>1063.0999999999999</v>
      </c>
      <c r="K499" s="285">
        <v>998.6</v>
      </c>
      <c r="L499" s="285">
        <v>944.85</v>
      </c>
      <c r="M499" s="285">
        <v>34.245139999999999</v>
      </c>
    </row>
    <row r="500" spans="1:13">
      <c r="A500" s="264">
        <v>490</v>
      </c>
      <c r="B500" s="241" t="s">
        <v>526</v>
      </c>
      <c r="C500" s="285">
        <v>5599.2</v>
      </c>
      <c r="D500" s="285">
        <v>5565.4666666666672</v>
      </c>
      <c r="E500" s="285">
        <v>5458.0833333333339</v>
      </c>
      <c r="F500" s="285">
        <v>5316.9666666666672</v>
      </c>
      <c r="G500" s="285">
        <v>5209.5833333333339</v>
      </c>
      <c r="H500" s="285">
        <v>5706.5833333333339</v>
      </c>
      <c r="I500" s="285">
        <v>5813.9666666666672</v>
      </c>
      <c r="J500" s="285">
        <v>5955.0833333333339</v>
      </c>
      <c r="K500" s="285">
        <v>5672.85</v>
      </c>
      <c r="L500" s="285">
        <v>5424.35</v>
      </c>
      <c r="M500" s="285">
        <v>5.9290000000000002E-2</v>
      </c>
    </row>
    <row r="501" spans="1:13">
      <c r="A501" s="264">
        <v>491</v>
      </c>
      <c r="B501" s="241" t="s">
        <v>527</v>
      </c>
      <c r="C501" s="285">
        <v>122.9</v>
      </c>
      <c r="D501" s="285">
        <v>123.58333333333333</v>
      </c>
      <c r="E501" s="285">
        <v>121.56666666666666</v>
      </c>
      <c r="F501" s="285">
        <v>120.23333333333333</v>
      </c>
      <c r="G501" s="285">
        <v>118.21666666666667</v>
      </c>
      <c r="H501" s="285">
        <v>124.91666666666666</v>
      </c>
      <c r="I501" s="285">
        <v>126.93333333333334</v>
      </c>
      <c r="J501" s="285">
        <v>128.26666666666665</v>
      </c>
      <c r="K501" s="285">
        <v>125.6</v>
      </c>
      <c r="L501" s="285">
        <v>122.25</v>
      </c>
      <c r="M501" s="285">
        <v>6.7291299999999996</v>
      </c>
    </row>
    <row r="502" spans="1:13">
      <c r="A502" s="264">
        <v>492</v>
      </c>
      <c r="B502" s="241" t="s">
        <v>528</v>
      </c>
      <c r="C502" s="285">
        <v>68.849999999999994</v>
      </c>
      <c r="D502" s="285">
        <v>68.8</v>
      </c>
      <c r="E502" s="285">
        <v>68.099999999999994</v>
      </c>
      <c r="F502" s="285">
        <v>67.349999999999994</v>
      </c>
      <c r="G502" s="285">
        <v>66.649999999999991</v>
      </c>
      <c r="H502" s="285">
        <v>69.55</v>
      </c>
      <c r="I502" s="285">
        <v>70.250000000000014</v>
      </c>
      <c r="J502" s="285">
        <v>71</v>
      </c>
      <c r="K502" s="285">
        <v>69.5</v>
      </c>
      <c r="L502" s="285">
        <v>68.05</v>
      </c>
      <c r="M502" s="285">
        <v>5.8469699999999998</v>
      </c>
    </row>
    <row r="503" spans="1:13">
      <c r="A503" s="264">
        <v>493</v>
      </c>
      <c r="B503" s="241" t="s">
        <v>772</v>
      </c>
      <c r="C503" s="285">
        <v>449.05</v>
      </c>
      <c r="D503" s="285">
        <v>454.0333333333333</v>
      </c>
      <c r="E503" s="285">
        <v>443.01666666666659</v>
      </c>
      <c r="F503" s="285">
        <v>436.98333333333329</v>
      </c>
      <c r="G503" s="285">
        <v>425.96666666666658</v>
      </c>
      <c r="H503" s="285">
        <v>460.06666666666661</v>
      </c>
      <c r="I503" s="285">
        <v>471.08333333333326</v>
      </c>
      <c r="J503" s="285">
        <v>477.11666666666662</v>
      </c>
      <c r="K503" s="285">
        <v>465.05</v>
      </c>
      <c r="L503" s="285">
        <v>448</v>
      </c>
      <c r="M503" s="285">
        <v>0.98177999999999999</v>
      </c>
    </row>
    <row r="504" spans="1:13">
      <c r="A504" s="264">
        <v>494</v>
      </c>
      <c r="B504" s="241" t="s">
        <v>529</v>
      </c>
      <c r="C504" s="285">
        <v>2616.15</v>
      </c>
      <c r="D504" s="285">
        <v>2607.65</v>
      </c>
      <c r="E504" s="285">
        <v>2565.3000000000002</v>
      </c>
      <c r="F504" s="285">
        <v>2514.4500000000003</v>
      </c>
      <c r="G504" s="285">
        <v>2472.1000000000004</v>
      </c>
      <c r="H504" s="285">
        <v>2658.5</v>
      </c>
      <c r="I504" s="285">
        <v>2700.8499999999995</v>
      </c>
      <c r="J504" s="285">
        <v>2751.7</v>
      </c>
      <c r="K504" s="285">
        <v>2650</v>
      </c>
      <c r="L504" s="285">
        <v>2556.8000000000002</v>
      </c>
      <c r="M504" s="285">
        <v>0.94408999999999998</v>
      </c>
    </row>
    <row r="505" spans="1:13">
      <c r="A505" s="264">
        <v>495</v>
      </c>
      <c r="B505" s="241" t="s">
        <v>197</v>
      </c>
      <c r="C505" s="285">
        <v>428.35</v>
      </c>
      <c r="D505" s="285">
        <v>429.18333333333339</v>
      </c>
      <c r="E505" s="285">
        <v>422.81666666666678</v>
      </c>
      <c r="F505" s="285">
        <v>417.28333333333336</v>
      </c>
      <c r="G505" s="285">
        <v>410.91666666666674</v>
      </c>
      <c r="H505" s="285">
        <v>434.71666666666681</v>
      </c>
      <c r="I505" s="285">
        <v>441.08333333333337</v>
      </c>
      <c r="J505" s="285">
        <v>446.61666666666684</v>
      </c>
      <c r="K505" s="285">
        <v>435.55</v>
      </c>
      <c r="L505" s="285">
        <v>423.65</v>
      </c>
      <c r="M505" s="285">
        <v>133.10498000000001</v>
      </c>
    </row>
    <row r="506" spans="1:13">
      <c r="A506" s="264">
        <v>496</v>
      </c>
      <c r="B506" s="241" t="s">
        <v>530</v>
      </c>
      <c r="C506" s="285">
        <v>496.4</v>
      </c>
      <c r="D506" s="285">
        <v>496.13333333333338</v>
      </c>
      <c r="E506" s="285">
        <v>485.26666666666677</v>
      </c>
      <c r="F506" s="285">
        <v>474.13333333333338</v>
      </c>
      <c r="G506" s="285">
        <v>463.26666666666677</v>
      </c>
      <c r="H506" s="285">
        <v>507.26666666666677</v>
      </c>
      <c r="I506" s="285">
        <v>518.13333333333344</v>
      </c>
      <c r="J506" s="285">
        <v>529.26666666666677</v>
      </c>
      <c r="K506" s="285">
        <v>507</v>
      </c>
      <c r="L506" s="285">
        <v>485</v>
      </c>
      <c r="M506" s="285">
        <v>6.9609199999999998</v>
      </c>
    </row>
    <row r="507" spans="1:13">
      <c r="A507" s="264">
        <v>497</v>
      </c>
      <c r="B507" s="241" t="s">
        <v>198</v>
      </c>
      <c r="C507" s="285">
        <v>16.55</v>
      </c>
      <c r="D507" s="285">
        <v>16.500000000000004</v>
      </c>
      <c r="E507" s="285">
        <v>16.150000000000006</v>
      </c>
      <c r="F507" s="285">
        <v>15.750000000000004</v>
      </c>
      <c r="G507" s="285">
        <v>15.400000000000006</v>
      </c>
      <c r="H507" s="285">
        <v>16.900000000000006</v>
      </c>
      <c r="I507" s="285">
        <v>17.250000000000007</v>
      </c>
      <c r="J507" s="285">
        <v>17.650000000000006</v>
      </c>
      <c r="K507" s="285">
        <v>16.850000000000001</v>
      </c>
      <c r="L507" s="285">
        <v>16.100000000000001</v>
      </c>
      <c r="M507" s="285">
        <v>1805.8732299999999</v>
      </c>
    </row>
    <row r="508" spans="1:13">
      <c r="A508" s="264">
        <v>498</v>
      </c>
      <c r="B508" s="241" t="s">
        <v>199</v>
      </c>
      <c r="C508" s="285">
        <v>242.9</v>
      </c>
      <c r="D508" s="285">
        <v>239.36666666666667</v>
      </c>
      <c r="E508" s="285">
        <v>231.03333333333336</v>
      </c>
      <c r="F508" s="285">
        <v>219.16666666666669</v>
      </c>
      <c r="G508" s="285">
        <v>210.83333333333337</v>
      </c>
      <c r="H508" s="285">
        <v>251.23333333333335</v>
      </c>
      <c r="I508" s="285">
        <v>259.56666666666666</v>
      </c>
      <c r="J508" s="285">
        <v>271.43333333333334</v>
      </c>
      <c r="K508" s="285">
        <v>247.7</v>
      </c>
      <c r="L508" s="285">
        <v>227.5</v>
      </c>
      <c r="M508" s="285">
        <v>319.73545999999999</v>
      </c>
    </row>
    <row r="509" spans="1:13">
      <c r="A509" s="264">
        <v>499</v>
      </c>
      <c r="B509" s="241" t="s">
        <v>531</v>
      </c>
      <c r="C509" s="285">
        <v>225.35</v>
      </c>
      <c r="D509" s="285">
        <v>229.18333333333331</v>
      </c>
      <c r="E509" s="285">
        <v>220.26666666666662</v>
      </c>
      <c r="F509" s="285">
        <v>215.18333333333331</v>
      </c>
      <c r="G509" s="285">
        <v>206.26666666666662</v>
      </c>
      <c r="H509" s="285">
        <v>234.26666666666662</v>
      </c>
      <c r="I509" s="285">
        <v>243.18333333333331</v>
      </c>
      <c r="J509" s="285">
        <v>248.26666666666662</v>
      </c>
      <c r="K509" s="285">
        <v>238.1</v>
      </c>
      <c r="L509" s="285">
        <v>224.1</v>
      </c>
      <c r="M509" s="285">
        <v>2.1896900000000001</v>
      </c>
    </row>
    <row r="510" spans="1:13">
      <c r="A510" s="264">
        <v>500</v>
      </c>
      <c r="B510" s="241" t="s">
        <v>532</v>
      </c>
      <c r="C510" s="285">
        <v>1918.05</v>
      </c>
      <c r="D510" s="285">
        <v>1932.6833333333334</v>
      </c>
      <c r="E510" s="285">
        <v>1885.3666666666668</v>
      </c>
      <c r="F510" s="285">
        <v>1852.6833333333334</v>
      </c>
      <c r="G510" s="285">
        <v>1805.3666666666668</v>
      </c>
      <c r="H510" s="285">
        <v>1965.3666666666668</v>
      </c>
      <c r="I510" s="285">
        <v>2012.6833333333334</v>
      </c>
      <c r="J510" s="285">
        <v>2045.3666666666668</v>
      </c>
      <c r="K510" s="285">
        <v>1980</v>
      </c>
      <c r="L510" s="285">
        <v>1900</v>
      </c>
      <c r="M510" s="285">
        <v>0.40403</v>
      </c>
    </row>
    <row r="511" spans="1:13">
      <c r="A511" s="264">
        <v>501</v>
      </c>
      <c r="B511" s="241" t="s">
        <v>742</v>
      </c>
      <c r="C511" s="285">
        <v>983.7</v>
      </c>
      <c r="D511" s="285">
        <v>986.26666666666677</v>
      </c>
      <c r="E511" s="285">
        <v>962.53333333333353</v>
      </c>
      <c r="F511" s="285">
        <v>941.36666666666679</v>
      </c>
      <c r="G511" s="285">
        <v>917.63333333333355</v>
      </c>
      <c r="H511" s="285">
        <v>1007.4333333333335</v>
      </c>
      <c r="I511" s="285">
        <v>1031.166666666667</v>
      </c>
      <c r="J511" s="285">
        <v>1052.3333333333335</v>
      </c>
      <c r="K511" s="285">
        <v>1010</v>
      </c>
      <c r="L511" s="285">
        <v>965.1</v>
      </c>
      <c r="M511" s="285">
        <v>0.56947000000000003</v>
      </c>
    </row>
    <row r="513" spans="1:1">
      <c r="A513" s="290"/>
    </row>
    <row r="514" spans="1:1">
      <c r="A514" s="267"/>
    </row>
    <row r="515" spans="1:1">
      <c r="A515" s="290"/>
    </row>
    <row r="516" spans="1:1">
      <c r="A516" s="290"/>
    </row>
    <row r="517" spans="1:1">
      <c r="A517" s="291" t="s">
        <v>282</v>
      </c>
    </row>
    <row r="518" spans="1:1">
      <c r="A518" s="292" t="s">
        <v>200</v>
      </c>
    </row>
    <row r="519" spans="1:1">
      <c r="A519" s="292" t="s">
        <v>201</v>
      </c>
    </row>
    <row r="520" spans="1:1">
      <c r="A520" s="292" t="s">
        <v>202</v>
      </c>
    </row>
    <row r="521" spans="1:1">
      <c r="A521" s="292" t="s">
        <v>203</v>
      </c>
    </row>
    <row r="522" spans="1:1">
      <c r="A522" s="292" t="s">
        <v>204</v>
      </c>
    </row>
    <row r="523" spans="1:1">
      <c r="A523" s="29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7" t="s">
        <v>205</v>
      </c>
    </row>
    <row r="529" spans="1:1">
      <c r="A529" s="290" t="s">
        <v>206</v>
      </c>
    </row>
    <row r="530" spans="1:1">
      <c r="A530" s="290" t="s">
        <v>207</v>
      </c>
    </row>
    <row r="531" spans="1:1">
      <c r="A531" s="290" t="s">
        <v>208</v>
      </c>
    </row>
    <row r="532" spans="1:1">
      <c r="A532" s="294" t="s">
        <v>209</v>
      </c>
    </row>
    <row r="533" spans="1:1">
      <c r="A533" s="294" t="s">
        <v>210</v>
      </c>
    </row>
    <row r="534" spans="1:1">
      <c r="A534" s="294" t="s">
        <v>211</v>
      </c>
    </row>
    <row r="535" spans="1:1">
      <c r="A535" s="294" t="s">
        <v>212</v>
      </c>
    </row>
    <row r="536" spans="1:1">
      <c r="A536" s="294" t="s">
        <v>213</v>
      </c>
    </row>
    <row r="537" spans="1:1">
      <c r="A537" s="29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C10" sqref="C10"/>
    </sheetView>
  </sheetViews>
  <sheetFormatPr defaultColWidth="9.140625" defaultRowHeight="12.75"/>
  <cols>
    <col min="1" max="1" width="12.140625" style="240" customWidth="1"/>
    <col min="2" max="2" width="14.28515625" style="118" customWidth="1"/>
    <col min="3" max="3" width="28.140625" style="241" customWidth="1"/>
    <col min="4" max="4" width="55.85546875" style="24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2" customWidth="1"/>
    <col min="9" max="16384" width="9.140625" style="241"/>
  </cols>
  <sheetData>
    <row r="1" spans="1:35" s="239" customFormat="1" ht="12">
      <c r="A1" s="243" t="s">
        <v>284</v>
      </c>
      <c r="B1" s="244"/>
      <c r="C1" s="245"/>
      <c r="D1" s="246"/>
      <c r="E1" s="247"/>
      <c r="F1" s="247"/>
      <c r="G1" s="247"/>
    </row>
    <row r="2" spans="1:35" s="239" customFormat="1" ht="12.75" customHeight="1">
      <c r="A2" s="248"/>
      <c r="B2" s="249"/>
      <c r="C2" s="250"/>
      <c r="D2" s="251"/>
      <c r="E2" s="252"/>
      <c r="F2" s="252"/>
      <c r="G2" s="252"/>
    </row>
    <row r="3" spans="1:35" s="239" customFormat="1" ht="12.75" customHeight="1">
      <c r="A3" s="248"/>
      <c r="B3" s="249"/>
      <c r="C3" s="250"/>
      <c r="D3" s="251"/>
      <c r="E3" s="252"/>
      <c r="F3" s="252"/>
      <c r="G3" s="252"/>
    </row>
    <row r="4" spans="1:35" s="239" customFormat="1" ht="12.75" customHeight="1">
      <c r="A4" s="248"/>
      <c r="B4" s="249"/>
      <c r="C4" s="250"/>
      <c r="D4" s="251"/>
      <c r="E4" s="252"/>
      <c r="F4" s="252"/>
      <c r="G4" s="252"/>
    </row>
    <row r="5" spans="1:35" s="239" customFormat="1" ht="6" customHeight="1">
      <c r="A5" s="540"/>
      <c r="B5" s="540"/>
      <c r="C5" s="541"/>
      <c r="D5" s="541"/>
      <c r="E5" s="247"/>
      <c r="F5" s="247"/>
      <c r="G5" s="247"/>
    </row>
    <row r="6" spans="1:35" s="239" customFormat="1" ht="26.25" customHeight="1">
      <c r="B6" s="255"/>
      <c r="C6" s="254"/>
      <c r="D6" s="254"/>
      <c r="E6" s="256" t="s">
        <v>283</v>
      </c>
      <c r="F6" s="247"/>
      <c r="G6" s="247"/>
    </row>
    <row r="7" spans="1:35" s="239" customFormat="1" ht="16.5" customHeight="1">
      <c r="A7" s="257" t="s">
        <v>533</v>
      </c>
      <c r="B7" s="542" t="s">
        <v>534</v>
      </c>
      <c r="C7" s="542"/>
      <c r="D7" s="258">
        <f>Main!B10</f>
        <v>44230</v>
      </c>
      <c r="E7" s="259"/>
      <c r="F7" s="247"/>
      <c r="G7" s="260"/>
    </row>
    <row r="8" spans="1:35" s="239" customFormat="1" ht="12.75" customHeight="1">
      <c r="A8" s="243"/>
      <c r="B8" s="247"/>
      <c r="C8" s="245"/>
      <c r="D8" s="246"/>
      <c r="E8" s="259"/>
      <c r="F8" s="259"/>
      <c r="G8" s="259"/>
    </row>
    <row r="9" spans="1:35" s="239" customFormat="1" ht="15.75" customHeight="1">
      <c r="A9" s="261" t="s">
        <v>535</v>
      </c>
      <c r="B9" s="262" t="s">
        <v>536</v>
      </c>
      <c r="C9" s="262" t="s">
        <v>537</v>
      </c>
      <c r="D9" s="262" t="s">
        <v>538</v>
      </c>
      <c r="E9" s="262" t="s">
        <v>539</v>
      </c>
      <c r="F9" s="262" t="s">
        <v>540</v>
      </c>
      <c r="G9" s="262" t="s">
        <v>541</v>
      </c>
      <c r="H9" s="262" t="s">
        <v>542</v>
      </c>
    </row>
    <row r="10" spans="1:35">
      <c r="A10" s="240">
        <v>44229</v>
      </c>
      <c r="B10" s="263">
        <v>511463</v>
      </c>
      <c r="C10" s="264" t="s">
        <v>881</v>
      </c>
      <c r="D10" s="264" t="s">
        <v>882</v>
      </c>
      <c r="E10" s="264" t="s">
        <v>543</v>
      </c>
      <c r="F10" s="377">
        <v>47769</v>
      </c>
      <c r="G10" s="263">
        <v>14.21</v>
      </c>
      <c r="H10" s="341" t="s">
        <v>306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</row>
    <row r="11" spans="1:35">
      <c r="A11" s="240">
        <v>44229</v>
      </c>
      <c r="B11" s="263">
        <v>524640</v>
      </c>
      <c r="C11" s="264" t="s">
        <v>883</v>
      </c>
      <c r="D11" s="264" t="s">
        <v>884</v>
      </c>
      <c r="E11" s="264" t="s">
        <v>543</v>
      </c>
      <c r="F11" s="377">
        <v>97500</v>
      </c>
      <c r="G11" s="263">
        <v>22</v>
      </c>
      <c r="H11" s="341" t="s">
        <v>306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5">
      <c r="A12" s="240">
        <v>44229</v>
      </c>
      <c r="B12" s="263">
        <v>524640</v>
      </c>
      <c r="C12" s="264" t="s">
        <v>883</v>
      </c>
      <c r="D12" s="264" t="s">
        <v>885</v>
      </c>
      <c r="E12" s="264" t="s">
        <v>544</v>
      </c>
      <c r="F12" s="377">
        <v>177500</v>
      </c>
      <c r="G12" s="263">
        <v>22</v>
      </c>
      <c r="H12" s="341" t="s">
        <v>306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5">
      <c r="A13" s="240">
        <v>44229</v>
      </c>
      <c r="B13" s="263">
        <v>539800</v>
      </c>
      <c r="C13" s="264" t="s">
        <v>846</v>
      </c>
      <c r="D13" s="264" t="s">
        <v>847</v>
      </c>
      <c r="E13" s="264" t="s">
        <v>543</v>
      </c>
      <c r="F13" s="377">
        <v>95463</v>
      </c>
      <c r="G13" s="263">
        <v>35.79</v>
      </c>
      <c r="H13" s="341" t="s">
        <v>306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5">
      <c r="A14" s="240">
        <v>44229</v>
      </c>
      <c r="B14" s="263">
        <v>539800</v>
      </c>
      <c r="C14" s="264" t="s">
        <v>846</v>
      </c>
      <c r="D14" s="264" t="s">
        <v>847</v>
      </c>
      <c r="E14" s="264" t="s">
        <v>544</v>
      </c>
      <c r="F14" s="377">
        <v>93928</v>
      </c>
      <c r="G14" s="263">
        <v>35.799999999999997</v>
      </c>
      <c r="H14" s="341" t="s">
        <v>306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5">
      <c r="A15" s="240">
        <v>44229</v>
      </c>
      <c r="B15" s="263">
        <v>539800</v>
      </c>
      <c r="C15" s="264" t="s">
        <v>846</v>
      </c>
      <c r="D15" s="264" t="s">
        <v>886</v>
      </c>
      <c r="E15" s="264" t="s">
        <v>544</v>
      </c>
      <c r="F15" s="377">
        <v>60000</v>
      </c>
      <c r="G15" s="263">
        <v>35.799999999999997</v>
      </c>
      <c r="H15" s="341" t="s">
        <v>306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5">
      <c r="A16" s="240">
        <v>44229</v>
      </c>
      <c r="B16" s="263">
        <v>538965</v>
      </c>
      <c r="C16" s="264" t="s">
        <v>887</v>
      </c>
      <c r="D16" s="264" t="s">
        <v>888</v>
      </c>
      <c r="E16" s="264" t="s">
        <v>543</v>
      </c>
      <c r="F16" s="377">
        <v>50000</v>
      </c>
      <c r="G16" s="263">
        <v>25.25</v>
      </c>
      <c r="H16" s="341" t="s">
        <v>306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</row>
    <row r="17" spans="1:35">
      <c r="A17" s="240">
        <v>44229</v>
      </c>
      <c r="B17" s="263">
        <v>538965</v>
      </c>
      <c r="C17" s="264" t="s">
        <v>887</v>
      </c>
      <c r="D17" s="264" t="s">
        <v>889</v>
      </c>
      <c r="E17" s="264" t="s">
        <v>544</v>
      </c>
      <c r="F17" s="377">
        <v>79910</v>
      </c>
      <c r="G17" s="263">
        <v>25.15</v>
      </c>
      <c r="H17" s="341" t="s">
        <v>306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</row>
    <row r="18" spans="1:35">
      <c r="A18" s="240">
        <v>44229</v>
      </c>
      <c r="B18" s="263">
        <v>542155</v>
      </c>
      <c r="C18" s="264" t="s">
        <v>890</v>
      </c>
      <c r="D18" s="264" t="s">
        <v>891</v>
      </c>
      <c r="E18" s="264" t="s">
        <v>544</v>
      </c>
      <c r="F18" s="377">
        <v>62000</v>
      </c>
      <c r="G18" s="263">
        <v>12.5</v>
      </c>
      <c r="H18" s="341" t="s">
        <v>306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</row>
    <row r="19" spans="1:35">
      <c r="A19" s="240">
        <v>44229</v>
      </c>
      <c r="B19" s="263">
        <v>542803</v>
      </c>
      <c r="C19" s="264" t="s">
        <v>853</v>
      </c>
      <c r="D19" s="264" t="s">
        <v>857</v>
      </c>
      <c r="E19" s="264" t="s">
        <v>544</v>
      </c>
      <c r="F19" s="377">
        <v>10000</v>
      </c>
      <c r="G19" s="263">
        <v>83</v>
      </c>
      <c r="H19" s="341" t="s">
        <v>306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</row>
    <row r="20" spans="1:35">
      <c r="A20" s="240">
        <v>44229</v>
      </c>
      <c r="B20" s="263">
        <v>536709</v>
      </c>
      <c r="C20" s="264" t="s">
        <v>892</v>
      </c>
      <c r="D20" s="264" t="s">
        <v>893</v>
      </c>
      <c r="E20" s="264" t="s">
        <v>544</v>
      </c>
      <c r="F20" s="377">
        <v>18451</v>
      </c>
      <c r="G20" s="263">
        <v>7.57</v>
      </c>
      <c r="H20" s="341" t="s">
        <v>306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</row>
    <row r="21" spans="1:35">
      <c r="A21" s="240">
        <v>44229</v>
      </c>
      <c r="B21" s="263">
        <v>539679</v>
      </c>
      <c r="C21" s="264" t="s">
        <v>894</v>
      </c>
      <c r="D21" s="264" t="s">
        <v>895</v>
      </c>
      <c r="E21" s="264" t="s">
        <v>544</v>
      </c>
      <c r="F21" s="377">
        <v>50000</v>
      </c>
      <c r="G21" s="263">
        <v>10</v>
      </c>
      <c r="H21" s="341" t="s">
        <v>306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</row>
    <row r="22" spans="1:35">
      <c r="A22" s="240">
        <v>44229</v>
      </c>
      <c r="B22" s="263">
        <v>540468</v>
      </c>
      <c r="C22" s="264" t="s">
        <v>896</v>
      </c>
      <c r="D22" s="264" t="s">
        <v>897</v>
      </c>
      <c r="E22" s="264" t="s">
        <v>544</v>
      </c>
      <c r="F22" s="377">
        <v>20000</v>
      </c>
      <c r="G22" s="263">
        <v>34.020000000000003</v>
      </c>
      <c r="H22" s="341" t="s">
        <v>306</v>
      </c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</row>
    <row r="23" spans="1:35">
      <c r="A23" s="240">
        <v>44229</v>
      </c>
      <c r="B23" s="263">
        <v>539289</v>
      </c>
      <c r="C23" s="264" t="s">
        <v>898</v>
      </c>
      <c r="D23" s="264" t="s">
        <v>899</v>
      </c>
      <c r="E23" s="264" t="s">
        <v>544</v>
      </c>
      <c r="F23" s="377">
        <v>300000</v>
      </c>
      <c r="G23" s="263">
        <v>44.3</v>
      </c>
      <c r="H23" s="341" t="s">
        <v>306</v>
      </c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</row>
    <row r="24" spans="1:35">
      <c r="A24" s="240">
        <v>44229</v>
      </c>
      <c r="B24" s="263">
        <v>539289</v>
      </c>
      <c r="C24" s="264" t="s">
        <v>898</v>
      </c>
      <c r="D24" s="264" t="s">
        <v>900</v>
      </c>
      <c r="E24" s="264" t="s">
        <v>544</v>
      </c>
      <c r="F24" s="377">
        <v>285000</v>
      </c>
      <c r="G24" s="263">
        <v>44.3</v>
      </c>
      <c r="H24" s="341" t="s">
        <v>306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</row>
    <row r="25" spans="1:35">
      <c r="A25" s="240">
        <v>44229</v>
      </c>
      <c r="B25" s="263">
        <v>539289</v>
      </c>
      <c r="C25" s="264" t="s">
        <v>898</v>
      </c>
      <c r="D25" s="264" t="s">
        <v>901</v>
      </c>
      <c r="E25" s="264" t="s">
        <v>544</v>
      </c>
      <c r="F25" s="377">
        <v>540775</v>
      </c>
      <c r="G25" s="263">
        <v>44.3</v>
      </c>
      <c r="H25" s="341" t="s">
        <v>306</v>
      </c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</row>
    <row r="26" spans="1:35">
      <c r="A26" s="240">
        <v>44229</v>
      </c>
      <c r="B26" s="263">
        <v>531802</v>
      </c>
      <c r="C26" s="264" t="s">
        <v>902</v>
      </c>
      <c r="D26" s="264" t="s">
        <v>903</v>
      </c>
      <c r="E26" s="264" t="s">
        <v>543</v>
      </c>
      <c r="F26" s="377">
        <v>151065</v>
      </c>
      <c r="G26" s="263">
        <v>18.899999999999999</v>
      </c>
      <c r="H26" s="341" t="s">
        <v>306</v>
      </c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5">
      <c r="A27" s="240">
        <v>44229</v>
      </c>
      <c r="B27" s="263">
        <v>531802</v>
      </c>
      <c r="C27" s="264" t="s">
        <v>902</v>
      </c>
      <c r="D27" s="264" t="s">
        <v>795</v>
      </c>
      <c r="E27" s="264" t="s">
        <v>544</v>
      </c>
      <c r="F27" s="377">
        <v>65000</v>
      </c>
      <c r="G27" s="263">
        <v>18.899999999999999</v>
      </c>
      <c r="H27" s="341" t="s">
        <v>306</v>
      </c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</row>
    <row r="28" spans="1:35">
      <c r="A28" s="240">
        <v>44229</v>
      </c>
      <c r="B28" s="263">
        <v>532689</v>
      </c>
      <c r="C28" s="264" t="s">
        <v>163</v>
      </c>
      <c r="D28" s="264" t="s">
        <v>904</v>
      </c>
      <c r="E28" s="264" t="s">
        <v>543</v>
      </c>
      <c r="F28" s="377">
        <v>1001813</v>
      </c>
      <c r="G28" s="263">
        <v>1519.52</v>
      </c>
      <c r="H28" s="341" t="s">
        <v>306</v>
      </c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</row>
    <row r="29" spans="1:35">
      <c r="A29" s="240">
        <v>44229</v>
      </c>
      <c r="B29" s="263">
        <v>532689</v>
      </c>
      <c r="C29" s="264" t="s">
        <v>163</v>
      </c>
      <c r="D29" s="264" t="s">
        <v>905</v>
      </c>
      <c r="E29" s="264" t="s">
        <v>544</v>
      </c>
      <c r="F29" s="377">
        <v>301309</v>
      </c>
      <c r="G29" s="263">
        <v>1517.54</v>
      </c>
      <c r="H29" s="341" t="s">
        <v>306</v>
      </c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</row>
    <row r="30" spans="1:35">
      <c r="A30" s="240">
        <v>44229</v>
      </c>
      <c r="B30" s="263">
        <v>532689</v>
      </c>
      <c r="C30" s="264" t="s">
        <v>163</v>
      </c>
      <c r="D30" s="264" t="s">
        <v>906</v>
      </c>
      <c r="E30" s="264" t="s">
        <v>544</v>
      </c>
      <c r="F30" s="377">
        <v>878153</v>
      </c>
      <c r="G30" s="263">
        <v>1517.91</v>
      </c>
      <c r="H30" s="341" t="s">
        <v>306</v>
      </c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5">
      <c r="A31" s="240">
        <v>44229</v>
      </c>
      <c r="B31" s="263">
        <v>540796</v>
      </c>
      <c r="C31" s="264" t="s">
        <v>859</v>
      </c>
      <c r="D31" s="264" t="s">
        <v>861</v>
      </c>
      <c r="E31" s="264" t="s">
        <v>543</v>
      </c>
      <c r="F31" s="377">
        <v>1998000</v>
      </c>
      <c r="G31" s="263">
        <v>42.35</v>
      </c>
      <c r="H31" s="341" t="s">
        <v>306</v>
      </c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</row>
    <row r="32" spans="1:35">
      <c r="A32" s="240">
        <v>44229</v>
      </c>
      <c r="B32" s="263">
        <v>540796</v>
      </c>
      <c r="C32" s="264" t="s">
        <v>859</v>
      </c>
      <c r="D32" s="264" t="s">
        <v>860</v>
      </c>
      <c r="E32" s="264" t="s">
        <v>544</v>
      </c>
      <c r="F32" s="377">
        <v>1998000</v>
      </c>
      <c r="G32" s="263">
        <v>42.35</v>
      </c>
      <c r="H32" s="341" t="s">
        <v>306</v>
      </c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</row>
    <row r="33" spans="1:35">
      <c r="A33" s="240">
        <v>44229</v>
      </c>
      <c r="B33" s="263">
        <v>539026</v>
      </c>
      <c r="C33" s="264" t="s">
        <v>907</v>
      </c>
      <c r="D33" s="264" t="s">
        <v>908</v>
      </c>
      <c r="E33" s="264" t="s">
        <v>543</v>
      </c>
      <c r="F33" s="377">
        <v>20000</v>
      </c>
      <c r="G33" s="263">
        <v>24.38</v>
      </c>
      <c r="H33" s="341" t="s">
        <v>306</v>
      </c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</row>
    <row r="34" spans="1:35">
      <c r="A34" s="240">
        <v>44229</v>
      </c>
      <c r="B34" s="263">
        <v>539026</v>
      </c>
      <c r="C34" s="264" t="s">
        <v>907</v>
      </c>
      <c r="D34" s="264" t="s">
        <v>909</v>
      </c>
      <c r="E34" s="264" t="s">
        <v>543</v>
      </c>
      <c r="F34" s="377">
        <v>24000</v>
      </c>
      <c r="G34" s="263">
        <v>24.14</v>
      </c>
      <c r="H34" s="341" t="s">
        <v>306</v>
      </c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</row>
    <row r="35" spans="1:35">
      <c r="A35" s="240">
        <v>44229</v>
      </c>
      <c r="B35" s="263">
        <v>539026</v>
      </c>
      <c r="C35" s="264" t="s">
        <v>907</v>
      </c>
      <c r="D35" s="264" t="s">
        <v>910</v>
      </c>
      <c r="E35" s="264" t="s">
        <v>544</v>
      </c>
      <c r="F35" s="377">
        <v>24000</v>
      </c>
      <c r="G35" s="263">
        <v>24.08</v>
      </c>
      <c r="H35" s="341" t="s">
        <v>306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</row>
    <row r="36" spans="1:35">
      <c r="A36" s="240">
        <v>44229</v>
      </c>
      <c r="B36" s="263">
        <v>532070</v>
      </c>
      <c r="C36" s="264" t="s">
        <v>911</v>
      </c>
      <c r="D36" s="264" t="s">
        <v>912</v>
      </c>
      <c r="E36" s="264" t="s">
        <v>543</v>
      </c>
      <c r="F36" s="377">
        <v>115000</v>
      </c>
      <c r="G36" s="263">
        <v>12.69</v>
      </c>
      <c r="H36" s="341" t="s">
        <v>306</v>
      </c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</row>
    <row r="37" spans="1:35">
      <c r="A37" s="240">
        <v>44229</v>
      </c>
      <c r="B37" s="263">
        <v>513305</v>
      </c>
      <c r="C37" s="264" t="s">
        <v>913</v>
      </c>
      <c r="D37" s="264" t="s">
        <v>914</v>
      </c>
      <c r="E37" s="264" t="s">
        <v>544</v>
      </c>
      <c r="F37" s="377">
        <v>148614</v>
      </c>
      <c r="G37" s="263">
        <v>2.09</v>
      </c>
      <c r="H37" s="341" t="s">
        <v>306</v>
      </c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</row>
    <row r="38" spans="1:35">
      <c r="A38" s="240">
        <v>44229</v>
      </c>
      <c r="B38" s="263">
        <v>513305</v>
      </c>
      <c r="C38" s="264" t="s">
        <v>913</v>
      </c>
      <c r="D38" s="264" t="s">
        <v>915</v>
      </c>
      <c r="E38" s="264" t="s">
        <v>543</v>
      </c>
      <c r="F38" s="377">
        <v>85000</v>
      </c>
      <c r="G38" s="263">
        <v>2.09</v>
      </c>
      <c r="H38" s="341" t="s">
        <v>306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</row>
    <row r="39" spans="1:35">
      <c r="A39" s="240">
        <v>44229</v>
      </c>
      <c r="B39" s="263">
        <v>539222</v>
      </c>
      <c r="C39" s="264" t="s">
        <v>916</v>
      </c>
      <c r="D39" s="264" t="s">
        <v>909</v>
      </c>
      <c r="E39" s="264" t="s">
        <v>543</v>
      </c>
      <c r="F39" s="377">
        <v>30000</v>
      </c>
      <c r="G39" s="263">
        <v>28.55</v>
      </c>
      <c r="H39" s="341" t="s">
        <v>306</v>
      </c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</row>
    <row r="40" spans="1:35">
      <c r="A40" s="240">
        <v>44229</v>
      </c>
      <c r="B40" s="263" t="s">
        <v>917</v>
      </c>
      <c r="C40" s="264" t="s">
        <v>918</v>
      </c>
      <c r="D40" s="264" t="s">
        <v>919</v>
      </c>
      <c r="E40" s="264" t="s">
        <v>543</v>
      </c>
      <c r="F40" s="377">
        <v>72590</v>
      </c>
      <c r="G40" s="263">
        <v>102.38</v>
      </c>
      <c r="H40" s="341" t="s">
        <v>776</v>
      </c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</row>
    <row r="41" spans="1:35">
      <c r="A41" s="240">
        <v>44229</v>
      </c>
      <c r="B41" s="263" t="s">
        <v>920</v>
      </c>
      <c r="C41" s="264" t="s">
        <v>921</v>
      </c>
      <c r="D41" s="264" t="s">
        <v>901</v>
      </c>
      <c r="E41" s="264" t="s">
        <v>543</v>
      </c>
      <c r="F41" s="377">
        <v>85003</v>
      </c>
      <c r="G41" s="263">
        <v>92.95</v>
      </c>
      <c r="H41" s="341" t="s">
        <v>776</v>
      </c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</row>
    <row r="42" spans="1:35">
      <c r="A42" s="240">
        <v>44229</v>
      </c>
      <c r="B42" s="263" t="s">
        <v>920</v>
      </c>
      <c r="C42" s="264" t="s">
        <v>921</v>
      </c>
      <c r="D42" s="264" t="s">
        <v>856</v>
      </c>
      <c r="E42" s="264" t="s">
        <v>543</v>
      </c>
      <c r="F42" s="377">
        <v>89995</v>
      </c>
      <c r="G42" s="263">
        <v>93.4</v>
      </c>
      <c r="H42" s="341" t="s">
        <v>776</v>
      </c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</row>
    <row r="43" spans="1:35">
      <c r="A43" s="240">
        <v>44229</v>
      </c>
      <c r="B43" s="263" t="s">
        <v>922</v>
      </c>
      <c r="C43" s="264" t="s">
        <v>923</v>
      </c>
      <c r="D43" s="264" t="s">
        <v>924</v>
      </c>
      <c r="E43" s="264" t="s">
        <v>543</v>
      </c>
      <c r="F43" s="377">
        <v>538135</v>
      </c>
      <c r="G43" s="263">
        <v>2719.79</v>
      </c>
      <c r="H43" s="341" t="s">
        <v>776</v>
      </c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</row>
    <row r="44" spans="1:35">
      <c r="A44" s="240">
        <v>44229</v>
      </c>
      <c r="B44" s="263" t="s">
        <v>922</v>
      </c>
      <c r="C44" s="264" t="s">
        <v>923</v>
      </c>
      <c r="D44" s="264" t="s">
        <v>925</v>
      </c>
      <c r="E44" s="264" t="s">
        <v>543</v>
      </c>
      <c r="F44" s="377">
        <v>512554</v>
      </c>
      <c r="G44" s="263">
        <v>2688.85</v>
      </c>
      <c r="H44" s="341" t="s">
        <v>776</v>
      </c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1:35">
      <c r="A45" s="240">
        <v>44229</v>
      </c>
      <c r="B45" s="263" t="s">
        <v>922</v>
      </c>
      <c r="C45" s="264" t="s">
        <v>923</v>
      </c>
      <c r="D45" s="264" t="s">
        <v>926</v>
      </c>
      <c r="E45" s="264" t="s">
        <v>543</v>
      </c>
      <c r="F45" s="377">
        <v>530868</v>
      </c>
      <c r="G45" s="263">
        <v>2601.54</v>
      </c>
      <c r="H45" s="341" t="s">
        <v>776</v>
      </c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</row>
    <row r="46" spans="1:35">
      <c r="A46" s="240">
        <v>44229</v>
      </c>
      <c r="B46" s="263" t="s">
        <v>922</v>
      </c>
      <c r="C46" s="264" t="s">
        <v>923</v>
      </c>
      <c r="D46" s="264" t="s">
        <v>927</v>
      </c>
      <c r="E46" s="264" t="s">
        <v>543</v>
      </c>
      <c r="F46" s="377">
        <v>238054</v>
      </c>
      <c r="G46" s="263">
        <v>2666.02</v>
      </c>
      <c r="H46" s="341" t="s">
        <v>776</v>
      </c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</row>
    <row r="47" spans="1:35">
      <c r="A47" s="240">
        <v>44229</v>
      </c>
      <c r="B47" s="263" t="s">
        <v>922</v>
      </c>
      <c r="C47" s="264" t="s">
        <v>923</v>
      </c>
      <c r="D47" s="264" t="s">
        <v>928</v>
      </c>
      <c r="E47" s="264" t="s">
        <v>543</v>
      </c>
      <c r="F47" s="377">
        <v>413846</v>
      </c>
      <c r="G47" s="263">
        <v>2774.47</v>
      </c>
      <c r="H47" s="341" t="s">
        <v>776</v>
      </c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</row>
    <row r="48" spans="1:35">
      <c r="A48" s="240">
        <v>44229</v>
      </c>
      <c r="B48" s="263" t="s">
        <v>922</v>
      </c>
      <c r="C48" s="264" t="s">
        <v>923</v>
      </c>
      <c r="D48" s="264" t="s">
        <v>929</v>
      </c>
      <c r="E48" s="264" t="s">
        <v>543</v>
      </c>
      <c r="F48" s="377">
        <v>641953</v>
      </c>
      <c r="G48" s="263">
        <v>2730.29</v>
      </c>
      <c r="H48" s="341" t="s">
        <v>776</v>
      </c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</row>
    <row r="49" spans="1:35">
      <c r="A49" s="240">
        <v>44229</v>
      </c>
      <c r="B49" s="263" t="s">
        <v>930</v>
      </c>
      <c r="C49" s="264" t="s">
        <v>931</v>
      </c>
      <c r="D49" s="264" t="s">
        <v>932</v>
      </c>
      <c r="E49" s="264" t="s">
        <v>543</v>
      </c>
      <c r="F49" s="377">
        <v>23200</v>
      </c>
      <c r="G49" s="263">
        <v>145</v>
      </c>
      <c r="H49" s="341" t="s">
        <v>776</v>
      </c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</row>
    <row r="50" spans="1:35">
      <c r="A50" s="240">
        <v>44229</v>
      </c>
      <c r="B50" s="263" t="s">
        <v>865</v>
      </c>
      <c r="C50" s="264" t="s">
        <v>866</v>
      </c>
      <c r="D50" s="264" t="s">
        <v>858</v>
      </c>
      <c r="E50" s="264" t="s">
        <v>543</v>
      </c>
      <c r="F50" s="377">
        <v>961462</v>
      </c>
      <c r="G50" s="263">
        <v>10.98</v>
      </c>
      <c r="H50" s="341" t="s">
        <v>776</v>
      </c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</row>
    <row r="51" spans="1:35">
      <c r="A51" s="240">
        <v>44229</v>
      </c>
      <c r="B51" s="263" t="s">
        <v>933</v>
      </c>
      <c r="C51" s="264" t="s">
        <v>934</v>
      </c>
      <c r="D51" s="264" t="s">
        <v>935</v>
      </c>
      <c r="E51" s="264" t="s">
        <v>543</v>
      </c>
      <c r="F51" s="377">
        <v>250000</v>
      </c>
      <c r="G51" s="263">
        <v>44.3</v>
      </c>
      <c r="H51" s="341" t="s">
        <v>776</v>
      </c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</row>
    <row r="52" spans="1:35">
      <c r="A52" s="240">
        <v>44229</v>
      </c>
      <c r="B52" s="263" t="s">
        <v>933</v>
      </c>
      <c r="C52" s="264" t="s">
        <v>934</v>
      </c>
      <c r="D52" s="264" t="s">
        <v>936</v>
      </c>
      <c r="E52" s="264" t="s">
        <v>543</v>
      </c>
      <c r="F52" s="377">
        <v>150000</v>
      </c>
      <c r="G52" s="263">
        <v>44.3</v>
      </c>
      <c r="H52" s="341" t="s">
        <v>776</v>
      </c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</row>
    <row r="53" spans="1:35">
      <c r="A53" s="240">
        <v>44229</v>
      </c>
      <c r="B53" s="263" t="s">
        <v>933</v>
      </c>
      <c r="C53" s="264" t="s">
        <v>934</v>
      </c>
      <c r="D53" s="264" t="s">
        <v>937</v>
      </c>
      <c r="E53" s="264" t="s">
        <v>543</v>
      </c>
      <c r="F53" s="377">
        <v>150000</v>
      </c>
      <c r="G53" s="263">
        <v>44.28</v>
      </c>
      <c r="H53" s="341" t="s">
        <v>776</v>
      </c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</row>
    <row r="54" spans="1:35">
      <c r="A54" s="240">
        <v>44229</v>
      </c>
      <c r="B54" s="263" t="s">
        <v>933</v>
      </c>
      <c r="C54" s="264" t="s">
        <v>934</v>
      </c>
      <c r="D54" s="264" t="s">
        <v>938</v>
      </c>
      <c r="E54" s="264" t="s">
        <v>543</v>
      </c>
      <c r="F54" s="377">
        <v>250000</v>
      </c>
      <c r="G54" s="263">
        <v>44.3</v>
      </c>
      <c r="H54" s="341" t="s">
        <v>776</v>
      </c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</row>
    <row r="55" spans="1:35">
      <c r="A55" s="240">
        <v>44229</v>
      </c>
      <c r="B55" s="263" t="s">
        <v>848</v>
      </c>
      <c r="C55" s="264" t="s">
        <v>849</v>
      </c>
      <c r="D55" s="264" t="s">
        <v>939</v>
      </c>
      <c r="E55" s="264" t="s">
        <v>543</v>
      </c>
      <c r="F55" s="377">
        <v>547654</v>
      </c>
      <c r="G55" s="263">
        <v>17.61</v>
      </c>
      <c r="H55" s="341" t="s">
        <v>776</v>
      </c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</row>
    <row r="56" spans="1:35">
      <c r="A56" s="240">
        <v>44229</v>
      </c>
      <c r="B56" s="263" t="s">
        <v>848</v>
      </c>
      <c r="C56" s="264" t="s">
        <v>849</v>
      </c>
      <c r="D56" s="264" t="s">
        <v>863</v>
      </c>
      <c r="E56" s="264" t="s">
        <v>543</v>
      </c>
      <c r="F56" s="377">
        <v>71223</v>
      </c>
      <c r="G56" s="263">
        <v>17.18</v>
      </c>
      <c r="H56" s="341" t="s">
        <v>776</v>
      </c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</row>
    <row r="57" spans="1:35">
      <c r="A57" s="240">
        <v>44229</v>
      </c>
      <c r="B57" s="263" t="s">
        <v>848</v>
      </c>
      <c r="C57" s="264" t="s">
        <v>849</v>
      </c>
      <c r="D57" s="264" t="s">
        <v>940</v>
      </c>
      <c r="E57" s="264" t="s">
        <v>543</v>
      </c>
      <c r="F57" s="377">
        <v>100000</v>
      </c>
      <c r="G57" s="263">
        <v>18.98</v>
      </c>
      <c r="H57" s="341" t="s">
        <v>776</v>
      </c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</row>
    <row r="58" spans="1:35">
      <c r="A58" s="240">
        <v>44229</v>
      </c>
      <c r="B58" s="263" t="s">
        <v>848</v>
      </c>
      <c r="C58" s="264" t="s">
        <v>849</v>
      </c>
      <c r="D58" s="264" t="s">
        <v>864</v>
      </c>
      <c r="E58" s="264" t="s">
        <v>543</v>
      </c>
      <c r="F58" s="377">
        <v>102869</v>
      </c>
      <c r="G58" s="263">
        <v>17.350000000000001</v>
      </c>
      <c r="H58" s="341" t="s">
        <v>776</v>
      </c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</row>
    <row r="59" spans="1:35">
      <c r="A59" s="240">
        <v>44229</v>
      </c>
      <c r="B59" s="263" t="s">
        <v>941</v>
      </c>
      <c r="C59" s="264" t="s">
        <v>942</v>
      </c>
      <c r="D59" s="264" t="s">
        <v>943</v>
      </c>
      <c r="E59" s="264" t="s">
        <v>544</v>
      </c>
      <c r="F59" s="377">
        <v>64000</v>
      </c>
      <c r="G59" s="263">
        <v>32.020000000000003</v>
      </c>
      <c r="H59" s="341" t="s">
        <v>776</v>
      </c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</row>
    <row r="60" spans="1:35">
      <c r="A60" s="240">
        <v>44229</v>
      </c>
      <c r="B60" s="263" t="s">
        <v>917</v>
      </c>
      <c r="C60" s="264" t="s">
        <v>918</v>
      </c>
      <c r="D60" s="264" t="s">
        <v>919</v>
      </c>
      <c r="E60" s="264" t="s">
        <v>544</v>
      </c>
      <c r="F60" s="377">
        <v>70990</v>
      </c>
      <c r="G60" s="263">
        <v>102.53</v>
      </c>
      <c r="H60" s="341" t="s">
        <v>776</v>
      </c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</row>
    <row r="61" spans="1:35">
      <c r="A61" s="240">
        <v>44229</v>
      </c>
      <c r="B61" s="263" t="s">
        <v>920</v>
      </c>
      <c r="C61" s="264" t="s">
        <v>921</v>
      </c>
      <c r="D61" s="264" t="s">
        <v>856</v>
      </c>
      <c r="E61" s="264" t="s">
        <v>544</v>
      </c>
      <c r="F61" s="377">
        <v>83123</v>
      </c>
      <c r="G61" s="263">
        <v>93.68</v>
      </c>
      <c r="H61" s="341" t="s">
        <v>776</v>
      </c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</row>
    <row r="62" spans="1:35">
      <c r="A62" s="240">
        <v>44229</v>
      </c>
      <c r="B62" s="263" t="s">
        <v>920</v>
      </c>
      <c r="C62" s="264" t="s">
        <v>921</v>
      </c>
      <c r="D62" s="264" t="s">
        <v>901</v>
      </c>
      <c r="E62" s="264" t="s">
        <v>544</v>
      </c>
      <c r="F62" s="377">
        <v>1224</v>
      </c>
      <c r="G62" s="263">
        <v>96.67</v>
      </c>
      <c r="H62" s="341" t="s">
        <v>776</v>
      </c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</row>
    <row r="63" spans="1:35">
      <c r="A63" s="240">
        <v>44229</v>
      </c>
      <c r="B63" s="263" t="s">
        <v>922</v>
      </c>
      <c r="C63" s="264" t="s">
        <v>923</v>
      </c>
      <c r="D63" s="264" t="s">
        <v>925</v>
      </c>
      <c r="E63" s="264" t="s">
        <v>544</v>
      </c>
      <c r="F63" s="377">
        <v>512578</v>
      </c>
      <c r="G63" s="263">
        <v>2690.57</v>
      </c>
      <c r="H63" s="341" t="s">
        <v>776</v>
      </c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</row>
    <row r="64" spans="1:35">
      <c r="A64" s="240">
        <v>44229</v>
      </c>
      <c r="B64" s="263" t="s">
        <v>922</v>
      </c>
      <c r="C64" s="264" t="s">
        <v>923</v>
      </c>
      <c r="D64" s="264" t="s">
        <v>927</v>
      </c>
      <c r="E64" s="264" t="s">
        <v>544</v>
      </c>
      <c r="F64" s="377">
        <v>208054</v>
      </c>
      <c r="G64" s="263">
        <v>2590.96</v>
      </c>
      <c r="H64" s="341" t="s">
        <v>776</v>
      </c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</row>
    <row r="65" spans="1:35">
      <c r="A65" s="240">
        <v>44229</v>
      </c>
      <c r="B65" s="263" t="s">
        <v>922</v>
      </c>
      <c r="C65" s="264" t="s">
        <v>923</v>
      </c>
      <c r="D65" s="264" t="s">
        <v>944</v>
      </c>
      <c r="E65" s="264" t="s">
        <v>544</v>
      </c>
      <c r="F65" s="377">
        <v>350431</v>
      </c>
      <c r="G65" s="263">
        <v>2613</v>
      </c>
      <c r="H65" s="341" t="s">
        <v>776</v>
      </c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</row>
    <row r="66" spans="1:35">
      <c r="A66" s="240">
        <v>44229</v>
      </c>
      <c r="B66" s="263" t="s">
        <v>930</v>
      </c>
      <c r="C66" s="264" t="s">
        <v>931</v>
      </c>
      <c r="D66" s="264" t="s">
        <v>862</v>
      </c>
      <c r="E66" s="264" t="s">
        <v>544</v>
      </c>
      <c r="F66" s="377">
        <v>23200</v>
      </c>
      <c r="G66" s="263">
        <v>145</v>
      </c>
      <c r="H66" s="341" t="s">
        <v>776</v>
      </c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</row>
    <row r="67" spans="1:35">
      <c r="A67" s="240">
        <v>44229</v>
      </c>
      <c r="B67" s="263" t="s">
        <v>865</v>
      </c>
      <c r="C67" s="264" t="s">
        <v>866</v>
      </c>
      <c r="D67" s="264" t="s">
        <v>945</v>
      </c>
      <c r="E67" s="264" t="s">
        <v>544</v>
      </c>
      <c r="F67" s="377">
        <v>550000</v>
      </c>
      <c r="G67" s="263">
        <v>10.92</v>
      </c>
      <c r="H67" s="341" t="s">
        <v>776</v>
      </c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</row>
    <row r="68" spans="1:35">
      <c r="A68" s="240">
        <v>44229</v>
      </c>
      <c r="B68" s="263" t="s">
        <v>865</v>
      </c>
      <c r="C68" s="264" t="s">
        <v>866</v>
      </c>
      <c r="D68" s="264" t="s">
        <v>858</v>
      </c>
      <c r="E68" s="264" t="s">
        <v>544</v>
      </c>
      <c r="F68" s="377">
        <v>168841</v>
      </c>
      <c r="G68" s="263">
        <v>11.05</v>
      </c>
      <c r="H68" s="341" t="s">
        <v>776</v>
      </c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</row>
    <row r="69" spans="1:35">
      <c r="A69" s="240">
        <v>44229</v>
      </c>
      <c r="B69" s="263" t="s">
        <v>933</v>
      </c>
      <c r="C69" s="264" t="s">
        <v>934</v>
      </c>
      <c r="D69" s="264" t="s">
        <v>946</v>
      </c>
      <c r="E69" s="264" t="s">
        <v>544</v>
      </c>
      <c r="F69" s="377">
        <v>237883</v>
      </c>
      <c r="G69" s="263">
        <v>44.3</v>
      </c>
      <c r="H69" s="341" t="s">
        <v>776</v>
      </c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</row>
    <row r="70" spans="1:35">
      <c r="A70" s="240">
        <v>44229</v>
      </c>
      <c r="B70" s="263" t="s">
        <v>933</v>
      </c>
      <c r="C70" s="264" t="s">
        <v>934</v>
      </c>
      <c r="D70" s="264" t="s">
        <v>947</v>
      </c>
      <c r="E70" s="264" t="s">
        <v>544</v>
      </c>
      <c r="F70" s="377">
        <v>220526</v>
      </c>
      <c r="G70" s="263">
        <v>44.3</v>
      </c>
      <c r="H70" s="341" t="s">
        <v>776</v>
      </c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</row>
    <row r="71" spans="1:35">
      <c r="A71" s="240">
        <v>44229</v>
      </c>
      <c r="B71" s="263" t="s">
        <v>933</v>
      </c>
      <c r="C71" s="264" t="s">
        <v>934</v>
      </c>
      <c r="D71" s="264" t="s">
        <v>899</v>
      </c>
      <c r="E71" s="264" t="s">
        <v>544</v>
      </c>
      <c r="F71" s="377">
        <v>300000</v>
      </c>
      <c r="G71" s="263">
        <v>44.3</v>
      </c>
      <c r="H71" s="341" t="s">
        <v>776</v>
      </c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</row>
    <row r="72" spans="1:35">
      <c r="A72" s="240">
        <v>44229</v>
      </c>
      <c r="B72" s="263" t="s">
        <v>933</v>
      </c>
      <c r="C72" s="264" t="s">
        <v>934</v>
      </c>
      <c r="D72" s="264" t="s">
        <v>948</v>
      </c>
      <c r="E72" s="264" t="s">
        <v>544</v>
      </c>
      <c r="F72" s="377">
        <v>150000</v>
      </c>
      <c r="G72" s="263">
        <v>44.3</v>
      </c>
      <c r="H72" s="341" t="s">
        <v>776</v>
      </c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</row>
    <row r="73" spans="1:35">
      <c r="A73" s="240">
        <v>44229</v>
      </c>
      <c r="B73" s="263" t="s">
        <v>933</v>
      </c>
      <c r="C73" s="264" t="s">
        <v>934</v>
      </c>
      <c r="D73" s="264" t="s">
        <v>949</v>
      </c>
      <c r="E73" s="264" t="s">
        <v>544</v>
      </c>
      <c r="F73" s="377">
        <v>337155</v>
      </c>
      <c r="G73" s="263">
        <v>44.3</v>
      </c>
      <c r="H73" s="341" t="s">
        <v>776</v>
      </c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</row>
    <row r="74" spans="1:35">
      <c r="A74" s="240">
        <v>44229</v>
      </c>
      <c r="B74" s="263" t="s">
        <v>933</v>
      </c>
      <c r="C74" s="264" t="s">
        <v>934</v>
      </c>
      <c r="D74" s="264" t="s">
        <v>950</v>
      </c>
      <c r="E74" s="264" t="s">
        <v>544</v>
      </c>
      <c r="F74" s="377">
        <v>272378</v>
      </c>
      <c r="G74" s="263">
        <v>44.3</v>
      </c>
      <c r="H74" s="341" t="s">
        <v>776</v>
      </c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</row>
    <row r="75" spans="1:35">
      <c r="A75" s="240">
        <v>44229</v>
      </c>
      <c r="B75" s="263" t="s">
        <v>933</v>
      </c>
      <c r="C75" s="264" t="s">
        <v>934</v>
      </c>
      <c r="D75" s="264" t="s">
        <v>951</v>
      </c>
      <c r="E75" s="264" t="s">
        <v>544</v>
      </c>
      <c r="F75" s="377">
        <v>200005</v>
      </c>
      <c r="G75" s="263">
        <v>44.3</v>
      </c>
      <c r="H75" s="341" t="s">
        <v>776</v>
      </c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</row>
    <row r="76" spans="1:35">
      <c r="A76" s="240">
        <v>44229</v>
      </c>
      <c r="B76" s="263" t="s">
        <v>933</v>
      </c>
      <c r="C76" s="264" t="s">
        <v>934</v>
      </c>
      <c r="D76" s="264" t="s">
        <v>952</v>
      </c>
      <c r="E76" s="264" t="s">
        <v>544</v>
      </c>
      <c r="F76" s="377">
        <v>817641</v>
      </c>
      <c r="G76" s="263">
        <v>44.27</v>
      </c>
      <c r="H76" s="341" t="s">
        <v>776</v>
      </c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</row>
    <row r="77" spans="1:35">
      <c r="A77" s="240">
        <v>44229</v>
      </c>
      <c r="B77" s="263" t="s">
        <v>933</v>
      </c>
      <c r="C77" s="264" t="s">
        <v>934</v>
      </c>
      <c r="D77" s="264" t="s">
        <v>953</v>
      </c>
      <c r="E77" s="264" t="s">
        <v>544</v>
      </c>
      <c r="F77" s="377">
        <v>289500</v>
      </c>
      <c r="G77" s="263">
        <v>44.27</v>
      </c>
      <c r="H77" s="341" t="s">
        <v>776</v>
      </c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</row>
    <row r="78" spans="1:35">
      <c r="A78" s="240">
        <v>44229</v>
      </c>
      <c r="B78" s="263" t="s">
        <v>848</v>
      </c>
      <c r="C78" s="264" t="s">
        <v>849</v>
      </c>
      <c r="D78" s="264" t="s">
        <v>863</v>
      </c>
      <c r="E78" s="264" t="s">
        <v>544</v>
      </c>
      <c r="F78" s="377">
        <v>73723</v>
      </c>
      <c r="G78" s="263">
        <v>17.21</v>
      </c>
      <c r="H78" s="341" t="s">
        <v>776</v>
      </c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</row>
    <row r="79" spans="1:35">
      <c r="A79" s="240">
        <v>44229</v>
      </c>
      <c r="B79" s="263" t="s">
        <v>848</v>
      </c>
      <c r="C79" s="264" t="s">
        <v>849</v>
      </c>
      <c r="D79" s="264" t="s">
        <v>864</v>
      </c>
      <c r="E79" s="264" t="s">
        <v>544</v>
      </c>
      <c r="F79" s="377">
        <v>129943</v>
      </c>
      <c r="G79" s="263">
        <v>17.97</v>
      </c>
      <c r="H79" s="341" t="s">
        <v>776</v>
      </c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</row>
    <row r="80" spans="1:35">
      <c r="A80" s="240">
        <v>44229</v>
      </c>
      <c r="B80" s="263" t="s">
        <v>848</v>
      </c>
      <c r="C80" s="264" t="s">
        <v>849</v>
      </c>
      <c r="D80" s="264" t="s">
        <v>939</v>
      </c>
      <c r="E80" s="264" t="s">
        <v>544</v>
      </c>
      <c r="F80" s="377">
        <v>547654</v>
      </c>
      <c r="G80" s="263">
        <v>17.989999999999998</v>
      </c>
      <c r="H80" s="341" t="s">
        <v>776</v>
      </c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</row>
    <row r="81" spans="2:35">
      <c r="B81" s="263"/>
      <c r="C81" s="264"/>
      <c r="D81" s="264"/>
      <c r="E81" s="264"/>
      <c r="F81" s="377"/>
      <c r="G81" s="263"/>
      <c r="H81" s="341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</row>
    <row r="82" spans="2:35">
      <c r="B82" s="263"/>
      <c r="C82" s="264"/>
      <c r="D82" s="264"/>
      <c r="E82" s="264"/>
      <c r="F82" s="377"/>
      <c r="G82" s="263"/>
      <c r="H82" s="341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</row>
    <row r="83" spans="2:35">
      <c r="B83" s="263"/>
      <c r="C83" s="264"/>
      <c r="D83" s="264"/>
      <c r="E83" s="264"/>
      <c r="F83" s="377"/>
      <c r="G83" s="263"/>
      <c r="H83" s="341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</row>
    <row r="84" spans="2:35">
      <c r="B84" s="263"/>
      <c r="C84" s="264"/>
      <c r="D84" s="264"/>
      <c r="E84" s="264"/>
      <c r="F84" s="377"/>
      <c r="G84" s="263"/>
      <c r="H84" s="341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</row>
    <row r="85" spans="2:35">
      <c r="B85" s="263"/>
      <c r="C85" s="264"/>
      <c r="D85" s="264"/>
      <c r="E85" s="264"/>
      <c r="F85" s="377"/>
      <c r="G85" s="263"/>
      <c r="H85" s="341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</row>
    <row r="86" spans="2:35">
      <c r="B86" s="263"/>
      <c r="C86" s="264"/>
      <c r="D86" s="264"/>
      <c r="E86" s="264"/>
      <c r="F86" s="377"/>
      <c r="G86" s="263"/>
      <c r="H86" s="341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</row>
    <row r="87" spans="2:35">
      <c r="B87" s="263"/>
      <c r="C87" s="264"/>
      <c r="D87" s="264"/>
      <c r="E87" s="264"/>
      <c r="F87" s="377"/>
      <c r="G87" s="263"/>
      <c r="H87" s="341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</row>
    <row r="88" spans="2:35">
      <c r="B88" s="263"/>
      <c r="C88" s="264"/>
      <c r="D88" s="264"/>
      <c r="E88" s="264"/>
      <c r="F88" s="377"/>
      <c r="G88" s="263"/>
      <c r="H88" s="341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</row>
    <row r="89" spans="2:35">
      <c r="B89" s="263"/>
      <c r="C89" s="264"/>
      <c r="D89" s="264"/>
      <c r="E89" s="264"/>
      <c r="F89" s="377"/>
      <c r="G89" s="263"/>
      <c r="H89" s="341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</row>
    <row r="90" spans="2:35">
      <c r="B90" s="263"/>
      <c r="C90" s="264"/>
      <c r="D90" s="264"/>
      <c r="E90" s="264"/>
      <c r="F90" s="377"/>
      <c r="G90" s="263"/>
      <c r="H90" s="341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</row>
    <row r="91" spans="2:35">
      <c r="B91" s="263"/>
      <c r="C91" s="264"/>
      <c r="D91" s="264"/>
      <c r="E91" s="264"/>
      <c r="F91" s="377"/>
      <c r="G91" s="263"/>
      <c r="H91" s="341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</row>
    <row r="92" spans="2:35">
      <c r="B92" s="263"/>
      <c r="C92" s="264"/>
      <c r="D92" s="264"/>
      <c r="E92" s="264"/>
      <c r="F92" s="377"/>
      <c r="G92" s="263"/>
      <c r="H92" s="341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</row>
    <row r="93" spans="2:35">
      <c r="B93" s="263"/>
      <c r="C93" s="264"/>
      <c r="D93" s="264"/>
      <c r="E93" s="264"/>
      <c r="F93" s="377"/>
      <c r="G93" s="263"/>
      <c r="H93" s="341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</row>
    <row r="94" spans="2:35">
      <c r="B94" s="263"/>
      <c r="C94" s="264"/>
      <c r="D94" s="264"/>
      <c r="E94" s="264"/>
      <c r="F94" s="377"/>
      <c r="G94" s="263"/>
      <c r="H94" s="341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</row>
    <row r="95" spans="2:35">
      <c r="B95" s="263"/>
      <c r="C95" s="264"/>
      <c r="D95" s="264"/>
      <c r="E95" s="264"/>
      <c r="F95" s="377"/>
      <c r="G95" s="263"/>
      <c r="H95" s="341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</row>
    <row r="96" spans="2:35">
      <c r="B96" s="263"/>
      <c r="C96" s="264"/>
      <c r="D96" s="264"/>
      <c r="E96" s="264"/>
      <c r="F96" s="377"/>
      <c r="G96" s="263"/>
      <c r="H96" s="341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</row>
    <row r="97" spans="2:35">
      <c r="B97" s="263"/>
      <c r="C97" s="264"/>
      <c r="D97" s="264"/>
      <c r="E97" s="264"/>
      <c r="F97" s="377"/>
      <c r="G97" s="263"/>
      <c r="H97" s="341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</row>
    <row r="98" spans="2:35">
      <c r="B98" s="263"/>
      <c r="C98" s="264"/>
      <c r="D98" s="264"/>
      <c r="E98" s="264"/>
      <c r="F98" s="377"/>
      <c r="G98" s="263"/>
      <c r="H98" s="341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</row>
    <row r="99" spans="2:35">
      <c r="B99" s="263"/>
      <c r="C99" s="264"/>
      <c r="D99" s="264"/>
      <c r="E99" s="264"/>
      <c r="F99" s="377"/>
      <c r="G99" s="263"/>
      <c r="H99" s="341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</row>
    <row r="100" spans="2:35">
      <c r="B100" s="263"/>
      <c r="C100" s="264"/>
      <c r="D100" s="264"/>
      <c r="E100" s="264"/>
      <c r="F100" s="377"/>
      <c r="G100" s="263"/>
      <c r="H100" s="341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</row>
    <row r="101" spans="2:35">
      <c r="B101" s="263"/>
      <c r="C101" s="264"/>
      <c r="D101" s="264"/>
      <c r="E101" s="264"/>
      <c r="F101" s="377"/>
      <c r="G101" s="263"/>
      <c r="H101" s="341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</row>
    <row r="102" spans="2:35">
      <c r="B102" s="263"/>
      <c r="C102" s="264"/>
      <c r="D102" s="264"/>
      <c r="E102" s="264"/>
      <c r="F102" s="377"/>
      <c r="G102" s="263"/>
      <c r="H102" s="341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</row>
    <row r="103" spans="2:35">
      <c r="B103" s="263"/>
      <c r="C103" s="264"/>
      <c r="D103" s="264"/>
      <c r="E103" s="264"/>
      <c r="F103" s="377"/>
      <c r="G103" s="263"/>
      <c r="H103" s="341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</row>
    <row r="104" spans="2:35">
      <c r="B104" s="263"/>
      <c r="C104" s="264"/>
      <c r="D104" s="264"/>
      <c r="E104" s="264"/>
      <c r="F104" s="377"/>
      <c r="G104" s="263"/>
      <c r="H104" s="341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</row>
    <row r="105" spans="2:35">
      <c r="B105" s="263"/>
      <c r="C105" s="264"/>
      <c r="D105" s="264"/>
      <c r="E105" s="264"/>
      <c r="F105" s="377"/>
      <c r="G105" s="263"/>
      <c r="H105" s="341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</row>
    <row r="106" spans="2:35">
      <c r="B106" s="263"/>
      <c r="C106" s="264"/>
      <c r="D106" s="264"/>
      <c r="E106" s="264"/>
      <c r="F106" s="377"/>
      <c r="G106" s="263"/>
      <c r="H106" s="341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</row>
    <row r="107" spans="2:35">
      <c r="B107" s="263"/>
      <c r="C107" s="264"/>
      <c r="D107" s="264"/>
      <c r="E107" s="264"/>
      <c r="F107" s="377"/>
      <c r="G107" s="263"/>
      <c r="H107" s="341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</row>
    <row r="108" spans="2:35">
      <c r="B108" s="263"/>
      <c r="C108" s="264"/>
      <c r="D108" s="264"/>
      <c r="E108" s="264"/>
      <c r="F108" s="377"/>
      <c r="G108" s="263"/>
      <c r="H108" s="341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</row>
    <row r="109" spans="2:35">
      <c r="B109" s="263"/>
      <c r="C109" s="264"/>
      <c r="D109" s="264"/>
      <c r="E109" s="264"/>
      <c r="F109" s="377"/>
      <c r="G109" s="263"/>
      <c r="H109" s="341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</row>
    <row r="110" spans="2:35">
      <c r="B110" s="263"/>
      <c r="C110" s="264"/>
      <c r="D110" s="264"/>
      <c r="E110" s="264"/>
      <c r="F110" s="377"/>
      <c r="G110" s="263"/>
      <c r="H110" s="341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</row>
    <row r="111" spans="2:35">
      <c r="B111" s="263"/>
      <c r="C111" s="264"/>
      <c r="D111" s="264"/>
      <c r="E111" s="264"/>
      <c r="F111" s="377"/>
      <c r="G111" s="263"/>
      <c r="H111" s="341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</row>
    <row r="112" spans="2:35">
      <c r="B112" s="263"/>
      <c r="C112" s="264"/>
      <c r="D112" s="264"/>
      <c r="E112" s="264"/>
      <c r="F112" s="377"/>
      <c r="G112" s="263"/>
      <c r="H112" s="341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</row>
    <row r="113" spans="2:35">
      <c r="B113" s="263"/>
      <c r="C113" s="264"/>
      <c r="D113" s="264"/>
      <c r="E113" s="264"/>
      <c r="F113" s="377"/>
      <c r="G113" s="263"/>
      <c r="H113" s="341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</row>
    <row r="114" spans="2:35">
      <c r="B114" s="263"/>
      <c r="C114" s="264"/>
      <c r="D114" s="264"/>
      <c r="E114" s="264"/>
      <c r="F114" s="377"/>
      <c r="G114" s="263"/>
      <c r="H114" s="341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</row>
    <row r="115" spans="2:35">
      <c r="B115" s="263"/>
      <c r="C115" s="264"/>
      <c r="D115" s="264"/>
      <c r="E115" s="264"/>
      <c r="F115" s="377"/>
      <c r="G115" s="263"/>
      <c r="H115" s="341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</row>
    <row r="116" spans="2:35">
      <c r="B116" s="263"/>
      <c r="C116" s="264"/>
      <c r="D116" s="264"/>
      <c r="E116" s="264"/>
      <c r="F116" s="377"/>
      <c r="G116" s="263"/>
      <c r="H116" s="341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</row>
    <row r="117" spans="2:35">
      <c r="B117" s="263"/>
      <c r="C117" s="264"/>
      <c r="D117" s="264"/>
      <c r="E117" s="264"/>
      <c r="F117" s="377"/>
      <c r="G117" s="263"/>
      <c r="H117" s="341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</row>
    <row r="118" spans="2:35">
      <c r="B118" s="263"/>
      <c r="C118" s="264"/>
      <c r="D118" s="264"/>
      <c r="E118" s="264"/>
      <c r="F118" s="377"/>
      <c r="G118" s="263"/>
      <c r="H118" s="341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</row>
    <row r="119" spans="2:35">
      <c r="B119" s="263"/>
      <c r="C119" s="264"/>
      <c r="D119" s="264"/>
      <c r="E119" s="264"/>
      <c r="F119" s="377"/>
      <c r="G119" s="263"/>
      <c r="H119" s="341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</row>
    <row r="120" spans="2:35">
      <c r="B120" s="263"/>
      <c r="C120" s="264"/>
      <c r="D120" s="264"/>
      <c r="E120" s="264"/>
      <c r="F120" s="377"/>
      <c r="G120" s="263"/>
      <c r="H120" s="341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</row>
    <row r="121" spans="2:35">
      <c r="B121" s="263"/>
      <c r="C121" s="264"/>
      <c r="D121" s="264"/>
      <c r="E121" s="264"/>
      <c r="F121" s="377"/>
      <c r="G121" s="263"/>
      <c r="H121" s="341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</row>
    <row r="122" spans="2:35">
      <c r="B122" s="263"/>
      <c r="C122" s="264"/>
      <c r="D122" s="264"/>
      <c r="E122" s="264"/>
      <c r="F122" s="377"/>
      <c r="G122" s="263"/>
      <c r="H122" s="341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</row>
    <row r="123" spans="2:35">
      <c r="B123" s="263"/>
      <c r="C123" s="264"/>
      <c r="D123" s="264"/>
      <c r="E123" s="264"/>
      <c r="F123" s="377"/>
      <c r="G123" s="263"/>
      <c r="H123" s="341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</row>
    <row r="124" spans="2:35">
      <c r="B124" s="263"/>
      <c r="C124" s="264"/>
      <c r="D124" s="264"/>
      <c r="E124" s="264"/>
      <c r="F124" s="377"/>
      <c r="G124" s="263"/>
      <c r="H124" s="341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</row>
    <row r="125" spans="2:35">
      <c r="B125" s="263"/>
      <c r="C125" s="264"/>
      <c r="D125" s="264"/>
      <c r="E125" s="264"/>
      <c r="F125" s="377"/>
      <c r="G125" s="263"/>
      <c r="H125" s="341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</row>
    <row r="126" spans="2:35">
      <c r="B126" s="263"/>
      <c r="C126" s="264"/>
      <c r="D126" s="264"/>
      <c r="E126" s="264"/>
      <c r="F126" s="377"/>
      <c r="G126" s="263"/>
      <c r="H126" s="341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</row>
    <row r="127" spans="2:35">
      <c r="B127" s="263"/>
      <c r="C127" s="264"/>
      <c r="D127" s="264"/>
      <c r="E127" s="264"/>
      <c r="F127" s="377"/>
      <c r="G127" s="263"/>
      <c r="H127" s="341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</row>
    <row r="128" spans="2:35">
      <c r="B128" s="263"/>
      <c r="C128" s="264"/>
      <c r="D128" s="264"/>
      <c r="E128" s="264"/>
      <c r="F128" s="377"/>
      <c r="G128" s="263"/>
      <c r="H128" s="341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</row>
    <row r="129" spans="2:35">
      <c r="B129" s="263"/>
      <c r="C129" s="264"/>
      <c r="D129" s="264"/>
      <c r="E129" s="264"/>
      <c r="F129" s="377"/>
      <c r="G129" s="263"/>
      <c r="H129" s="341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</row>
    <row r="130" spans="2:35">
      <c r="B130" s="263"/>
      <c r="C130" s="264"/>
      <c r="D130" s="264"/>
      <c r="E130" s="264"/>
      <c r="F130" s="377"/>
      <c r="G130" s="263"/>
      <c r="H130" s="341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</row>
    <row r="131" spans="2:35">
      <c r="B131" s="263"/>
      <c r="C131" s="264"/>
      <c r="D131" s="264"/>
      <c r="E131" s="264"/>
      <c r="F131" s="377"/>
      <c r="G131" s="263"/>
      <c r="H131" s="263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</row>
    <row r="132" spans="2:35">
      <c r="B132" s="263"/>
      <c r="C132" s="264"/>
      <c r="D132" s="264"/>
      <c r="E132" s="264"/>
      <c r="F132" s="377"/>
      <c r="G132" s="263"/>
      <c r="H132" s="263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</row>
    <row r="133" spans="2:35">
      <c r="B133" s="263"/>
      <c r="C133" s="264"/>
      <c r="D133" s="264"/>
      <c r="E133" s="264"/>
      <c r="F133" s="377"/>
      <c r="G133" s="263"/>
      <c r="H133" s="263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</row>
    <row r="134" spans="2:35">
      <c r="B134" s="263"/>
      <c r="C134" s="264"/>
      <c r="D134" s="264"/>
      <c r="E134" s="264"/>
      <c r="F134" s="377"/>
      <c r="G134" s="263"/>
      <c r="H134" s="263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</row>
    <row r="135" spans="2:35">
      <c r="B135" s="263"/>
      <c r="C135" s="264"/>
      <c r="D135" s="264"/>
      <c r="E135" s="264"/>
      <c r="F135" s="377"/>
      <c r="G135" s="263"/>
      <c r="H135" s="263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</row>
    <row r="136" spans="2:35">
      <c r="B136" s="263"/>
      <c r="C136" s="264"/>
      <c r="D136" s="264"/>
      <c r="E136" s="264"/>
      <c r="F136" s="377"/>
      <c r="G136" s="263"/>
      <c r="H136" s="263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</row>
    <row r="137" spans="2:35">
      <c r="B137" s="263"/>
      <c r="C137" s="264"/>
      <c r="D137" s="264"/>
      <c r="E137" s="264"/>
      <c r="F137" s="377"/>
      <c r="G137" s="263"/>
      <c r="H137" s="263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</row>
    <row r="138" spans="2:35">
      <c r="B138" s="263"/>
      <c r="C138" s="264"/>
      <c r="D138" s="264"/>
      <c r="E138" s="264"/>
      <c r="F138" s="377"/>
      <c r="G138" s="263"/>
      <c r="H138" s="263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</row>
    <row r="139" spans="2:35">
      <c r="B139" s="263"/>
      <c r="C139" s="264"/>
      <c r="D139" s="264"/>
      <c r="E139" s="264"/>
      <c r="F139" s="377"/>
      <c r="G139" s="263"/>
      <c r="H139" s="263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</row>
    <row r="140" spans="2:35">
      <c r="B140" s="263"/>
      <c r="C140" s="264"/>
      <c r="D140" s="264"/>
      <c r="E140" s="264"/>
      <c r="F140" s="377"/>
      <c r="G140" s="263"/>
      <c r="H140" s="263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</row>
    <row r="141" spans="2:35">
      <c r="B141" s="263"/>
      <c r="C141" s="264"/>
      <c r="D141" s="264"/>
      <c r="E141" s="264"/>
      <c r="F141" s="377"/>
      <c r="G141" s="263"/>
      <c r="H141" s="263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</row>
    <row r="142" spans="2:35">
      <c r="B142" s="263"/>
      <c r="C142" s="264"/>
      <c r="D142" s="264"/>
      <c r="E142" s="264"/>
      <c r="F142" s="377"/>
      <c r="G142" s="263"/>
      <c r="H142" s="263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</row>
    <row r="143" spans="2:35">
      <c r="B143" s="263"/>
      <c r="C143" s="264"/>
      <c r="D143" s="264"/>
      <c r="E143" s="264"/>
      <c r="F143" s="377"/>
      <c r="G143" s="263"/>
      <c r="H143" s="263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</row>
    <row r="144" spans="2:35">
      <c r="B144" s="263"/>
      <c r="C144" s="264"/>
      <c r="D144" s="264"/>
      <c r="E144" s="264"/>
      <c r="F144" s="377"/>
      <c r="G144" s="263"/>
      <c r="H144" s="263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</row>
    <row r="145" spans="2:35">
      <c r="B145" s="263"/>
      <c r="C145" s="264"/>
      <c r="D145" s="264"/>
      <c r="E145" s="264"/>
      <c r="F145" s="377"/>
      <c r="G145" s="263"/>
      <c r="H145" s="263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</row>
    <row r="146" spans="2:35">
      <c r="B146" s="263"/>
      <c r="C146" s="264"/>
      <c r="D146" s="264"/>
      <c r="E146" s="264"/>
      <c r="F146" s="377"/>
      <c r="G146" s="263"/>
      <c r="H146" s="263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</row>
    <row r="147" spans="2:35">
      <c r="B147" s="263"/>
      <c r="C147" s="264"/>
      <c r="D147" s="264"/>
      <c r="E147" s="264"/>
      <c r="F147" s="377"/>
      <c r="G147" s="263"/>
      <c r="H147" s="263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</row>
    <row r="148" spans="2:35">
      <c r="B148" s="263"/>
      <c r="C148" s="264"/>
      <c r="D148" s="264"/>
      <c r="E148" s="264"/>
      <c r="F148" s="377"/>
      <c r="G148" s="263"/>
      <c r="H148" s="263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</row>
    <row r="149" spans="2:35">
      <c r="B149" s="263"/>
      <c r="C149" s="264"/>
      <c r="D149" s="264"/>
      <c r="E149" s="264"/>
      <c r="F149" s="377"/>
      <c r="G149" s="263"/>
      <c r="H149" s="263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</row>
    <row r="150" spans="2:35">
      <c r="B150" s="263"/>
      <c r="C150" s="264"/>
      <c r="D150" s="264"/>
      <c r="E150" s="264"/>
      <c r="F150" s="377"/>
      <c r="G150" s="263"/>
      <c r="H150" s="263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</row>
    <row r="151" spans="2:35">
      <c r="B151" s="263"/>
      <c r="C151" s="264"/>
      <c r="D151" s="264"/>
      <c r="E151" s="264"/>
      <c r="F151" s="377"/>
      <c r="G151" s="263"/>
      <c r="H151" s="263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</row>
    <row r="152" spans="2:35">
      <c r="B152" s="263"/>
      <c r="C152" s="264"/>
      <c r="D152" s="264"/>
      <c r="E152" s="264"/>
      <c r="F152" s="377"/>
      <c r="G152" s="263"/>
      <c r="H152" s="263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</row>
    <row r="153" spans="2:35">
      <c r="B153" s="263"/>
      <c r="C153" s="264"/>
      <c r="D153" s="264"/>
      <c r="E153" s="264"/>
      <c r="F153" s="377"/>
      <c r="G153" s="263"/>
      <c r="H153" s="263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</row>
    <row r="154" spans="2:35">
      <c r="B154" s="263"/>
      <c r="C154" s="264"/>
      <c r="D154" s="264"/>
      <c r="E154" s="264"/>
      <c r="F154" s="377"/>
      <c r="G154" s="263"/>
      <c r="H154" s="263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</row>
    <row r="155" spans="2:35">
      <c r="B155" s="263"/>
      <c r="C155" s="264"/>
      <c r="D155" s="264"/>
      <c r="E155" s="264"/>
      <c r="F155" s="377"/>
      <c r="G155" s="263"/>
      <c r="H155" s="263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</row>
    <row r="156" spans="2:35">
      <c r="B156" s="263"/>
      <c r="C156" s="264"/>
      <c r="D156" s="264"/>
      <c r="E156" s="264"/>
      <c r="F156" s="377"/>
      <c r="G156" s="263"/>
      <c r="H156" s="263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</row>
    <row r="157" spans="2:35">
      <c r="B157" s="263"/>
      <c r="C157" s="264"/>
      <c r="D157" s="264"/>
      <c r="E157" s="264"/>
      <c r="F157" s="377"/>
      <c r="G157" s="263"/>
      <c r="H157" s="263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</row>
    <row r="158" spans="2:35">
      <c r="B158" s="263"/>
      <c r="C158" s="264"/>
      <c r="D158" s="264"/>
      <c r="E158" s="264"/>
      <c r="F158" s="377"/>
      <c r="G158" s="263"/>
      <c r="H158" s="263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</row>
    <row r="159" spans="2:35">
      <c r="B159" s="263"/>
      <c r="C159" s="264"/>
      <c r="D159" s="264"/>
      <c r="E159" s="264"/>
      <c r="F159" s="377"/>
      <c r="G159" s="263"/>
      <c r="H159" s="263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</row>
    <row r="160" spans="2:35">
      <c r="B160" s="263"/>
      <c r="C160" s="264"/>
      <c r="D160" s="264"/>
      <c r="E160" s="264"/>
      <c r="F160" s="377"/>
      <c r="G160" s="263"/>
      <c r="H160" s="263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</row>
    <row r="161" spans="2:35">
      <c r="B161" s="263"/>
      <c r="C161" s="264"/>
      <c r="D161" s="264"/>
      <c r="E161" s="264"/>
      <c r="F161" s="377"/>
      <c r="G161" s="263"/>
      <c r="H161" s="263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</row>
    <row r="162" spans="2:35">
      <c r="B162" s="263"/>
      <c r="C162" s="264"/>
      <c r="D162" s="264"/>
      <c r="E162" s="264"/>
      <c r="F162" s="377"/>
      <c r="G162" s="263"/>
      <c r="H162" s="263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</row>
    <row r="163" spans="2:35">
      <c r="B163" s="263"/>
      <c r="C163" s="264"/>
      <c r="D163" s="264"/>
      <c r="E163" s="264"/>
      <c r="F163" s="377"/>
      <c r="G163" s="263"/>
      <c r="H163" s="263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</row>
    <row r="164" spans="2:35">
      <c r="B164" s="263"/>
      <c r="C164" s="264"/>
      <c r="D164" s="264"/>
      <c r="E164" s="264"/>
      <c r="F164" s="377"/>
      <c r="G164" s="263"/>
      <c r="H164" s="263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</row>
    <row r="165" spans="2:35">
      <c r="B165" s="263"/>
      <c r="C165" s="264"/>
      <c r="D165" s="264"/>
      <c r="E165" s="264"/>
      <c r="F165" s="377"/>
      <c r="G165" s="263"/>
      <c r="H165" s="263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</row>
    <row r="166" spans="2:35">
      <c r="B166" s="263"/>
      <c r="C166" s="264"/>
      <c r="D166" s="264"/>
      <c r="E166" s="264"/>
      <c r="F166" s="377"/>
      <c r="G166" s="263"/>
      <c r="H166" s="263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</row>
    <row r="167" spans="2:35">
      <c r="B167" s="263"/>
      <c r="C167" s="264"/>
      <c r="D167" s="264"/>
      <c r="E167" s="264"/>
      <c r="F167" s="377"/>
      <c r="G167" s="263"/>
      <c r="H167" s="263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</row>
    <row r="168" spans="2:35">
      <c r="B168" s="263"/>
      <c r="C168" s="264"/>
      <c r="D168" s="264"/>
      <c r="E168" s="264"/>
      <c r="F168" s="377"/>
      <c r="G168" s="263"/>
      <c r="H168" s="263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</row>
    <row r="169" spans="2:35">
      <c r="B169" s="263"/>
      <c r="C169" s="264"/>
      <c r="D169" s="264"/>
      <c r="E169" s="264"/>
      <c r="F169" s="377"/>
      <c r="G169" s="263"/>
      <c r="H169" s="263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</row>
    <row r="170" spans="2:35">
      <c r="B170" s="263"/>
      <c r="C170" s="264"/>
      <c r="D170" s="264"/>
      <c r="E170" s="264"/>
      <c r="F170" s="377"/>
      <c r="G170" s="263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</row>
    <row r="171" spans="2:35">
      <c r="B171" s="263"/>
      <c r="C171" s="264"/>
      <c r="D171" s="264"/>
      <c r="E171" s="264"/>
      <c r="F171" s="377"/>
      <c r="G171" s="263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</row>
    <row r="172" spans="2:35">
      <c r="B172" s="263"/>
      <c r="C172" s="264"/>
      <c r="D172" s="264"/>
      <c r="E172" s="264"/>
      <c r="F172" s="377"/>
      <c r="G172" s="263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</row>
    <row r="173" spans="2:35">
      <c r="B173" s="263"/>
      <c r="C173" s="264"/>
      <c r="D173" s="264"/>
      <c r="E173" s="264"/>
      <c r="F173" s="377"/>
      <c r="G173" s="263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</row>
    <row r="174" spans="2:35">
      <c r="B174" s="263"/>
      <c r="C174" s="264"/>
      <c r="D174" s="264"/>
      <c r="E174" s="264"/>
      <c r="F174" s="377"/>
      <c r="G174" s="263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</row>
    <row r="175" spans="2:35">
      <c r="B175" s="263"/>
      <c r="C175" s="264"/>
      <c r="D175" s="264"/>
      <c r="E175" s="264"/>
      <c r="F175" s="377"/>
      <c r="G175" s="263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</row>
    <row r="176" spans="2:35">
      <c r="B176" s="263"/>
      <c r="C176" s="264"/>
      <c r="D176" s="264"/>
      <c r="E176" s="264"/>
      <c r="F176" s="377"/>
      <c r="G176" s="263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</row>
    <row r="177" spans="2:35">
      <c r="B177" s="263"/>
      <c r="C177" s="264"/>
      <c r="D177" s="264"/>
      <c r="E177" s="264"/>
      <c r="F177" s="377"/>
      <c r="G177" s="263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</row>
    <row r="178" spans="2:35">
      <c r="B178" s="263"/>
      <c r="C178" s="264"/>
      <c r="D178" s="264"/>
      <c r="E178" s="264"/>
      <c r="F178" s="377"/>
      <c r="G178" s="263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</row>
    <row r="179" spans="2:35">
      <c r="B179" s="263"/>
      <c r="C179" s="264"/>
      <c r="D179" s="264"/>
      <c r="E179" s="264"/>
      <c r="F179" s="377"/>
      <c r="G179" s="263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</row>
    <row r="180" spans="2:35">
      <c r="B180" s="263"/>
      <c r="C180" s="264"/>
      <c r="D180" s="264"/>
      <c r="E180" s="264"/>
      <c r="F180" s="377"/>
      <c r="G180" s="263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</row>
    <row r="181" spans="2:35">
      <c r="B181" s="263"/>
      <c r="C181" s="264"/>
      <c r="D181" s="264"/>
      <c r="E181" s="264"/>
      <c r="F181" s="377"/>
      <c r="G181" s="263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</row>
    <row r="182" spans="2:35">
      <c r="B182" s="263"/>
      <c r="C182" s="264"/>
      <c r="D182" s="264"/>
      <c r="E182" s="264"/>
      <c r="F182" s="377"/>
      <c r="G182" s="263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</row>
    <row r="183" spans="2:35">
      <c r="B183" s="263"/>
      <c r="C183" s="264"/>
      <c r="D183" s="264"/>
      <c r="E183" s="264"/>
      <c r="F183" s="377"/>
      <c r="G183" s="263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</row>
    <row r="184" spans="2:35">
      <c r="B184" s="263"/>
      <c r="C184" s="264"/>
      <c r="D184" s="264"/>
      <c r="E184" s="264"/>
      <c r="F184" s="377"/>
      <c r="G184" s="263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</row>
    <row r="185" spans="2:35">
      <c r="B185" s="263"/>
      <c r="C185" s="264"/>
      <c r="D185" s="264"/>
      <c r="E185" s="264"/>
      <c r="F185" s="377"/>
      <c r="G185" s="263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</row>
    <row r="186" spans="2:35">
      <c r="B186" s="263"/>
      <c r="C186" s="264"/>
      <c r="D186" s="264"/>
      <c r="E186" s="264"/>
      <c r="F186" s="377"/>
      <c r="G186" s="263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</row>
    <row r="187" spans="2:35">
      <c r="B187" s="263"/>
      <c r="C187" s="264"/>
      <c r="D187" s="264"/>
      <c r="E187" s="264"/>
      <c r="F187" s="377"/>
      <c r="G187" s="263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</row>
    <row r="188" spans="2:35">
      <c r="B188" s="263"/>
      <c r="C188" s="264"/>
      <c r="D188" s="264"/>
      <c r="E188" s="264"/>
      <c r="F188" s="377"/>
      <c r="G188" s="263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</row>
    <row r="189" spans="2:35">
      <c r="B189" s="263"/>
      <c r="C189" s="264"/>
      <c r="D189" s="264"/>
      <c r="E189" s="264"/>
      <c r="F189" s="377"/>
      <c r="G189" s="263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</row>
    <row r="190" spans="2:35">
      <c r="B190" s="263"/>
      <c r="C190" s="264"/>
      <c r="D190" s="264"/>
      <c r="E190" s="264"/>
      <c r="F190" s="377"/>
      <c r="G190" s="263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</row>
    <row r="191" spans="2:35">
      <c r="B191" s="263"/>
      <c r="C191" s="264"/>
      <c r="D191" s="264"/>
      <c r="E191" s="264"/>
      <c r="F191" s="377"/>
      <c r="G191" s="263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</row>
    <row r="192" spans="2:35">
      <c r="B192" s="263"/>
      <c r="C192" s="264"/>
      <c r="D192" s="264"/>
      <c r="E192" s="264"/>
      <c r="F192" s="377"/>
      <c r="G192" s="263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</row>
    <row r="193" spans="2:35">
      <c r="B193" s="263"/>
      <c r="C193" s="264"/>
      <c r="D193" s="264"/>
      <c r="E193" s="264"/>
      <c r="F193" s="377"/>
      <c r="G193" s="263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</row>
    <row r="194" spans="2:35">
      <c r="B194" s="263"/>
      <c r="C194" s="264"/>
      <c r="D194" s="264"/>
      <c r="E194" s="264"/>
      <c r="F194" s="377"/>
      <c r="G194" s="263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</row>
    <row r="195" spans="2:35">
      <c r="B195" s="263"/>
      <c r="C195" s="264"/>
      <c r="D195" s="264"/>
      <c r="E195" s="264"/>
      <c r="F195" s="377"/>
      <c r="G195" s="263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</row>
    <row r="196" spans="2:35">
      <c r="B196" s="263"/>
      <c r="C196" s="264"/>
      <c r="D196" s="264"/>
      <c r="E196" s="264"/>
      <c r="F196" s="377"/>
      <c r="G196" s="263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</row>
    <row r="197" spans="2:35">
      <c r="B197" s="263"/>
      <c r="C197" s="264"/>
      <c r="D197" s="264"/>
      <c r="E197" s="264"/>
      <c r="F197" s="377"/>
      <c r="G197" s="263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</row>
    <row r="198" spans="2:35">
      <c r="B198" s="263"/>
      <c r="C198" s="264"/>
      <c r="D198" s="264"/>
      <c r="E198" s="264"/>
      <c r="F198" s="377"/>
      <c r="G198" s="263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</row>
    <row r="199" spans="2:35">
      <c r="B199" s="263"/>
      <c r="C199" s="264"/>
      <c r="D199" s="264"/>
      <c r="E199" s="264"/>
      <c r="F199" s="377"/>
      <c r="G199" s="263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</row>
    <row r="200" spans="2:35">
      <c r="B200" s="263"/>
      <c r="C200" s="264"/>
      <c r="D200" s="264"/>
      <c r="E200" s="264"/>
      <c r="F200" s="377"/>
      <c r="G200" s="263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</row>
    <row r="201" spans="2:35">
      <c r="B201" s="263"/>
      <c r="C201" s="264"/>
      <c r="D201" s="264"/>
      <c r="E201" s="264"/>
      <c r="F201" s="377"/>
      <c r="G201" s="263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</row>
    <row r="202" spans="2:35">
      <c r="B202" s="263"/>
      <c r="C202" s="264"/>
      <c r="D202" s="264"/>
      <c r="E202" s="264"/>
      <c r="F202" s="377"/>
      <c r="G202" s="263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</row>
    <row r="203" spans="2:35">
      <c r="B203" s="263"/>
      <c r="C203" s="264"/>
      <c r="D203" s="264"/>
      <c r="E203" s="264"/>
      <c r="F203" s="377"/>
      <c r="G203" s="263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</row>
    <row r="204" spans="2:35">
      <c r="B204" s="263"/>
      <c r="C204" s="264"/>
      <c r="D204" s="264"/>
      <c r="E204" s="264"/>
      <c r="F204" s="377"/>
      <c r="G204" s="263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</row>
    <row r="205" spans="2:35">
      <c r="B205" s="263"/>
      <c r="C205" s="264"/>
      <c r="D205" s="264"/>
      <c r="E205" s="264"/>
      <c r="F205" s="377"/>
      <c r="G205" s="263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</row>
    <row r="206" spans="2:35">
      <c r="B206" s="263"/>
      <c r="C206" s="264"/>
      <c r="D206" s="264"/>
      <c r="E206" s="264"/>
      <c r="F206" s="377"/>
      <c r="G206" s="263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</row>
    <row r="207" spans="2:35">
      <c r="B207" s="263"/>
      <c r="C207" s="264"/>
      <c r="D207" s="264"/>
      <c r="E207" s="264"/>
      <c r="F207" s="377"/>
      <c r="G207" s="263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</row>
    <row r="208" spans="2:35">
      <c r="B208" s="263"/>
      <c r="C208" s="264"/>
      <c r="D208" s="264"/>
      <c r="E208" s="264"/>
      <c r="F208" s="377"/>
      <c r="G208" s="263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</row>
    <row r="209" spans="2:35">
      <c r="B209" s="263"/>
      <c r="C209" s="264"/>
      <c r="D209" s="264"/>
      <c r="E209" s="264"/>
      <c r="F209" s="377"/>
      <c r="G209" s="263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</row>
    <row r="210" spans="2:35">
      <c r="B210" s="263"/>
      <c r="C210" s="264"/>
      <c r="D210" s="264"/>
      <c r="E210" s="264"/>
      <c r="F210" s="377"/>
      <c r="G210" s="263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</row>
    <row r="211" spans="2:35">
      <c r="B211" s="263"/>
      <c r="C211" s="264"/>
      <c r="D211" s="264"/>
      <c r="E211" s="264"/>
      <c r="F211" s="377"/>
      <c r="G211" s="263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</row>
    <row r="212" spans="2:35">
      <c r="B212" s="263"/>
      <c r="C212" s="264"/>
      <c r="D212" s="264"/>
      <c r="E212" s="264"/>
      <c r="F212" s="377"/>
      <c r="G212" s="263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</row>
    <row r="213" spans="2:35">
      <c r="B213" s="263"/>
      <c r="C213" s="264"/>
      <c r="D213" s="264"/>
      <c r="E213" s="264"/>
      <c r="F213" s="377"/>
      <c r="G213" s="263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</row>
    <row r="214" spans="2:35">
      <c r="B214" s="263"/>
      <c r="C214" s="264"/>
      <c r="D214" s="264"/>
      <c r="E214" s="264"/>
      <c r="F214" s="377"/>
      <c r="G214" s="263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</row>
    <row r="215" spans="2:35">
      <c r="B215" s="263"/>
      <c r="C215" s="264"/>
      <c r="D215" s="264"/>
      <c r="E215" s="264"/>
      <c r="F215" s="377"/>
      <c r="G215" s="263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</row>
    <row r="216" spans="2:35">
      <c r="B216" s="263"/>
      <c r="C216" s="264"/>
      <c r="D216" s="264"/>
      <c r="E216" s="264"/>
      <c r="F216" s="377"/>
      <c r="G216" s="263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</row>
    <row r="217" spans="2:35">
      <c r="B217" s="263"/>
      <c r="C217" s="264"/>
      <c r="D217" s="264"/>
      <c r="E217" s="264"/>
      <c r="F217" s="377"/>
      <c r="G217" s="263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</row>
    <row r="218" spans="2:35">
      <c r="B218" s="263"/>
      <c r="C218" s="264"/>
      <c r="D218" s="264"/>
      <c r="E218" s="264"/>
      <c r="F218" s="377"/>
      <c r="G218" s="263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39"/>
      <c r="AE218" s="239"/>
      <c r="AF218" s="239"/>
      <c r="AG218" s="239"/>
      <c r="AH218" s="239"/>
      <c r="AI218" s="239"/>
    </row>
    <row r="219" spans="2:35">
      <c r="B219" s="263"/>
      <c r="C219" s="264"/>
      <c r="D219" s="264"/>
      <c r="E219" s="264"/>
      <c r="F219" s="377"/>
      <c r="G219" s="263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  <c r="AC219" s="239"/>
      <c r="AD219" s="239"/>
      <c r="AE219" s="239"/>
      <c r="AF219" s="239"/>
      <c r="AG219" s="239"/>
      <c r="AH219" s="239"/>
      <c r="AI219" s="239"/>
    </row>
    <row r="220" spans="2:35">
      <c r="B220" s="263"/>
      <c r="C220" s="264"/>
      <c r="D220" s="264"/>
      <c r="E220" s="264"/>
      <c r="F220" s="377"/>
      <c r="G220" s="263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  <c r="AC220" s="239"/>
      <c r="AD220" s="239"/>
      <c r="AE220" s="239"/>
      <c r="AF220" s="239"/>
      <c r="AG220" s="239"/>
      <c r="AH220" s="239"/>
      <c r="AI220" s="239"/>
    </row>
    <row r="221" spans="2:35">
      <c r="B221" s="263"/>
      <c r="C221" s="264"/>
      <c r="D221" s="264"/>
      <c r="E221" s="264"/>
      <c r="F221" s="377"/>
      <c r="G221" s="263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  <c r="AF221" s="239"/>
      <c r="AG221" s="239"/>
      <c r="AH221" s="239"/>
      <c r="AI221" s="239"/>
    </row>
    <row r="222" spans="2:35">
      <c r="B222" s="263"/>
      <c r="C222" s="264"/>
      <c r="D222" s="264"/>
      <c r="E222" s="264"/>
      <c r="F222" s="377"/>
      <c r="G222" s="263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39"/>
      <c r="AI222" s="239"/>
    </row>
    <row r="223" spans="2:35">
      <c r="B223" s="263"/>
      <c r="C223" s="264"/>
      <c r="D223" s="264"/>
      <c r="E223" s="264"/>
      <c r="F223" s="377"/>
      <c r="G223" s="263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/>
      <c r="AH223" s="239"/>
      <c r="AI223" s="239"/>
    </row>
    <row r="224" spans="2:35">
      <c r="B224" s="263"/>
      <c r="C224" s="264"/>
      <c r="D224" s="264"/>
      <c r="E224" s="264"/>
      <c r="F224" s="377"/>
      <c r="G224" s="263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  <c r="AC224" s="239"/>
      <c r="AD224" s="239"/>
      <c r="AE224" s="239"/>
      <c r="AF224" s="239"/>
      <c r="AG224" s="239"/>
      <c r="AH224" s="239"/>
      <c r="AI224" s="239"/>
    </row>
    <row r="225" spans="2:35">
      <c r="B225" s="263"/>
      <c r="C225" s="264"/>
      <c r="D225" s="264"/>
      <c r="E225" s="264"/>
      <c r="F225" s="377"/>
      <c r="G225" s="263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9"/>
      <c r="AA225" s="239"/>
      <c r="AB225" s="239"/>
      <c r="AC225" s="239"/>
      <c r="AD225" s="239"/>
      <c r="AE225" s="239"/>
      <c r="AF225" s="239"/>
      <c r="AG225" s="239"/>
      <c r="AH225" s="239"/>
      <c r="AI225" s="239"/>
    </row>
    <row r="226" spans="2:35">
      <c r="B226" s="263"/>
      <c r="C226" s="264"/>
      <c r="D226" s="264"/>
      <c r="E226" s="264"/>
      <c r="F226" s="377"/>
      <c r="G226" s="263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9"/>
      <c r="AA226" s="239"/>
      <c r="AB226" s="239"/>
      <c r="AC226" s="239"/>
      <c r="AD226" s="239"/>
      <c r="AE226" s="239"/>
      <c r="AF226" s="239"/>
      <c r="AG226" s="239"/>
      <c r="AH226" s="239"/>
      <c r="AI226" s="239"/>
    </row>
    <row r="227" spans="2:35">
      <c r="B227" s="263"/>
      <c r="C227" s="264"/>
      <c r="D227" s="264"/>
      <c r="E227" s="264"/>
      <c r="F227" s="377"/>
      <c r="G227" s="263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  <c r="AG227" s="239"/>
      <c r="AH227" s="239"/>
      <c r="AI227" s="239"/>
    </row>
    <row r="228" spans="2:35">
      <c r="B228" s="263"/>
      <c r="C228" s="264"/>
      <c r="D228" s="264"/>
      <c r="E228" s="264"/>
      <c r="F228" s="377"/>
      <c r="G228" s="263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  <c r="AG228" s="239"/>
      <c r="AH228" s="239"/>
      <c r="AI228" s="239"/>
    </row>
    <row r="229" spans="2:35">
      <c r="B229" s="263"/>
      <c r="C229" s="264"/>
      <c r="D229" s="264"/>
      <c r="E229" s="264"/>
      <c r="F229" s="377"/>
      <c r="G229" s="263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9"/>
      <c r="AA229" s="239"/>
      <c r="AB229" s="239"/>
      <c r="AC229" s="239"/>
      <c r="AD229" s="239"/>
      <c r="AE229" s="239"/>
      <c r="AF229" s="239"/>
      <c r="AG229" s="239"/>
      <c r="AH229" s="239"/>
      <c r="AI229" s="239"/>
    </row>
    <row r="230" spans="2:35">
      <c r="B230" s="263"/>
      <c r="C230" s="264"/>
      <c r="D230" s="264"/>
      <c r="E230" s="264"/>
      <c r="F230" s="377"/>
      <c r="G230" s="263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9"/>
      <c r="AA230" s="239"/>
      <c r="AB230" s="239"/>
      <c r="AC230" s="239"/>
      <c r="AD230" s="239"/>
      <c r="AE230" s="239"/>
      <c r="AF230" s="239"/>
      <c r="AG230" s="239"/>
      <c r="AH230" s="239"/>
      <c r="AI230" s="239"/>
    </row>
    <row r="231" spans="2:35">
      <c r="B231" s="263"/>
      <c r="C231" s="264"/>
      <c r="D231" s="264"/>
      <c r="E231" s="264"/>
      <c r="F231" s="377"/>
      <c r="G231" s="263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  <c r="AC231" s="239"/>
      <c r="AD231" s="239"/>
      <c r="AE231" s="239"/>
      <c r="AF231" s="239"/>
      <c r="AG231" s="239"/>
      <c r="AH231" s="239"/>
      <c r="AI231" s="239"/>
    </row>
    <row r="232" spans="2:35">
      <c r="B232" s="263"/>
      <c r="C232" s="264"/>
      <c r="D232" s="264"/>
      <c r="E232" s="264"/>
      <c r="F232" s="377"/>
      <c r="G232" s="263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  <c r="AC232" s="239"/>
      <c r="AD232" s="239"/>
      <c r="AE232" s="239"/>
      <c r="AF232" s="239"/>
      <c r="AG232" s="239"/>
      <c r="AH232" s="239"/>
      <c r="AI232" s="239"/>
    </row>
    <row r="233" spans="2:35">
      <c r="B233" s="263"/>
      <c r="C233" s="264"/>
      <c r="D233" s="264"/>
      <c r="E233" s="264"/>
      <c r="F233" s="377"/>
      <c r="G233" s="263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9"/>
      <c r="AA233" s="239"/>
      <c r="AB233" s="239"/>
      <c r="AC233" s="239"/>
      <c r="AD233" s="239"/>
      <c r="AE233" s="239"/>
      <c r="AF233" s="239"/>
      <c r="AG233" s="239"/>
      <c r="AH233" s="239"/>
      <c r="AI233" s="239"/>
    </row>
    <row r="234" spans="2:35">
      <c r="B234" s="263"/>
      <c r="C234" s="264"/>
      <c r="D234" s="264"/>
      <c r="E234" s="264"/>
      <c r="F234" s="377"/>
      <c r="G234" s="263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9"/>
      <c r="AA234" s="239"/>
      <c r="AB234" s="239"/>
      <c r="AC234" s="239"/>
      <c r="AD234" s="239"/>
      <c r="AE234" s="239"/>
      <c r="AF234" s="239"/>
      <c r="AG234" s="239"/>
      <c r="AH234" s="239"/>
      <c r="AI234" s="239"/>
    </row>
    <row r="235" spans="2:35">
      <c r="B235" s="263"/>
      <c r="C235" s="264"/>
      <c r="D235" s="264"/>
      <c r="E235" s="264"/>
      <c r="F235" s="377"/>
      <c r="G235" s="263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  <c r="AC235" s="239"/>
      <c r="AD235" s="239"/>
      <c r="AE235" s="239"/>
      <c r="AF235" s="239"/>
      <c r="AG235" s="239"/>
      <c r="AH235" s="239"/>
      <c r="AI235" s="239"/>
    </row>
    <row r="236" spans="2:35">
      <c r="B236" s="263"/>
      <c r="C236" s="264"/>
      <c r="D236" s="264"/>
      <c r="E236" s="264"/>
      <c r="F236" s="377"/>
      <c r="G236" s="263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9"/>
      <c r="AA236" s="239"/>
      <c r="AB236" s="239"/>
      <c r="AC236" s="239"/>
      <c r="AD236" s="239"/>
      <c r="AE236" s="239"/>
      <c r="AF236" s="239"/>
      <c r="AG236" s="239"/>
      <c r="AH236" s="239"/>
      <c r="AI236" s="239"/>
    </row>
    <row r="237" spans="2:35">
      <c r="B237" s="263"/>
      <c r="C237" s="264"/>
      <c r="D237" s="264"/>
      <c r="E237" s="264"/>
      <c r="F237" s="377"/>
      <c r="G237" s="263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9"/>
      <c r="AA237" s="239"/>
      <c r="AB237" s="239"/>
      <c r="AC237" s="239"/>
      <c r="AD237" s="239"/>
      <c r="AE237" s="239"/>
      <c r="AF237" s="239"/>
      <c r="AG237" s="239"/>
      <c r="AH237" s="239"/>
      <c r="AI237" s="239"/>
    </row>
    <row r="238" spans="2:35">
      <c r="B238" s="263"/>
      <c r="C238" s="264"/>
      <c r="D238" s="264"/>
      <c r="E238" s="264"/>
      <c r="F238" s="377"/>
      <c r="G238" s="263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239"/>
      <c r="AC238" s="239"/>
      <c r="AD238" s="239"/>
      <c r="AE238" s="239"/>
      <c r="AF238" s="239"/>
      <c r="AG238" s="239"/>
      <c r="AH238" s="239"/>
      <c r="AI238" s="239"/>
    </row>
    <row r="239" spans="2:35">
      <c r="B239" s="263"/>
      <c r="C239" s="264"/>
      <c r="D239" s="264"/>
      <c r="E239" s="264"/>
      <c r="F239" s="377"/>
      <c r="G239" s="263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39"/>
      <c r="AC239" s="239"/>
      <c r="AD239" s="239"/>
      <c r="AE239" s="239"/>
      <c r="AF239" s="239"/>
      <c r="AG239" s="239"/>
      <c r="AH239" s="239"/>
      <c r="AI239" s="239"/>
    </row>
    <row r="240" spans="2:35">
      <c r="B240" s="263"/>
      <c r="C240" s="264"/>
      <c r="D240" s="264"/>
      <c r="E240" s="264"/>
      <c r="F240" s="377"/>
      <c r="G240" s="263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9"/>
      <c r="AA240" s="239"/>
      <c r="AB240" s="239"/>
      <c r="AC240" s="239"/>
      <c r="AD240" s="239"/>
      <c r="AE240" s="239"/>
      <c r="AF240" s="239"/>
      <c r="AG240" s="239"/>
      <c r="AH240" s="239"/>
      <c r="AI240" s="239"/>
    </row>
    <row r="241" spans="2:35">
      <c r="B241" s="263"/>
      <c r="C241" s="264"/>
      <c r="D241" s="264"/>
      <c r="E241" s="264"/>
      <c r="F241" s="377"/>
      <c r="G241" s="263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39"/>
      <c r="AD241" s="239"/>
      <c r="AE241" s="239"/>
      <c r="AF241" s="239"/>
      <c r="AG241" s="239"/>
      <c r="AH241" s="239"/>
      <c r="AI241" s="239"/>
    </row>
    <row r="242" spans="2:35">
      <c r="B242" s="263"/>
      <c r="C242" s="264"/>
      <c r="D242" s="264"/>
      <c r="E242" s="264"/>
      <c r="F242" s="377"/>
      <c r="G242" s="263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239"/>
      <c r="AC242" s="239"/>
      <c r="AD242" s="239"/>
      <c r="AE242" s="239"/>
      <c r="AF242" s="239"/>
      <c r="AG242" s="239"/>
      <c r="AH242" s="239"/>
      <c r="AI242" s="239"/>
    </row>
    <row r="243" spans="2:35">
      <c r="B243" s="263"/>
      <c r="C243" s="264"/>
      <c r="D243" s="264"/>
      <c r="E243" s="264"/>
      <c r="F243" s="377"/>
      <c r="G243" s="263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</row>
    <row r="244" spans="2:35">
      <c r="B244" s="263"/>
      <c r="C244" s="264"/>
      <c r="D244" s="264"/>
      <c r="E244" s="264"/>
      <c r="F244" s="377"/>
      <c r="G244" s="263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9"/>
      <c r="AA244" s="239"/>
      <c r="AB244" s="239"/>
      <c r="AC244" s="239"/>
      <c r="AD244" s="239"/>
      <c r="AE244" s="239"/>
      <c r="AF244" s="239"/>
      <c r="AG244" s="239"/>
      <c r="AH244" s="239"/>
      <c r="AI244" s="239"/>
    </row>
    <row r="245" spans="2:35">
      <c r="B245" s="263"/>
      <c r="C245" s="264"/>
      <c r="D245" s="264"/>
      <c r="E245" s="264"/>
      <c r="F245" s="377"/>
      <c r="G245" s="263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9"/>
      <c r="AA245" s="239"/>
      <c r="AB245" s="239"/>
      <c r="AC245" s="239"/>
      <c r="AD245" s="239"/>
      <c r="AE245" s="239"/>
      <c r="AF245" s="239"/>
      <c r="AG245" s="239"/>
      <c r="AH245" s="239"/>
      <c r="AI245" s="239"/>
    </row>
    <row r="246" spans="2:35">
      <c r="B246" s="263"/>
      <c r="C246" s="264"/>
      <c r="D246" s="264"/>
      <c r="E246" s="264"/>
      <c r="F246" s="377"/>
      <c r="G246" s="263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9"/>
      <c r="AA246" s="239"/>
      <c r="AB246" s="239"/>
      <c r="AC246" s="239"/>
      <c r="AD246" s="239"/>
      <c r="AE246" s="239"/>
      <c r="AF246" s="239"/>
      <c r="AG246" s="239"/>
      <c r="AH246" s="239"/>
      <c r="AI246" s="239"/>
    </row>
    <row r="247" spans="2:35">
      <c r="B247" s="263"/>
      <c r="C247" s="264"/>
      <c r="D247" s="264"/>
      <c r="E247" s="264"/>
      <c r="F247" s="377"/>
      <c r="G247" s="263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9"/>
      <c r="AA247" s="239"/>
      <c r="AB247" s="239"/>
      <c r="AC247" s="239"/>
      <c r="AD247" s="239"/>
      <c r="AE247" s="239"/>
      <c r="AF247" s="239"/>
      <c r="AG247" s="239"/>
      <c r="AH247" s="239"/>
      <c r="AI247" s="239"/>
    </row>
    <row r="248" spans="2:35">
      <c r="B248" s="263"/>
      <c r="C248" s="264"/>
      <c r="D248" s="264"/>
      <c r="E248" s="264"/>
      <c r="F248" s="377"/>
      <c r="G248" s="263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9"/>
      <c r="AA248" s="239"/>
      <c r="AB248" s="239"/>
      <c r="AC248" s="239"/>
      <c r="AD248" s="239"/>
      <c r="AE248" s="239"/>
      <c r="AF248" s="239"/>
      <c r="AG248" s="239"/>
      <c r="AH248" s="239"/>
      <c r="AI248" s="239"/>
    </row>
    <row r="249" spans="2:35">
      <c r="B249" s="263"/>
      <c r="C249" s="264"/>
      <c r="D249" s="264"/>
      <c r="E249" s="264"/>
      <c r="F249" s="377"/>
      <c r="G249" s="263"/>
      <c r="I249" s="239"/>
      <c r="J249" s="239"/>
      <c r="K249" s="239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9"/>
      <c r="AA249" s="239"/>
      <c r="AB249" s="239"/>
      <c r="AC249" s="239"/>
      <c r="AD249" s="239"/>
      <c r="AE249" s="239"/>
      <c r="AF249" s="239"/>
      <c r="AG249" s="239"/>
      <c r="AH249" s="239"/>
      <c r="AI249" s="239"/>
    </row>
    <row r="250" spans="2:35">
      <c r="B250" s="263"/>
      <c r="C250" s="264"/>
      <c r="D250" s="264"/>
      <c r="E250" s="264"/>
      <c r="F250" s="377"/>
      <c r="G250" s="263"/>
      <c r="I250" s="239"/>
      <c r="J250" s="239"/>
      <c r="K250" s="239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9"/>
      <c r="AA250" s="239"/>
      <c r="AB250" s="239"/>
      <c r="AC250" s="239"/>
      <c r="AD250" s="239"/>
      <c r="AE250" s="239"/>
      <c r="AF250" s="239"/>
      <c r="AG250" s="239"/>
      <c r="AH250" s="239"/>
      <c r="AI250" s="239"/>
    </row>
    <row r="251" spans="2:35">
      <c r="B251" s="263"/>
      <c r="C251" s="264"/>
      <c r="D251" s="264"/>
      <c r="E251" s="264"/>
      <c r="F251" s="377"/>
      <c r="G251" s="263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9"/>
      <c r="AA251" s="239"/>
      <c r="AB251" s="239"/>
      <c r="AC251" s="239"/>
      <c r="AD251" s="239"/>
      <c r="AE251" s="239"/>
      <c r="AF251" s="239"/>
      <c r="AG251" s="239"/>
      <c r="AH251" s="239"/>
      <c r="AI251" s="239"/>
    </row>
    <row r="252" spans="2:35">
      <c r="B252" s="263"/>
      <c r="C252" s="264"/>
      <c r="D252" s="264"/>
      <c r="E252" s="264"/>
      <c r="F252" s="377"/>
      <c r="G252" s="263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  <c r="AG252" s="239"/>
      <c r="AH252" s="239"/>
      <c r="AI252" s="239"/>
    </row>
    <row r="253" spans="2:35">
      <c r="B253" s="263"/>
      <c r="C253" s="264"/>
      <c r="D253" s="264"/>
      <c r="E253" s="264"/>
      <c r="F253" s="377"/>
      <c r="G253" s="263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  <c r="AG253" s="239"/>
      <c r="AH253" s="239"/>
      <c r="AI253" s="239"/>
    </row>
    <row r="254" spans="2:35">
      <c r="B254" s="263"/>
      <c r="C254" s="264"/>
      <c r="D254" s="264"/>
      <c r="E254" s="264"/>
      <c r="F254" s="377"/>
      <c r="G254" s="263"/>
      <c r="I254" s="239"/>
      <c r="J254" s="239"/>
      <c r="K254" s="239"/>
      <c r="L254" s="239"/>
      <c r="M254" s="239"/>
      <c r="N254" s="239"/>
      <c r="O254" s="239"/>
      <c r="P254" s="239"/>
      <c r="Q254" s="239"/>
      <c r="R254" s="239"/>
      <c r="S254" s="239"/>
      <c r="T254" s="239"/>
      <c r="U254" s="239"/>
      <c r="V254" s="239"/>
      <c r="W254" s="239"/>
      <c r="X254" s="239"/>
      <c r="Y254" s="239"/>
      <c r="Z254" s="239"/>
      <c r="AA254" s="239"/>
      <c r="AB254" s="239"/>
      <c r="AC254" s="239"/>
      <c r="AD254" s="239"/>
      <c r="AE254" s="239"/>
      <c r="AF254" s="239"/>
      <c r="AG254" s="239"/>
      <c r="AH254" s="239"/>
      <c r="AI254" s="239"/>
    </row>
    <row r="255" spans="2:35">
      <c r="B255" s="263"/>
      <c r="C255" s="264"/>
      <c r="D255" s="264"/>
      <c r="E255" s="264"/>
      <c r="F255" s="377"/>
      <c r="G255" s="263"/>
      <c r="I255" s="239"/>
      <c r="J255" s="239"/>
      <c r="K255" s="239"/>
      <c r="L255" s="239"/>
      <c r="M255" s="239"/>
      <c r="N255" s="239"/>
      <c r="O255" s="239"/>
      <c r="P255" s="239"/>
      <c r="Q255" s="239"/>
      <c r="R255" s="239"/>
      <c r="S255" s="239"/>
      <c r="T255" s="239"/>
      <c r="U255" s="239"/>
      <c r="V255" s="239"/>
      <c r="W255" s="239"/>
      <c r="X255" s="239"/>
      <c r="Y255" s="239"/>
      <c r="Z255" s="239"/>
      <c r="AA255" s="239"/>
      <c r="AB255" s="239"/>
      <c r="AC255" s="239"/>
      <c r="AD255" s="239"/>
      <c r="AE255" s="239"/>
      <c r="AF255" s="239"/>
      <c r="AG255" s="239"/>
      <c r="AH255" s="239"/>
      <c r="AI255" s="239"/>
    </row>
    <row r="256" spans="2:35">
      <c r="B256" s="263"/>
      <c r="C256" s="264"/>
      <c r="D256" s="264"/>
      <c r="E256" s="264"/>
      <c r="F256" s="377"/>
      <c r="G256" s="263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  <c r="AA256" s="239"/>
      <c r="AB256" s="239"/>
      <c r="AC256" s="239"/>
      <c r="AD256" s="239"/>
      <c r="AE256" s="239"/>
      <c r="AF256" s="239"/>
      <c r="AG256" s="239"/>
      <c r="AH256" s="239"/>
      <c r="AI256" s="239"/>
    </row>
    <row r="257" spans="2:35">
      <c r="B257" s="263"/>
      <c r="C257" s="264"/>
      <c r="D257" s="264"/>
      <c r="E257" s="264"/>
      <c r="F257" s="377"/>
      <c r="G257" s="263"/>
      <c r="I257" s="239"/>
      <c r="J257" s="239"/>
      <c r="K257" s="239"/>
      <c r="L257" s="239"/>
      <c r="M257" s="239"/>
      <c r="N257" s="239"/>
      <c r="O257" s="239"/>
      <c r="P257" s="239"/>
      <c r="Q257" s="239"/>
      <c r="R257" s="239"/>
      <c r="S257" s="239"/>
      <c r="T257" s="239"/>
      <c r="U257" s="239"/>
      <c r="V257" s="239"/>
      <c r="W257" s="239"/>
      <c r="X257" s="239"/>
      <c r="Y257" s="239"/>
      <c r="Z257" s="239"/>
      <c r="AA257" s="239"/>
      <c r="AB257" s="239"/>
      <c r="AC257" s="239"/>
      <c r="AD257" s="239"/>
      <c r="AE257" s="239"/>
      <c r="AF257" s="239"/>
      <c r="AG257" s="239"/>
      <c r="AH257" s="239"/>
      <c r="AI257" s="239"/>
    </row>
    <row r="258" spans="2:35">
      <c r="B258" s="263"/>
      <c r="C258" s="264"/>
      <c r="D258" s="264"/>
      <c r="E258" s="264"/>
      <c r="F258" s="377"/>
      <c r="G258" s="263"/>
      <c r="I258" s="239"/>
      <c r="J258" s="239"/>
      <c r="K258" s="239"/>
      <c r="L258" s="239"/>
      <c r="M258" s="239"/>
      <c r="N258" s="239"/>
      <c r="O258" s="239"/>
      <c r="P258" s="239"/>
      <c r="Q258" s="239"/>
      <c r="R258" s="239"/>
      <c r="S258" s="239"/>
      <c r="T258" s="239"/>
      <c r="U258" s="239"/>
      <c r="V258" s="239"/>
      <c r="W258" s="239"/>
      <c r="X258" s="239"/>
      <c r="Y258" s="239"/>
      <c r="Z258" s="239"/>
      <c r="AA258" s="239"/>
      <c r="AB258" s="239"/>
      <c r="AC258" s="239"/>
      <c r="AD258" s="239"/>
      <c r="AE258" s="239"/>
      <c r="AF258" s="239"/>
      <c r="AG258" s="239"/>
      <c r="AH258" s="239"/>
      <c r="AI258" s="239"/>
    </row>
    <row r="259" spans="2:35">
      <c r="B259" s="263"/>
      <c r="C259" s="264"/>
      <c r="D259" s="264"/>
      <c r="E259" s="264"/>
      <c r="F259" s="377"/>
      <c r="G259" s="263"/>
      <c r="I259" s="239"/>
      <c r="J259" s="239"/>
      <c r="K259" s="239"/>
      <c r="L259" s="239"/>
      <c r="M259" s="239"/>
      <c r="N259" s="239"/>
      <c r="O259" s="239"/>
      <c r="P259" s="239"/>
      <c r="Q259" s="239"/>
      <c r="R259" s="239"/>
      <c r="S259" s="239"/>
      <c r="T259" s="239"/>
      <c r="U259" s="239"/>
      <c r="V259" s="239"/>
      <c r="W259" s="239"/>
      <c r="X259" s="239"/>
      <c r="Y259" s="239"/>
      <c r="Z259" s="239"/>
      <c r="AA259" s="239"/>
      <c r="AB259" s="239"/>
      <c r="AC259" s="239"/>
      <c r="AD259" s="239"/>
      <c r="AE259" s="239"/>
      <c r="AF259" s="239"/>
      <c r="AG259" s="239"/>
      <c r="AH259" s="239"/>
      <c r="AI259" s="239"/>
    </row>
    <row r="260" spans="2:35">
      <c r="B260" s="263"/>
      <c r="C260" s="264"/>
      <c r="D260" s="264"/>
      <c r="E260" s="264"/>
      <c r="F260" s="377"/>
      <c r="G260" s="263"/>
      <c r="I260" s="239"/>
      <c r="J260" s="239"/>
      <c r="K260" s="239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9"/>
      <c r="AA260" s="239"/>
      <c r="AB260" s="239"/>
      <c r="AC260" s="239"/>
      <c r="AD260" s="239"/>
      <c r="AE260" s="239"/>
      <c r="AF260" s="239"/>
      <c r="AG260" s="239"/>
      <c r="AH260" s="239"/>
      <c r="AI260" s="239"/>
    </row>
    <row r="261" spans="2:35">
      <c r="B261" s="263"/>
      <c r="C261" s="264"/>
      <c r="D261" s="264"/>
      <c r="E261" s="264"/>
      <c r="F261" s="377"/>
      <c r="G261" s="263"/>
      <c r="I261" s="239"/>
      <c r="J261" s="239"/>
      <c r="K261" s="239"/>
      <c r="L261" s="239"/>
      <c r="M261" s="239"/>
      <c r="N261" s="239"/>
      <c r="O261" s="239"/>
      <c r="P261" s="239"/>
      <c r="Q261" s="239"/>
      <c r="R261" s="239"/>
      <c r="S261" s="239"/>
      <c r="T261" s="239"/>
      <c r="U261" s="239"/>
      <c r="V261" s="239"/>
      <c r="W261" s="239"/>
      <c r="X261" s="239"/>
      <c r="Y261" s="239"/>
      <c r="Z261" s="239"/>
      <c r="AA261" s="239"/>
      <c r="AB261" s="239"/>
      <c r="AC261" s="239"/>
      <c r="AD261" s="239"/>
      <c r="AE261" s="239"/>
      <c r="AF261" s="239"/>
      <c r="AG261" s="239"/>
      <c r="AH261" s="239"/>
      <c r="AI261" s="239"/>
    </row>
    <row r="262" spans="2:35">
      <c r="B262" s="263"/>
      <c r="C262" s="264"/>
      <c r="D262" s="264"/>
      <c r="E262" s="264"/>
      <c r="F262" s="377"/>
      <c r="G262" s="263"/>
      <c r="I262" s="239"/>
      <c r="J262" s="239"/>
      <c r="K262" s="239"/>
      <c r="L262" s="239"/>
      <c r="M262" s="239"/>
      <c r="N262" s="239"/>
      <c r="O262" s="239"/>
      <c r="P262" s="239"/>
      <c r="Q262" s="239"/>
      <c r="R262" s="239"/>
      <c r="S262" s="239"/>
      <c r="T262" s="239"/>
      <c r="U262" s="239"/>
      <c r="V262" s="239"/>
      <c r="W262" s="239"/>
      <c r="X262" s="239"/>
      <c r="Y262" s="239"/>
      <c r="Z262" s="239"/>
      <c r="AA262" s="239"/>
      <c r="AB262" s="239"/>
      <c r="AC262" s="239"/>
      <c r="AD262" s="239"/>
      <c r="AE262" s="239"/>
      <c r="AF262" s="239"/>
      <c r="AG262" s="239"/>
      <c r="AH262" s="239"/>
      <c r="AI262" s="239"/>
    </row>
    <row r="263" spans="2:35">
      <c r="B263" s="263"/>
      <c r="C263" s="264"/>
      <c r="D263" s="264"/>
      <c r="E263" s="264"/>
      <c r="F263" s="377"/>
      <c r="G263" s="263"/>
      <c r="I263" s="239"/>
      <c r="J263" s="239"/>
      <c r="K263" s="239"/>
      <c r="L263" s="239"/>
      <c r="M263" s="239"/>
      <c r="N263" s="239"/>
      <c r="O263" s="239"/>
      <c r="P263" s="239"/>
      <c r="Q263" s="239"/>
      <c r="R263" s="239"/>
      <c r="S263" s="239"/>
      <c r="T263" s="239"/>
      <c r="U263" s="239"/>
      <c r="V263" s="239"/>
      <c r="W263" s="239"/>
      <c r="X263" s="239"/>
      <c r="Y263" s="239"/>
      <c r="Z263" s="239"/>
      <c r="AA263" s="239"/>
      <c r="AB263" s="239"/>
      <c r="AC263" s="239"/>
      <c r="AD263" s="239"/>
      <c r="AE263" s="239"/>
      <c r="AF263" s="239"/>
      <c r="AG263" s="239"/>
      <c r="AH263" s="239"/>
      <c r="AI263" s="239"/>
    </row>
    <row r="264" spans="2:35">
      <c r="B264" s="263"/>
      <c r="C264" s="264"/>
      <c r="D264" s="264"/>
      <c r="E264" s="264"/>
      <c r="F264" s="377"/>
      <c r="G264" s="263"/>
      <c r="I264" s="239"/>
      <c r="J264" s="239"/>
      <c r="K264" s="239"/>
      <c r="L264" s="239"/>
      <c r="M264" s="239"/>
      <c r="N264" s="239"/>
      <c r="O264" s="239"/>
      <c r="P264" s="239"/>
      <c r="Q264" s="239"/>
      <c r="R264" s="239"/>
      <c r="S264" s="239"/>
      <c r="T264" s="239"/>
      <c r="U264" s="239"/>
      <c r="V264" s="239"/>
      <c r="W264" s="239"/>
      <c r="X264" s="239"/>
      <c r="Y264" s="239"/>
      <c r="Z264" s="239"/>
      <c r="AA264" s="239"/>
      <c r="AB264" s="239"/>
      <c r="AC264" s="239"/>
      <c r="AD264" s="239"/>
      <c r="AE264" s="239"/>
      <c r="AF264" s="239"/>
      <c r="AG264" s="239"/>
      <c r="AH264" s="239"/>
      <c r="AI264" s="239"/>
    </row>
    <row r="265" spans="2:35">
      <c r="B265" s="263"/>
      <c r="C265" s="264"/>
      <c r="D265" s="264"/>
      <c r="E265" s="264"/>
      <c r="F265" s="377"/>
      <c r="G265" s="263"/>
      <c r="I265" s="239"/>
      <c r="J265" s="239"/>
      <c r="K265" s="239"/>
      <c r="L265" s="239"/>
      <c r="M265" s="239"/>
      <c r="N265" s="239"/>
      <c r="O265" s="239"/>
      <c r="P265" s="239"/>
      <c r="Q265" s="239"/>
      <c r="R265" s="239"/>
      <c r="S265" s="239"/>
      <c r="T265" s="239"/>
      <c r="U265" s="239"/>
      <c r="V265" s="239"/>
      <c r="W265" s="239"/>
      <c r="X265" s="239"/>
      <c r="Y265" s="239"/>
      <c r="Z265" s="239"/>
      <c r="AA265" s="239"/>
      <c r="AB265" s="239"/>
      <c r="AC265" s="239"/>
      <c r="AD265" s="239"/>
      <c r="AE265" s="239"/>
      <c r="AF265" s="239"/>
      <c r="AG265" s="239"/>
      <c r="AH265" s="239"/>
      <c r="AI265" s="239"/>
    </row>
    <row r="266" spans="2:35">
      <c r="B266" s="263"/>
      <c r="C266" s="264"/>
      <c r="D266" s="264"/>
      <c r="E266" s="264"/>
      <c r="F266" s="377"/>
      <c r="G266" s="263"/>
      <c r="I266" s="239"/>
      <c r="J266" s="239"/>
      <c r="K266" s="239"/>
      <c r="L266" s="239"/>
      <c r="M266" s="239"/>
      <c r="N266" s="239"/>
      <c r="O266" s="239"/>
      <c r="P266" s="239"/>
      <c r="Q266" s="239"/>
      <c r="R266" s="239"/>
      <c r="S266" s="239"/>
      <c r="T266" s="239"/>
      <c r="U266" s="239"/>
      <c r="V266" s="239"/>
      <c r="W266" s="239"/>
      <c r="X266" s="239"/>
      <c r="Y266" s="239"/>
      <c r="Z266" s="239"/>
      <c r="AA266" s="239"/>
      <c r="AB266" s="239"/>
      <c r="AC266" s="239"/>
      <c r="AD266" s="239"/>
      <c r="AE266" s="239"/>
      <c r="AF266" s="239"/>
      <c r="AG266" s="239"/>
      <c r="AH266" s="239"/>
      <c r="AI266" s="239"/>
    </row>
    <row r="267" spans="2:35">
      <c r="B267" s="263"/>
      <c r="C267" s="264"/>
      <c r="D267" s="264"/>
      <c r="E267" s="264"/>
      <c r="F267" s="377"/>
      <c r="G267" s="263"/>
      <c r="I267" s="239"/>
      <c r="J267" s="239"/>
      <c r="K267" s="239"/>
      <c r="L267" s="239"/>
      <c r="M267" s="239"/>
      <c r="N267" s="239"/>
      <c r="O267" s="239"/>
      <c r="P267" s="239"/>
      <c r="Q267" s="239"/>
      <c r="R267" s="239"/>
      <c r="S267" s="239"/>
      <c r="T267" s="239"/>
      <c r="U267" s="239"/>
      <c r="V267" s="239"/>
      <c r="W267" s="239"/>
      <c r="X267" s="239"/>
      <c r="Y267" s="239"/>
      <c r="Z267" s="239"/>
      <c r="AA267" s="239"/>
      <c r="AB267" s="239"/>
      <c r="AC267" s="239"/>
      <c r="AD267" s="239"/>
      <c r="AE267" s="239"/>
      <c r="AF267" s="239"/>
      <c r="AG267" s="239"/>
      <c r="AH267" s="239"/>
      <c r="AI267" s="239"/>
    </row>
    <row r="268" spans="2:35">
      <c r="B268" s="263"/>
      <c r="C268" s="264"/>
      <c r="D268" s="264"/>
      <c r="E268" s="264"/>
      <c r="F268" s="377"/>
      <c r="G268" s="263"/>
      <c r="I268" s="239"/>
      <c r="J268" s="239"/>
      <c r="K268" s="239"/>
      <c r="L268" s="239"/>
      <c r="M268" s="239"/>
      <c r="N268" s="239"/>
      <c r="O268" s="239"/>
      <c r="P268" s="239"/>
      <c r="Q268" s="239"/>
      <c r="R268" s="239"/>
      <c r="S268" s="239"/>
      <c r="T268" s="239"/>
      <c r="U268" s="239"/>
      <c r="V268" s="239"/>
      <c r="W268" s="239"/>
      <c r="X268" s="239"/>
      <c r="Y268" s="239"/>
      <c r="Z268" s="239"/>
      <c r="AA268" s="239"/>
      <c r="AB268" s="239"/>
      <c r="AC268" s="239"/>
      <c r="AD268" s="239"/>
      <c r="AE268" s="239"/>
      <c r="AF268" s="239"/>
      <c r="AG268" s="239"/>
      <c r="AH268" s="239"/>
      <c r="AI268" s="239"/>
    </row>
    <row r="269" spans="2:35">
      <c r="B269" s="263"/>
      <c r="C269" s="264"/>
      <c r="D269" s="264"/>
      <c r="E269" s="264"/>
      <c r="F269" s="377"/>
      <c r="G269" s="263"/>
      <c r="I269" s="239"/>
      <c r="J269" s="239"/>
      <c r="K269" s="239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39"/>
      <c r="Y269" s="239"/>
      <c r="Z269" s="239"/>
      <c r="AA269" s="239"/>
      <c r="AB269" s="239"/>
      <c r="AC269" s="239"/>
      <c r="AD269" s="239"/>
      <c r="AE269" s="239"/>
      <c r="AF269" s="239"/>
      <c r="AG269" s="239"/>
      <c r="AH269" s="239"/>
      <c r="AI269" s="239"/>
    </row>
    <row r="270" spans="2:35">
      <c r="B270" s="263"/>
      <c r="C270" s="264"/>
      <c r="D270" s="264"/>
      <c r="E270" s="264"/>
      <c r="F270" s="377"/>
      <c r="G270" s="263"/>
      <c r="I270" s="239"/>
      <c r="J270" s="239"/>
      <c r="K270" s="239"/>
      <c r="L270" s="239"/>
      <c r="M270" s="239"/>
      <c r="N270" s="239"/>
      <c r="O270" s="239"/>
      <c r="P270" s="239"/>
      <c r="Q270" s="239"/>
      <c r="R270" s="239"/>
      <c r="S270" s="239"/>
      <c r="T270" s="239"/>
      <c r="U270" s="239"/>
      <c r="V270" s="239"/>
      <c r="W270" s="239"/>
      <c r="X270" s="239"/>
      <c r="Y270" s="239"/>
      <c r="Z270" s="239"/>
      <c r="AA270" s="239"/>
      <c r="AB270" s="239"/>
      <c r="AC270" s="239"/>
      <c r="AD270" s="239"/>
      <c r="AE270" s="239"/>
      <c r="AF270" s="239"/>
      <c r="AG270" s="239"/>
      <c r="AH270" s="239"/>
      <c r="AI270" s="239"/>
    </row>
    <row r="271" spans="2:35">
      <c r="B271" s="263"/>
      <c r="C271" s="264"/>
      <c r="D271" s="264"/>
      <c r="E271" s="264"/>
      <c r="F271" s="377"/>
      <c r="G271" s="263"/>
      <c r="I271" s="239"/>
      <c r="J271" s="239"/>
      <c r="K271" s="239"/>
      <c r="L271" s="239"/>
      <c r="M271" s="239"/>
      <c r="N271" s="239"/>
      <c r="O271" s="239"/>
      <c r="P271" s="239"/>
      <c r="Q271" s="239"/>
      <c r="R271" s="239"/>
      <c r="S271" s="239"/>
      <c r="T271" s="239"/>
      <c r="U271" s="239"/>
      <c r="V271" s="239"/>
      <c r="W271" s="239"/>
      <c r="X271" s="239"/>
      <c r="Y271" s="239"/>
      <c r="Z271" s="239"/>
      <c r="AA271" s="239"/>
      <c r="AB271" s="239"/>
      <c r="AC271" s="239"/>
      <c r="AD271" s="239"/>
      <c r="AE271" s="239"/>
      <c r="AF271" s="239"/>
      <c r="AG271" s="239"/>
      <c r="AH271" s="239"/>
      <c r="AI271" s="239"/>
    </row>
    <row r="272" spans="2:35">
      <c r="B272" s="263"/>
      <c r="C272" s="264"/>
      <c r="D272" s="264"/>
      <c r="E272" s="264"/>
      <c r="F272" s="377"/>
      <c r="G272" s="263"/>
      <c r="I272" s="239"/>
      <c r="J272" s="239"/>
      <c r="K272" s="239"/>
      <c r="L272" s="239"/>
      <c r="M272" s="239"/>
      <c r="N272" s="239"/>
      <c r="O272" s="239"/>
      <c r="P272" s="239"/>
      <c r="Q272" s="239"/>
      <c r="R272" s="239"/>
      <c r="S272" s="239"/>
      <c r="T272" s="239"/>
      <c r="U272" s="239"/>
      <c r="V272" s="239"/>
      <c r="W272" s="239"/>
      <c r="X272" s="239"/>
      <c r="Y272" s="239"/>
      <c r="Z272" s="239"/>
      <c r="AA272" s="239"/>
      <c r="AB272" s="239"/>
      <c r="AC272" s="239"/>
      <c r="AD272" s="239"/>
      <c r="AE272" s="239"/>
      <c r="AF272" s="239"/>
      <c r="AG272" s="239"/>
      <c r="AH272" s="239"/>
      <c r="AI272" s="239"/>
    </row>
    <row r="273" spans="2:35">
      <c r="B273" s="263"/>
      <c r="C273" s="264"/>
      <c r="D273" s="264"/>
      <c r="E273" s="264"/>
      <c r="F273" s="377"/>
      <c r="G273" s="263"/>
      <c r="I273" s="239"/>
      <c r="J273" s="239"/>
      <c r="K273" s="239"/>
      <c r="L273" s="239"/>
      <c r="M273" s="239"/>
      <c r="N273" s="239"/>
      <c r="O273" s="239"/>
      <c r="P273" s="239"/>
      <c r="Q273" s="239"/>
      <c r="R273" s="239"/>
      <c r="S273" s="239"/>
      <c r="T273" s="239"/>
      <c r="U273" s="239"/>
      <c r="V273" s="239"/>
      <c r="W273" s="239"/>
      <c r="X273" s="239"/>
      <c r="Y273" s="239"/>
      <c r="Z273" s="239"/>
      <c r="AA273" s="239"/>
      <c r="AB273" s="239"/>
      <c r="AC273" s="239"/>
      <c r="AD273" s="239"/>
      <c r="AE273" s="239"/>
      <c r="AF273" s="239"/>
      <c r="AG273" s="239"/>
      <c r="AH273" s="239"/>
      <c r="AI273" s="239"/>
    </row>
    <row r="274" spans="2:35">
      <c r="B274" s="263"/>
      <c r="C274" s="264"/>
      <c r="D274" s="264"/>
      <c r="E274" s="264"/>
      <c r="F274" s="377"/>
      <c r="G274" s="263"/>
      <c r="I274" s="239"/>
      <c r="J274" s="239"/>
      <c r="K274" s="239"/>
      <c r="L274" s="239"/>
      <c r="M274" s="239"/>
      <c r="N274" s="239"/>
      <c r="O274" s="239"/>
      <c r="P274" s="239"/>
      <c r="Q274" s="239"/>
      <c r="R274" s="239"/>
      <c r="S274" s="239"/>
      <c r="T274" s="239"/>
      <c r="U274" s="239"/>
      <c r="V274" s="239"/>
      <c r="W274" s="239"/>
      <c r="X274" s="239"/>
      <c r="Y274" s="239"/>
      <c r="Z274" s="239"/>
      <c r="AA274" s="239"/>
      <c r="AB274" s="239"/>
      <c r="AC274" s="239"/>
      <c r="AD274" s="239"/>
      <c r="AE274" s="239"/>
      <c r="AF274" s="239"/>
      <c r="AG274" s="239"/>
      <c r="AH274" s="239"/>
      <c r="AI274" s="239"/>
    </row>
    <row r="275" spans="2:35">
      <c r="B275" s="263"/>
      <c r="C275" s="264"/>
      <c r="D275" s="264"/>
      <c r="E275" s="264"/>
      <c r="F275" s="377"/>
      <c r="G275" s="263"/>
      <c r="I275" s="239"/>
      <c r="J275" s="239"/>
      <c r="K275" s="239"/>
      <c r="L275" s="239"/>
      <c r="M275" s="239"/>
      <c r="N275" s="239"/>
      <c r="O275" s="239"/>
      <c r="P275" s="239"/>
      <c r="Q275" s="239"/>
      <c r="R275" s="239"/>
      <c r="S275" s="239"/>
      <c r="T275" s="239"/>
      <c r="U275" s="239"/>
      <c r="V275" s="239"/>
      <c r="W275" s="239"/>
      <c r="X275" s="239"/>
      <c r="Y275" s="239"/>
      <c r="Z275" s="239"/>
      <c r="AA275" s="239"/>
      <c r="AB275" s="239"/>
      <c r="AC275" s="239"/>
      <c r="AD275" s="239"/>
      <c r="AE275" s="239"/>
      <c r="AF275" s="239"/>
      <c r="AG275" s="239"/>
      <c r="AH275" s="239"/>
      <c r="AI275" s="239"/>
    </row>
    <row r="276" spans="2:35">
      <c r="B276" s="263"/>
      <c r="C276" s="264"/>
      <c r="D276" s="264"/>
      <c r="E276" s="264"/>
      <c r="F276" s="377"/>
      <c r="G276" s="263"/>
      <c r="I276" s="239"/>
      <c r="J276" s="239"/>
      <c r="K276" s="239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39"/>
      <c r="W276" s="239"/>
      <c r="X276" s="239"/>
      <c r="Y276" s="239"/>
      <c r="Z276" s="239"/>
      <c r="AA276" s="239"/>
      <c r="AB276" s="239"/>
      <c r="AC276" s="239"/>
      <c r="AD276" s="239"/>
      <c r="AE276" s="239"/>
      <c r="AF276" s="239"/>
      <c r="AG276" s="239"/>
      <c r="AH276" s="239"/>
      <c r="AI276" s="239"/>
    </row>
    <row r="277" spans="2:35">
      <c r="B277" s="263"/>
      <c r="C277" s="264"/>
      <c r="D277" s="264"/>
      <c r="E277" s="264"/>
      <c r="F277" s="377"/>
      <c r="G277" s="263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  <c r="AG277" s="239"/>
      <c r="AH277" s="239"/>
      <c r="AI277" s="239"/>
    </row>
    <row r="278" spans="2:35">
      <c r="B278" s="263"/>
      <c r="C278" s="264"/>
      <c r="D278" s="264"/>
      <c r="E278" s="264"/>
      <c r="F278" s="377"/>
      <c r="G278" s="263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  <c r="AG278" s="239"/>
      <c r="AH278" s="239"/>
      <c r="AI278" s="239"/>
    </row>
    <row r="279" spans="2:35">
      <c r="B279" s="263"/>
      <c r="C279" s="264"/>
      <c r="D279" s="264"/>
      <c r="E279" s="264"/>
      <c r="F279" s="377"/>
      <c r="G279" s="263"/>
      <c r="I279" s="239"/>
      <c r="J279" s="239"/>
      <c r="K279" s="239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9"/>
      <c r="AA279" s="239"/>
      <c r="AB279" s="239"/>
      <c r="AC279" s="239"/>
      <c r="AD279" s="239"/>
      <c r="AE279" s="239"/>
      <c r="AF279" s="239"/>
      <c r="AG279" s="239"/>
      <c r="AH279" s="239"/>
      <c r="AI279" s="239"/>
    </row>
    <row r="280" spans="2:35">
      <c r="B280" s="263"/>
      <c r="C280" s="264"/>
      <c r="D280" s="264"/>
      <c r="E280" s="264"/>
      <c r="F280" s="377"/>
      <c r="G280" s="263"/>
      <c r="I280" s="239"/>
      <c r="J280" s="239"/>
      <c r="K280" s="239"/>
      <c r="L280" s="239"/>
      <c r="M280" s="239"/>
      <c r="N280" s="239"/>
      <c r="O280" s="239"/>
      <c r="P280" s="239"/>
      <c r="Q280" s="239"/>
      <c r="R280" s="239"/>
      <c r="S280" s="239"/>
      <c r="T280" s="239"/>
      <c r="U280" s="239"/>
      <c r="V280" s="239"/>
      <c r="W280" s="239"/>
      <c r="X280" s="239"/>
      <c r="Y280" s="239"/>
      <c r="Z280" s="239"/>
      <c r="AA280" s="239"/>
      <c r="AB280" s="239"/>
      <c r="AC280" s="239"/>
      <c r="AD280" s="239"/>
      <c r="AE280" s="239"/>
      <c r="AF280" s="239"/>
      <c r="AG280" s="239"/>
      <c r="AH280" s="239"/>
      <c r="AI280" s="239"/>
    </row>
    <row r="281" spans="2:35">
      <c r="B281" s="263"/>
      <c r="C281" s="264"/>
      <c r="D281" s="264"/>
      <c r="E281" s="264"/>
      <c r="F281" s="377"/>
      <c r="G281" s="263"/>
      <c r="I281" s="239"/>
      <c r="J281" s="239"/>
      <c r="K281" s="239"/>
      <c r="L281" s="239"/>
      <c r="M281" s="239"/>
      <c r="N281" s="239"/>
      <c r="O281" s="239"/>
      <c r="P281" s="239"/>
      <c r="Q281" s="239"/>
      <c r="R281" s="239"/>
      <c r="S281" s="239"/>
      <c r="T281" s="239"/>
      <c r="U281" s="239"/>
      <c r="V281" s="239"/>
      <c r="W281" s="239"/>
      <c r="X281" s="239"/>
      <c r="Y281" s="239"/>
      <c r="Z281" s="239"/>
      <c r="AA281" s="239"/>
      <c r="AB281" s="239"/>
      <c r="AC281" s="239"/>
      <c r="AD281" s="239"/>
      <c r="AE281" s="239"/>
      <c r="AF281" s="239"/>
      <c r="AG281" s="239"/>
      <c r="AH281" s="239"/>
      <c r="AI281" s="239"/>
    </row>
    <row r="282" spans="2:35">
      <c r="B282" s="263"/>
      <c r="C282" s="264"/>
      <c r="D282" s="264"/>
      <c r="E282" s="264"/>
      <c r="F282" s="377"/>
      <c r="G282" s="263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9"/>
      <c r="AA282" s="239"/>
      <c r="AB282" s="239"/>
      <c r="AC282" s="239"/>
      <c r="AD282" s="239"/>
      <c r="AE282" s="239"/>
      <c r="AF282" s="239"/>
      <c r="AG282" s="239"/>
      <c r="AH282" s="239"/>
      <c r="AI282" s="239"/>
    </row>
    <row r="283" spans="2:35">
      <c r="B283" s="263"/>
      <c r="C283" s="264"/>
      <c r="D283" s="264"/>
      <c r="E283" s="264"/>
      <c r="F283" s="377"/>
      <c r="G283" s="263"/>
      <c r="I283" s="239"/>
      <c r="J283" s="239"/>
      <c r="K283" s="239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9"/>
      <c r="AA283" s="239"/>
      <c r="AB283" s="239"/>
      <c r="AC283" s="239"/>
      <c r="AD283" s="239"/>
      <c r="AE283" s="239"/>
      <c r="AF283" s="239"/>
      <c r="AG283" s="239"/>
      <c r="AH283" s="239"/>
      <c r="AI283" s="239"/>
    </row>
    <row r="284" spans="2:35">
      <c r="B284" s="263"/>
      <c r="C284" s="264"/>
      <c r="D284" s="264"/>
      <c r="E284" s="264"/>
      <c r="F284" s="377"/>
      <c r="G284" s="263"/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9"/>
      <c r="AA284" s="239"/>
      <c r="AB284" s="239"/>
      <c r="AC284" s="239"/>
      <c r="AD284" s="239"/>
      <c r="AE284" s="239"/>
      <c r="AF284" s="239"/>
      <c r="AG284" s="239"/>
      <c r="AH284" s="239"/>
      <c r="AI284" s="239"/>
    </row>
    <row r="285" spans="2:35">
      <c r="B285" s="263"/>
      <c r="C285" s="264"/>
      <c r="D285" s="264"/>
      <c r="E285" s="264"/>
      <c r="F285" s="377"/>
      <c r="G285" s="263"/>
      <c r="I285" s="239"/>
      <c r="J285" s="239"/>
      <c r="K285" s="239"/>
      <c r="L285" s="239"/>
      <c r="M285" s="239"/>
      <c r="N285" s="239"/>
      <c r="O285" s="239"/>
      <c r="P285" s="239"/>
      <c r="Q285" s="239"/>
      <c r="R285" s="239"/>
      <c r="S285" s="239"/>
      <c r="T285" s="239"/>
      <c r="U285" s="239"/>
      <c r="V285" s="239"/>
      <c r="W285" s="239"/>
      <c r="X285" s="239"/>
      <c r="Y285" s="239"/>
      <c r="Z285" s="239"/>
      <c r="AA285" s="239"/>
      <c r="AB285" s="239"/>
      <c r="AC285" s="239"/>
      <c r="AD285" s="239"/>
      <c r="AE285" s="239"/>
      <c r="AF285" s="239"/>
      <c r="AG285" s="239"/>
      <c r="AH285" s="239"/>
      <c r="AI285" s="239"/>
    </row>
    <row r="286" spans="2:35">
      <c r="B286" s="263"/>
      <c r="C286" s="264"/>
      <c r="D286" s="264"/>
      <c r="E286" s="264"/>
      <c r="F286" s="377"/>
      <c r="G286" s="263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</row>
    <row r="287" spans="2:35">
      <c r="B287" s="263"/>
      <c r="C287" s="264"/>
      <c r="D287" s="264"/>
      <c r="E287" s="264"/>
      <c r="F287" s="377"/>
      <c r="G287" s="263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</row>
    <row r="288" spans="2:35">
      <c r="B288" s="263"/>
      <c r="C288" s="264"/>
      <c r="D288" s="264"/>
      <c r="E288" s="264"/>
      <c r="F288" s="377"/>
      <c r="G288" s="263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</row>
    <row r="289" spans="2:35">
      <c r="B289" s="263"/>
      <c r="C289" s="264"/>
      <c r="D289" s="264"/>
      <c r="E289" s="264"/>
      <c r="F289" s="377"/>
      <c r="G289" s="263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</row>
    <row r="290" spans="2:35">
      <c r="B290" s="263"/>
      <c r="C290" s="264"/>
      <c r="D290" s="264"/>
      <c r="E290" s="264"/>
      <c r="F290" s="377"/>
      <c r="G290" s="263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</row>
    <row r="291" spans="2:35">
      <c r="B291" s="263"/>
      <c r="C291" s="264"/>
      <c r="D291" s="264"/>
      <c r="E291" s="264"/>
      <c r="F291" s="377"/>
      <c r="G291" s="263"/>
      <c r="I291" s="239"/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39"/>
      <c r="AA291" s="239"/>
      <c r="AB291" s="239"/>
      <c r="AC291" s="239"/>
      <c r="AD291" s="239"/>
      <c r="AE291" s="239"/>
      <c r="AF291" s="239"/>
      <c r="AG291" s="239"/>
      <c r="AH291" s="239"/>
      <c r="AI291" s="239"/>
    </row>
    <row r="292" spans="2:35">
      <c r="B292" s="263"/>
      <c r="C292" s="264"/>
      <c r="D292" s="264"/>
      <c r="E292" s="264"/>
      <c r="F292" s="377"/>
      <c r="G292" s="263"/>
      <c r="I292" s="239"/>
      <c r="J292" s="239"/>
      <c r="K292" s="239"/>
      <c r="L292" s="239"/>
      <c r="M292" s="239"/>
      <c r="N292" s="239"/>
      <c r="O292" s="239"/>
      <c r="P292" s="239"/>
      <c r="Q292" s="239"/>
      <c r="R292" s="239"/>
      <c r="S292" s="239"/>
      <c r="T292" s="239"/>
      <c r="U292" s="239"/>
      <c r="V292" s="239"/>
      <c r="W292" s="239"/>
      <c r="X292" s="239"/>
      <c r="Y292" s="239"/>
      <c r="Z292" s="239"/>
      <c r="AA292" s="239"/>
      <c r="AB292" s="239"/>
      <c r="AC292" s="239"/>
      <c r="AD292" s="239"/>
      <c r="AE292" s="239"/>
      <c r="AF292" s="239"/>
      <c r="AG292" s="239"/>
      <c r="AH292" s="239"/>
      <c r="AI292" s="239"/>
    </row>
    <row r="293" spans="2:35">
      <c r="B293" s="263"/>
      <c r="C293" s="264"/>
      <c r="D293" s="264"/>
      <c r="E293" s="264"/>
      <c r="F293" s="377"/>
      <c r="G293" s="263"/>
      <c r="I293" s="239"/>
      <c r="J293" s="239"/>
      <c r="K293" s="239"/>
      <c r="L293" s="239"/>
      <c r="M293" s="239"/>
      <c r="N293" s="239"/>
      <c r="O293" s="239"/>
      <c r="P293" s="239"/>
      <c r="Q293" s="239"/>
      <c r="R293" s="239"/>
      <c r="S293" s="239"/>
      <c r="T293" s="239"/>
      <c r="U293" s="239"/>
      <c r="V293" s="239"/>
      <c r="W293" s="239"/>
      <c r="X293" s="239"/>
      <c r="Y293" s="239"/>
      <c r="Z293" s="239"/>
      <c r="AA293" s="239"/>
      <c r="AB293" s="239"/>
      <c r="AC293" s="239"/>
      <c r="AD293" s="239"/>
      <c r="AE293" s="239"/>
      <c r="AF293" s="239"/>
      <c r="AG293" s="239"/>
      <c r="AH293" s="239"/>
      <c r="AI293" s="239"/>
    </row>
    <row r="294" spans="2:35">
      <c r="B294" s="263"/>
      <c r="C294" s="264"/>
      <c r="D294" s="264"/>
      <c r="E294" s="264"/>
      <c r="F294" s="377"/>
      <c r="G294" s="263"/>
      <c r="I294" s="239"/>
      <c r="J294" s="239"/>
      <c r="K294" s="239"/>
      <c r="L294" s="239"/>
      <c r="M294" s="239"/>
      <c r="N294" s="239"/>
      <c r="O294" s="239"/>
      <c r="P294" s="239"/>
      <c r="Q294" s="239"/>
      <c r="R294" s="239"/>
      <c r="S294" s="239"/>
      <c r="T294" s="239"/>
      <c r="U294" s="239"/>
      <c r="V294" s="239"/>
      <c r="W294" s="239"/>
      <c r="X294" s="239"/>
      <c r="Y294" s="239"/>
      <c r="Z294" s="239"/>
      <c r="AA294" s="239"/>
      <c r="AB294" s="239"/>
      <c r="AC294" s="239"/>
      <c r="AD294" s="239"/>
      <c r="AE294" s="239"/>
      <c r="AF294" s="239"/>
      <c r="AG294" s="239"/>
      <c r="AH294" s="239"/>
      <c r="AI294" s="239"/>
    </row>
    <row r="295" spans="2:35">
      <c r="B295" s="263"/>
      <c r="C295" s="264"/>
      <c r="D295" s="264"/>
      <c r="E295" s="264"/>
      <c r="F295" s="377"/>
      <c r="G295" s="263"/>
      <c r="I295" s="239"/>
      <c r="J295" s="239"/>
      <c r="K295" s="239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39"/>
      <c r="Y295" s="239"/>
      <c r="Z295" s="239"/>
      <c r="AA295" s="239"/>
      <c r="AB295" s="239"/>
      <c r="AC295" s="239"/>
      <c r="AD295" s="239"/>
      <c r="AE295" s="239"/>
      <c r="AF295" s="239"/>
      <c r="AG295" s="239"/>
      <c r="AH295" s="239"/>
      <c r="AI295" s="239"/>
    </row>
    <row r="296" spans="2:35">
      <c r="B296" s="263"/>
      <c r="C296" s="264"/>
      <c r="D296" s="264"/>
      <c r="E296" s="264"/>
      <c r="F296" s="377"/>
      <c r="G296" s="263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39"/>
      <c r="Z296" s="239"/>
      <c r="AA296" s="239"/>
      <c r="AB296" s="239"/>
      <c r="AC296" s="239"/>
      <c r="AD296" s="239"/>
      <c r="AE296" s="239"/>
      <c r="AF296" s="239"/>
      <c r="AG296" s="239"/>
      <c r="AH296" s="239"/>
      <c r="AI296" s="239"/>
    </row>
    <row r="297" spans="2:35">
      <c r="B297" s="263"/>
      <c r="C297" s="264"/>
      <c r="D297" s="264"/>
      <c r="E297" s="264"/>
      <c r="F297" s="377"/>
      <c r="G297" s="263"/>
      <c r="I297" s="239"/>
      <c r="J297" s="239"/>
      <c r="K297" s="239"/>
      <c r="L297" s="239"/>
      <c r="M297" s="239"/>
      <c r="N297" s="239"/>
      <c r="O297" s="239"/>
      <c r="P297" s="239"/>
      <c r="Q297" s="239"/>
      <c r="R297" s="239"/>
      <c r="S297" s="239"/>
      <c r="T297" s="239"/>
      <c r="U297" s="239"/>
      <c r="V297" s="239"/>
      <c r="W297" s="239"/>
      <c r="X297" s="239"/>
      <c r="Y297" s="239"/>
      <c r="Z297" s="239"/>
      <c r="AA297" s="239"/>
      <c r="AB297" s="239"/>
      <c r="AC297" s="239"/>
      <c r="AD297" s="239"/>
      <c r="AE297" s="239"/>
      <c r="AF297" s="239"/>
      <c r="AG297" s="239"/>
      <c r="AH297" s="239"/>
      <c r="AI297" s="239"/>
    </row>
    <row r="298" spans="2:35">
      <c r="B298" s="263"/>
      <c r="C298" s="264"/>
      <c r="D298" s="264"/>
      <c r="E298" s="264"/>
      <c r="F298" s="377"/>
      <c r="G298" s="263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39"/>
      <c r="Z298" s="239"/>
      <c r="AA298" s="239"/>
      <c r="AB298" s="239"/>
      <c r="AC298" s="239"/>
      <c r="AD298" s="239"/>
      <c r="AE298" s="239"/>
      <c r="AF298" s="239"/>
      <c r="AG298" s="239"/>
      <c r="AH298" s="239"/>
      <c r="AI298" s="239"/>
    </row>
    <row r="299" spans="2:35">
      <c r="B299" s="263"/>
      <c r="C299" s="264"/>
      <c r="D299" s="264"/>
      <c r="E299" s="264"/>
      <c r="F299" s="377"/>
      <c r="G299" s="263"/>
      <c r="I299" s="239"/>
      <c r="J299" s="239"/>
      <c r="K299" s="239"/>
      <c r="L299" s="239"/>
      <c r="M299" s="239"/>
      <c r="N299" s="239"/>
      <c r="O299" s="239"/>
      <c r="P299" s="239"/>
      <c r="Q299" s="239"/>
      <c r="R299" s="239"/>
      <c r="S299" s="239"/>
      <c r="T299" s="239"/>
      <c r="U299" s="239"/>
      <c r="V299" s="239"/>
      <c r="W299" s="239"/>
      <c r="X299" s="239"/>
      <c r="Y299" s="239"/>
      <c r="Z299" s="239"/>
      <c r="AA299" s="239"/>
      <c r="AB299" s="239"/>
      <c r="AC299" s="239"/>
      <c r="AD299" s="239"/>
      <c r="AE299" s="239"/>
      <c r="AF299" s="239"/>
      <c r="AG299" s="239"/>
      <c r="AH299" s="239"/>
      <c r="AI299" s="239"/>
    </row>
    <row r="300" spans="2:35">
      <c r="B300" s="263"/>
      <c r="C300" s="264"/>
      <c r="D300" s="264"/>
      <c r="E300" s="264"/>
      <c r="F300" s="377"/>
      <c r="G300" s="263"/>
      <c r="I300" s="239"/>
      <c r="J300" s="239"/>
      <c r="K300" s="239"/>
      <c r="L300" s="239"/>
      <c r="M300" s="239"/>
      <c r="N300" s="239"/>
      <c r="O300" s="239"/>
      <c r="P300" s="239"/>
      <c r="Q300" s="239"/>
      <c r="R300" s="239"/>
      <c r="S300" s="239"/>
      <c r="T300" s="239"/>
      <c r="U300" s="239"/>
      <c r="V300" s="239"/>
      <c r="W300" s="239"/>
      <c r="X300" s="239"/>
      <c r="Y300" s="239"/>
      <c r="Z300" s="239"/>
      <c r="AA300" s="239"/>
      <c r="AB300" s="239"/>
      <c r="AC300" s="239"/>
      <c r="AD300" s="239"/>
      <c r="AE300" s="239"/>
      <c r="AF300" s="239"/>
      <c r="AG300" s="239"/>
      <c r="AH300" s="239"/>
      <c r="AI300" s="239"/>
    </row>
    <row r="301" spans="2:35">
      <c r="B301" s="263"/>
      <c r="C301" s="264"/>
      <c r="D301" s="264"/>
      <c r="E301" s="264"/>
      <c r="F301" s="377"/>
      <c r="G301" s="263"/>
      <c r="I301" s="239"/>
      <c r="J301" s="239"/>
      <c r="K301" s="239"/>
      <c r="L301" s="239"/>
      <c r="M301" s="239"/>
      <c r="N301" s="239"/>
      <c r="O301" s="239"/>
      <c r="P301" s="239"/>
      <c r="Q301" s="239"/>
      <c r="R301" s="239"/>
      <c r="S301" s="239"/>
      <c r="T301" s="239"/>
      <c r="U301" s="239"/>
      <c r="V301" s="239"/>
      <c r="W301" s="239"/>
      <c r="X301" s="239"/>
      <c r="Y301" s="239"/>
      <c r="Z301" s="239"/>
      <c r="AA301" s="239"/>
      <c r="AB301" s="239"/>
      <c r="AC301" s="239"/>
      <c r="AD301" s="239"/>
      <c r="AE301" s="239"/>
      <c r="AF301" s="239"/>
      <c r="AG301" s="239"/>
      <c r="AH301" s="239"/>
      <c r="AI301" s="239"/>
    </row>
    <row r="302" spans="2:35">
      <c r="B302" s="263"/>
      <c r="C302" s="264"/>
      <c r="D302" s="264"/>
      <c r="E302" s="264"/>
      <c r="F302" s="377"/>
      <c r="G302" s="263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39"/>
      <c r="T302" s="239"/>
      <c r="U302" s="239"/>
      <c r="V302" s="239"/>
      <c r="W302" s="239"/>
      <c r="X302" s="239"/>
      <c r="Y302" s="239"/>
      <c r="Z302" s="239"/>
      <c r="AA302" s="239"/>
      <c r="AB302" s="239"/>
      <c r="AC302" s="239"/>
      <c r="AD302" s="239"/>
      <c r="AE302" s="239"/>
      <c r="AF302" s="239"/>
      <c r="AG302" s="239"/>
      <c r="AH302" s="239"/>
      <c r="AI302" s="239"/>
    </row>
    <row r="303" spans="2:35">
      <c r="B303" s="263"/>
      <c r="C303" s="264"/>
      <c r="D303" s="264"/>
      <c r="E303" s="264"/>
      <c r="F303" s="377"/>
      <c r="G303" s="263"/>
      <c r="I303" s="239"/>
      <c r="J303" s="239"/>
      <c r="K303" s="239"/>
      <c r="L303" s="239"/>
      <c r="M303" s="239"/>
      <c r="N303" s="239"/>
      <c r="O303" s="239"/>
      <c r="P303" s="239"/>
      <c r="Q303" s="239"/>
      <c r="R303" s="239"/>
      <c r="S303" s="239"/>
      <c r="T303" s="239"/>
      <c r="U303" s="239"/>
      <c r="V303" s="239"/>
      <c r="W303" s="239"/>
      <c r="X303" s="239"/>
      <c r="Y303" s="239"/>
      <c r="Z303" s="239"/>
      <c r="AA303" s="239"/>
      <c r="AB303" s="239"/>
      <c r="AC303" s="239"/>
      <c r="AD303" s="239"/>
      <c r="AE303" s="239"/>
      <c r="AF303" s="239"/>
      <c r="AG303" s="239"/>
      <c r="AH303" s="239"/>
      <c r="AI303" s="239"/>
    </row>
    <row r="304" spans="2:35">
      <c r="B304" s="263"/>
      <c r="C304" s="264"/>
      <c r="D304" s="264"/>
      <c r="E304" s="264"/>
      <c r="F304" s="377"/>
      <c r="G304" s="263"/>
      <c r="I304" s="239"/>
      <c r="J304" s="239"/>
      <c r="K304" s="239"/>
      <c r="L304" s="239"/>
      <c r="M304" s="239"/>
      <c r="N304" s="239"/>
      <c r="O304" s="239"/>
      <c r="P304" s="239"/>
      <c r="Q304" s="239"/>
      <c r="R304" s="239"/>
      <c r="S304" s="239"/>
      <c r="T304" s="239"/>
      <c r="U304" s="239"/>
      <c r="V304" s="239"/>
      <c r="W304" s="239"/>
      <c r="X304" s="239"/>
      <c r="Y304" s="239"/>
      <c r="Z304" s="239"/>
      <c r="AA304" s="239"/>
      <c r="AB304" s="239"/>
      <c r="AC304" s="239"/>
      <c r="AD304" s="239"/>
      <c r="AE304" s="239"/>
      <c r="AF304" s="239"/>
      <c r="AG304" s="239"/>
      <c r="AH304" s="239"/>
      <c r="AI304" s="239"/>
    </row>
    <row r="305" spans="2:35">
      <c r="B305" s="263"/>
      <c r="C305" s="264"/>
      <c r="D305" s="264"/>
      <c r="E305" s="264"/>
      <c r="F305" s="377"/>
      <c r="G305" s="263"/>
      <c r="I305" s="239"/>
      <c r="J305" s="239"/>
      <c r="K305" s="239"/>
      <c r="L305" s="239"/>
      <c r="M305" s="239"/>
      <c r="N305" s="239"/>
      <c r="O305" s="239"/>
      <c r="P305" s="239"/>
      <c r="Q305" s="239"/>
      <c r="R305" s="239"/>
      <c r="S305" s="239"/>
      <c r="T305" s="239"/>
      <c r="U305" s="239"/>
      <c r="V305" s="239"/>
      <c r="W305" s="239"/>
      <c r="X305" s="239"/>
      <c r="Y305" s="239"/>
      <c r="Z305" s="239"/>
      <c r="AA305" s="239"/>
      <c r="AB305" s="239"/>
      <c r="AC305" s="239"/>
      <c r="AD305" s="239"/>
      <c r="AE305" s="239"/>
      <c r="AF305" s="239"/>
      <c r="AG305" s="239"/>
      <c r="AH305" s="239"/>
      <c r="AI305" s="239"/>
    </row>
    <row r="306" spans="2:35">
      <c r="B306" s="263"/>
      <c r="C306" s="264"/>
      <c r="D306" s="264"/>
      <c r="E306" s="264"/>
      <c r="F306" s="377"/>
      <c r="G306" s="263"/>
      <c r="I306" s="239"/>
      <c r="J306" s="239"/>
      <c r="K306" s="239"/>
      <c r="L306" s="239"/>
      <c r="M306" s="239"/>
      <c r="N306" s="239"/>
      <c r="O306" s="239"/>
      <c r="P306" s="239"/>
      <c r="Q306" s="239"/>
      <c r="R306" s="239"/>
      <c r="S306" s="239"/>
      <c r="T306" s="239"/>
      <c r="U306" s="239"/>
      <c r="V306" s="239"/>
      <c r="W306" s="239"/>
      <c r="X306" s="239"/>
      <c r="Y306" s="239"/>
      <c r="Z306" s="239"/>
      <c r="AA306" s="239"/>
      <c r="AB306" s="239"/>
      <c r="AC306" s="239"/>
      <c r="AD306" s="239"/>
      <c r="AE306" s="239"/>
      <c r="AF306" s="239"/>
      <c r="AG306" s="239"/>
      <c r="AH306" s="239"/>
      <c r="AI306" s="239"/>
    </row>
    <row r="307" spans="2:35">
      <c r="B307" s="263"/>
      <c r="C307" s="264"/>
      <c r="D307" s="264"/>
      <c r="E307" s="264"/>
      <c r="F307" s="377"/>
      <c r="G307" s="263"/>
      <c r="I307" s="239"/>
      <c r="J307" s="239"/>
      <c r="K307" s="239"/>
      <c r="L307" s="239"/>
      <c r="M307" s="239"/>
      <c r="N307" s="239"/>
      <c r="O307" s="239"/>
      <c r="P307" s="239"/>
      <c r="Q307" s="239"/>
      <c r="R307" s="239"/>
      <c r="S307" s="239"/>
      <c r="T307" s="239"/>
      <c r="U307" s="239"/>
      <c r="V307" s="239"/>
      <c r="W307" s="239"/>
      <c r="X307" s="239"/>
      <c r="Y307" s="239"/>
      <c r="Z307" s="239"/>
      <c r="AA307" s="239"/>
      <c r="AB307" s="239"/>
      <c r="AC307" s="239"/>
      <c r="AD307" s="239"/>
      <c r="AE307" s="239"/>
      <c r="AF307" s="239"/>
      <c r="AG307" s="239"/>
      <c r="AH307" s="239"/>
      <c r="AI307" s="239"/>
    </row>
    <row r="308" spans="2:35">
      <c r="B308" s="263"/>
      <c r="C308" s="264"/>
      <c r="D308" s="264"/>
      <c r="E308" s="264"/>
      <c r="F308" s="377"/>
      <c r="G308" s="263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39"/>
      <c r="Y308" s="239"/>
      <c r="Z308" s="239"/>
      <c r="AA308" s="239"/>
      <c r="AB308" s="239"/>
      <c r="AC308" s="239"/>
      <c r="AD308" s="239"/>
      <c r="AE308" s="239"/>
      <c r="AF308" s="239"/>
      <c r="AG308" s="239"/>
      <c r="AH308" s="239"/>
      <c r="AI308" s="239"/>
    </row>
    <row r="309" spans="2:35">
      <c r="B309" s="263"/>
      <c r="C309" s="264"/>
      <c r="D309" s="264"/>
      <c r="E309" s="264"/>
      <c r="F309" s="377"/>
      <c r="G309" s="263"/>
      <c r="I309" s="239"/>
      <c r="J309" s="239"/>
      <c r="K309" s="239"/>
      <c r="L309" s="239"/>
      <c r="M309" s="239"/>
      <c r="N309" s="239"/>
      <c r="O309" s="239"/>
      <c r="P309" s="239"/>
      <c r="Q309" s="239"/>
      <c r="R309" s="239"/>
      <c r="S309" s="239"/>
      <c r="T309" s="239"/>
      <c r="U309" s="239"/>
      <c r="V309" s="239"/>
      <c r="W309" s="239"/>
      <c r="X309" s="239"/>
      <c r="Y309" s="239"/>
      <c r="Z309" s="239"/>
      <c r="AA309" s="239"/>
      <c r="AB309" s="239"/>
      <c r="AC309" s="239"/>
      <c r="AD309" s="239"/>
      <c r="AE309" s="239"/>
      <c r="AF309" s="239"/>
      <c r="AG309" s="239"/>
      <c r="AH309" s="239"/>
      <c r="AI309" s="239"/>
    </row>
    <row r="310" spans="2:35">
      <c r="B310" s="263"/>
      <c r="C310" s="264"/>
      <c r="D310" s="264"/>
      <c r="E310" s="264"/>
      <c r="F310" s="377"/>
      <c r="G310" s="263"/>
      <c r="I310" s="239"/>
      <c r="J310" s="239"/>
      <c r="K310" s="239"/>
      <c r="L310" s="239"/>
      <c r="M310" s="239"/>
      <c r="N310" s="239"/>
      <c r="O310" s="239"/>
      <c r="P310" s="239"/>
      <c r="Q310" s="239"/>
      <c r="R310" s="239"/>
      <c r="S310" s="239"/>
      <c r="T310" s="239"/>
      <c r="U310" s="239"/>
      <c r="V310" s="239"/>
      <c r="W310" s="239"/>
      <c r="X310" s="239"/>
      <c r="Y310" s="239"/>
      <c r="Z310" s="239"/>
      <c r="AA310" s="239"/>
      <c r="AB310" s="239"/>
      <c r="AC310" s="239"/>
      <c r="AD310" s="239"/>
      <c r="AE310" s="239"/>
      <c r="AF310" s="239"/>
      <c r="AG310" s="239"/>
      <c r="AH310" s="239"/>
      <c r="AI310" s="239"/>
    </row>
    <row r="311" spans="2:35">
      <c r="B311" s="263"/>
      <c r="C311" s="264"/>
      <c r="D311" s="264"/>
      <c r="E311" s="264"/>
      <c r="F311" s="377"/>
      <c r="G311" s="263"/>
      <c r="I311" s="239"/>
      <c r="J311" s="239"/>
      <c r="K311" s="239"/>
      <c r="L311" s="239"/>
      <c r="M311" s="239"/>
      <c r="N311" s="239"/>
      <c r="O311" s="239"/>
      <c r="P311" s="239"/>
      <c r="Q311" s="239"/>
      <c r="R311" s="239"/>
      <c r="S311" s="239"/>
      <c r="T311" s="239"/>
      <c r="U311" s="239"/>
      <c r="V311" s="239"/>
      <c r="W311" s="239"/>
      <c r="X311" s="239"/>
      <c r="Y311" s="239"/>
      <c r="Z311" s="239"/>
      <c r="AA311" s="239"/>
      <c r="AB311" s="239"/>
      <c r="AC311" s="239"/>
      <c r="AD311" s="239"/>
      <c r="AE311" s="239"/>
      <c r="AF311" s="239"/>
      <c r="AG311" s="239"/>
      <c r="AH311" s="239"/>
      <c r="AI311" s="239"/>
    </row>
    <row r="312" spans="2:35">
      <c r="B312" s="263"/>
      <c r="C312" s="264"/>
      <c r="D312" s="264"/>
      <c r="E312" s="264"/>
      <c r="F312" s="377"/>
      <c r="G312" s="263"/>
      <c r="I312" s="239"/>
      <c r="J312" s="239"/>
      <c r="K312" s="239"/>
      <c r="L312" s="239"/>
      <c r="M312" s="239"/>
      <c r="N312" s="239"/>
      <c r="O312" s="239"/>
      <c r="P312" s="239"/>
      <c r="Q312" s="239"/>
      <c r="R312" s="239"/>
      <c r="S312" s="239"/>
      <c r="T312" s="239"/>
      <c r="U312" s="239"/>
      <c r="V312" s="239"/>
      <c r="W312" s="239"/>
      <c r="X312" s="239"/>
      <c r="Y312" s="239"/>
      <c r="Z312" s="239"/>
      <c r="AA312" s="239"/>
      <c r="AB312" s="239"/>
      <c r="AC312" s="239"/>
      <c r="AD312" s="239"/>
      <c r="AE312" s="239"/>
      <c r="AF312" s="239"/>
      <c r="AG312" s="239"/>
      <c r="AH312" s="239"/>
      <c r="AI312" s="239"/>
    </row>
    <row r="313" spans="2:35">
      <c r="B313" s="263"/>
      <c r="C313" s="264"/>
      <c r="D313" s="264"/>
      <c r="E313" s="264"/>
      <c r="F313" s="377"/>
      <c r="G313" s="263"/>
      <c r="I313" s="239"/>
      <c r="J313" s="239"/>
      <c r="K313" s="239"/>
      <c r="L313" s="239"/>
      <c r="M313" s="239"/>
      <c r="N313" s="239"/>
      <c r="O313" s="239"/>
      <c r="P313" s="239"/>
      <c r="Q313" s="239"/>
      <c r="R313" s="239"/>
      <c r="S313" s="239"/>
      <c r="T313" s="239"/>
      <c r="U313" s="239"/>
      <c r="V313" s="239"/>
      <c r="W313" s="239"/>
      <c r="X313" s="239"/>
      <c r="Y313" s="239"/>
      <c r="Z313" s="239"/>
      <c r="AA313" s="239"/>
      <c r="AB313" s="239"/>
      <c r="AC313" s="239"/>
      <c r="AD313" s="239"/>
      <c r="AE313" s="239"/>
      <c r="AF313" s="239"/>
      <c r="AG313" s="239"/>
      <c r="AH313" s="239"/>
      <c r="AI313" s="239"/>
    </row>
    <row r="314" spans="2:35">
      <c r="B314" s="263"/>
      <c r="C314" s="264"/>
      <c r="D314" s="264"/>
      <c r="E314" s="264"/>
      <c r="F314" s="377"/>
      <c r="G314" s="263"/>
      <c r="I314" s="239"/>
      <c r="J314" s="239"/>
      <c r="K314" s="239"/>
      <c r="L314" s="239"/>
      <c r="M314" s="239"/>
      <c r="N314" s="239"/>
      <c r="O314" s="239"/>
      <c r="P314" s="239"/>
      <c r="Q314" s="239"/>
      <c r="R314" s="239"/>
      <c r="S314" s="239"/>
      <c r="T314" s="239"/>
      <c r="U314" s="239"/>
      <c r="V314" s="239"/>
      <c r="W314" s="239"/>
      <c r="X314" s="239"/>
      <c r="Y314" s="239"/>
      <c r="Z314" s="239"/>
      <c r="AA314" s="239"/>
      <c r="AB314" s="239"/>
      <c r="AC314" s="239"/>
      <c r="AD314" s="239"/>
      <c r="AE314" s="239"/>
      <c r="AF314" s="239"/>
      <c r="AG314" s="239"/>
      <c r="AH314" s="239"/>
      <c r="AI314" s="239"/>
    </row>
    <row r="315" spans="2:35">
      <c r="B315" s="263"/>
      <c r="C315" s="264"/>
      <c r="D315" s="264"/>
      <c r="E315" s="264"/>
      <c r="F315" s="377"/>
      <c r="G315" s="263"/>
      <c r="I315" s="239"/>
      <c r="J315" s="239"/>
      <c r="K315" s="239"/>
      <c r="L315" s="239"/>
      <c r="M315" s="239"/>
      <c r="N315" s="239"/>
      <c r="O315" s="239"/>
      <c r="P315" s="239"/>
      <c r="Q315" s="239"/>
      <c r="R315" s="239"/>
      <c r="S315" s="239"/>
      <c r="T315" s="239"/>
      <c r="U315" s="239"/>
      <c r="V315" s="239"/>
      <c r="W315" s="239"/>
      <c r="X315" s="239"/>
      <c r="Y315" s="239"/>
      <c r="Z315" s="239"/>
      <c r="AA315" s="239"/>
      <c r="AB315" s="239"/>
      <c r="AC315" s="239"/>
      <c r="AD315" s="239"/>
      <c r="AE315" s="239"/>
      <c r="AF315" s="239"/>
      <c r="AG315" s="239"/>
      <c r="AH315" s="239"/>
      <c r="AI315" s="239"/>
    </row>
    <row r="316" spans="2:35">
      <c r="B316" s="263"/>
      <c r="C316" s="264"/>
      <c r="D316" s="264"/>
      <c r="E316" s="264"/>
      <c r="F316" s="377"/>
      <c r="G316" s="263"/>
      <c r="I316" s="239"/>
      <c r="J316" s="239"/>
      <c r="K316" s="239"/>
      <c r="L316" s="239"/>
      <c r="M316" s="239"/>
      <c r="N316" s="239"/>
      <c r="O316" s="239"/>
      <c r="P316" s="239"/>
      <c r="Q316" s="239"/>
      <c r="R316" s="239"/>
      <c r="S316" s="239"/>
      <c r="T316" s="239"/>
      <c r="U316" s="239"/>
      <c r="V316" s="239"/>
      <c r="W316" s="239"/>
      <c r="X316" s="239"/>
      <c r="Y316" s="239"/>
      <c r="Z316" s="239"/>
      <c r="AA316" s="239"/>
      <c r="AB316" s="239"/>
      <c r="AC316" s="239"/>
      <c r="AD316" s="239"/>
      <c r="AE316" s="239"/>
      <c r="AF316" s="239"/>
      <c r="AG316" s="239"/>
      <c r="AH316" s="239"/>
      <c r="AI316" s="239"/>
    </row>
    <row r="317" spans="2:35">
      <c r="B317" s="263"/>
      <c r="C317" s="264"/>
      <c r="D317" s="264"/>
      <c r="E317" s="264"/>
      <c r="F317" s="377"/>
      <c r="G317" s="263"/>
      <c r="I317" s="239"/>
      <c r="J317" s="239"/>
      <c r="K317" s="239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39"/>
      <c r="AE317" s="239"/>
      <c r="AF317" s="239"/>
      <c r="AG317" s="239"/>
      <c r="AH317" s="239"/>
      <c r="AI317" s="239"/>
    </row>
    <row r="318" spans="2:35">
      <c r="B318" s="263"/>
      <c r="C318" s="264"/>
      <c r="D318" s="264"/>
      <c r="E318" s="264"/>
      <c r="F318" s="377"/>
      <c r="G318" s="263"/>
      <c r="I318" s="239"/>
      <c r="J318" s="239"/>
      <c r="K318" s="239"/>
      <c r="L318" s="239"/>
      <c r="M318" s="239"/>
      <c r="N318" s="239"/>
      <c r="O318" s="239"/>
      <c r="P318" s="239"/>
      <c r="Q318" s="239"/>
      <c r="R318" s="239"/>
      <c r="S318" s="239"/>
      <c r="T318" s="239"/>
      <c r="U318" s="239"/>
      <c r="V318" s="239"/>
      <c r="W318" s="239"/>
      <c r="X318" s="239"/>
      <c r="Y318" s="239"/>
      <c r="Z318" s="239"/>
      <c r="AA318" s="239"/>
      <c r="AB318" s="239"/>
      <c r="AC318" s="239"/>
      <c r="AD318" s="239"/>
      <c r="AE318" s="239"/>
      <c r="AF318" s="239"/>
      <c r="AG318" s="239"/>
      <c r="AH318" s="239"/>
      <c r="AI318" s="239"/>
    </row>
    <row r="319" spans="2:35">
      <c r="B319" s="263"/>
      <c r="C319" s="264"/>
      <c r="D319" s="264"/>
      <c r="E319" s="264"/>
      <c r="F319" s="377"/>
      <c r="G319" s="263"/>
      <c r="I319" s="239"/>
      <c r="J319" s="239"/>
      <c r="K319" s="239"/>
      <c r="L319" s="239"/>
      <c r="M319" s="239"/>
      <c r="N319" s="239"/>
      <c r="O319" s="239"/>
      <c r="P319" s="239"/>
      <c r="Q319" s="239"/>
      <c r="R319" s="239"/>
      <c r="S319" s="239"/>
      <c r="T319" s="239"/>
      <c r="U319" s="239"/>
      <c r="V319" s="239"/>
      <c r="W319" s="239"/>
      <c r="X319" s="239"/>
      <c r="Y319" s="239"/>
      <c r="Z319" s="239"/>
      <c r="AA319" s="239"/>
      <c r="AB319" s="239"/>
      <c r="AC319" s="239"/>
      <c r="AD319" s="239"/>
      <c r="AE319" s="239"/>
      <c r="AF319" s="239"/>
      <c r="AG319" s="239"/>
      <c r="AH319" s="239"/>
      <c r="AI319" s="239"/>
    </row>
    <row r="320" spans="2:35">
      <c r="B320" s="263"/>
      <c r="C320" s="264"/>
      <c r="D320" s="264"/>
      <c r="E320" s="264"/>
      <c r="F320" s="377"/>
      <c r="G320" s="263"/>
      <c r="I320" s="239"/>
      <c r="J320" s="239"/>
      <c r="K320" s="239"/>
      <c r="L320" s="239"/>
      <c r="M320" s="239"/>
      <c r="N320" s="239"/>
      <c r="O320" s="239"/>
      <c r="P320" s="239"/>
      <c r="Q320" s="239"/>
      <c r="R320" s="239"/>
      <c r="S320" s="239"/>
      <c r="T320" s="239"/>
      <c r="U320" s="239"/>
      <c r="V320" s="239"/>
      <c r="W320" s="239"/>
      <c r="X320" s="239"/>
      <c r="Y320" s="239"/>
      <c r="Z320" s="239"/>
      <c r="AA320" s="239"/>
      <c r="AB320" s="239"/>
      <c r="AC320" s="239"/>
      <c r="AD320" s="239"/>
      <c r="AE320" s="239"/>
      <c r="AF320" s="239"/>
      <c r="AG320" s="239"/>
      <c r="AH320" s="239"/>
      <c r="AI320" s="239"/>
    </row>
    <row r="321" spans="2:35">
      <c r="B321" s="263"/>
      <c r="C321" s="264"/>
      <c r="D321" s="264"/>
      <c r="E321" s="264"/>
      <c r="F321" s="377"/>
      <c r="G321" s="263"/>
      <c r="I321" s="239"/>
      <c r="J321" s="239"/>
      <c r="K321" s="239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39"/>
      <c r="Y321" s="239"/>
      <c r="Z321" s="239"/>
      <c r="AA321" s="239"/>
      <c r="AB321" s="239"/>
      <c r="AC321" s="239"/>
      <c r="AD321" s="239"/>
      <c r="AE321" s="239"/>
      <c r="AF321" s="239"/>
      <c r="AG321" s="239"/>
      <c r="AH321" s="239"/>
      <c r="AI321" s="239"/>
    </row>
    <row r="322" spans="2:35">
      <c r="B322" s="263"/>
      <c r="C322" s="264"/>
      <c r="D322" s="264"/>
      <c r="E322" s="264"/>
      <c r="F322" s="377"/>
      <c r="G322" s="263"/>
      <c r="I322" s="239"/>
      <c r="J322" s="239"/>
      <c r="K322" s="239"/>
      <c r="L322" s="239"/>
      <c r="M322" s="239"/>
      <c r="N322" s="239"/>
      <c r="O322" s="239"/>
      <c r="P322" s="239"/>
      <c r="Q322" s="239"/>
      <c r="R322" s="239"/>
      <c r="S322" s="239"/>
      <c r="T322" s="239"/>
      <c r="U322" s="239"/>
      <c r="V322" s="239"/>
      <c r="W322" s="239"/>
      <c r="X322" s="239"/>
      <c r="Y322" s="239"/>
      <c r="Z322" s="239"/>
      <c r="AA322" s="239"/>
      <c r="AB322" s="239"/>
      <c r="AC322" s="239"/>
      <c r="AD322" s="239"/>
      <c r="AE322" s="239"/>
      <c r="AF322" s="239"/>
      <c r="AG322" s="239"/>
      <c r="AH322" s="239"/>
      <c r="AI322" s="239"/>
    </row>
    <row r="323" spans="2:35">
      <c r="B323" s="263"/>
      <c r="C323" s="264"/>
      <c r="D323" s="264"/>
      <c r="E323" s="264"/>
      <c r="F323" s="377"/>
      <c r="G323" s="263"/>
      <c r="I323" s="239"/>
      <c r="J323" s="239"/>
      <c r="K323" s="239"/>
      <c r="L323" s="239"/>
      <c r="M323" s="239"/>
      <c r="N323" s="239"/>
      <c r="O323" s="239"/>
      <c r="P323" s="239"/>
      <c r="Q323" s="239"/>
      <c r="R323" s="239"/>
      <c r="S323" s="239"/>
      <c r="T323" s="239"/>
      <c r="U323" s="239"/>
      <c r="V323" s="239"/>
      <c r="W323" s="239"/>
      <c r="X323" s="239"/>
      <c r="Y323" s="239"/>
      <c r="Z323" s="239"/>
      <c r="AA323" s="239"/>
      <c r="AB323" s="239"/>
      <c r="AC323" s="239"/>
      <c r="AD323" s="239"/>
      <c r="AE323" s="239"/>
      <c r="AF323" s="239"/>
      <c r="AG323" s="239"/>
      <c r="AH323" s="239"/>
      <c r="AI323" s="239"/>
    </row>
    <row r="324" spans="2:35">
      <c r="B324" s="263"/>
      <c r="C324" s="264"/>
      <c r="D324" s="264"/>
      <c r="E324" s="264"/>
      <c r="F324" s="377"/>
      <c r="G324" s="263"/>
      <c r="I324" s="239"/>
      <c r="J324" s="239"/>
      <c r="K324" s="239"/>
      <c r="L324" s="239"/>
      <c r="M324" s="239"/>
      <c r="N324" s="239"/>
      <c r="O324" s="239"/>
      <c r="P324" s="239"/>
      <c r="Q324" s="239"/>
      <c r="R324" s="239"/>
      <c r="S324" s="239"/>
      <c r="T324" s="239"/>
      <c r="U324" s="239"/>
      <c r="V324" s="239"/>
      <c r="W324" s="239"/>
      <c r="X324" s="239"/>
      <c r="Y324" s="239"/>
      <c r="Z324" s="239"/>
      <c r="AA324" s="239"/>
      <c r="AB324" s="239"/>
      <c r="AC324" s="239"/>
      <c r="AD324" s="239"/>
      <c r="AE324" s="239"/>
      <c r="AF324" s="239"/>
      <c r="AG324" s="239"/>
      <c r="AH324" s="239"/>
      <c r="AI324" s="239"/>
    </row>
    <row r="325" spans="2:35">
      <c r="B325" s="263"/>
      <c r="C325" s="264"/>
      <c r="D325" s="264"/>
      <c r="E325" s="264"/>
      <c r="F325" s="377"/>
      <c r="G325" s="263"/>
      <c r="I325" s="239"/>
      <c r="J325" s="239"/>
      <c r="K325" s="239"/>
      <c r="L325" s="239"/>
      <c r="M325" s="239"/>
      <c r="N325" s="239"/>
      <c r="O325" s="239"/>
      <c r="P325" s="239"/>
      <c r="Q325" s="239"/>
      <c r="R325" s="239"/>
      <c r="S325" s="239"/>
      <c r="T325" s="239"/>
      <c r="U325" s="239"/>
      <c r="V325" s="239"/>
      <c r="W325" s="239"/>
      <c r="X325" s="239"/>
      <c r="Y325" s="239"/>
      <c r="Z325" s="239"/>
      <c r="AA325" s="239"/>
      <c r="AB325" s="239"/>
      <c r="AC325" s="239"/>
      <c r="AD325" s="239"/>
      <c r="AE325" s="239"/>
      <c r="AF325" s="239"/>
      <c r="AG325" s="239"/>
      <c r="AH325" s="239"/>
      <c r="AI325" s="239"/>
    </row>
    <row r="326" spans="2:35">
      <c r="B326" s="263"/>
      <c r="C326" s="264"/>
      <c r="D326" s="264"/>
      <c r="E326" s="264"/>
      <c r="F326" s="377"/>
      <c r="G326" s="263"/>
      <c r="I326" s="239"/>
      <c r="J326" s="239"/>
      <c r="K326" s="239"/>
      <c r="L326" s="239"/>
      <c r="M326" s="239"/>
      <c r="N326" s="239"/>
      <c r="O326" s="239"/>
      <c r="P326" s="239"/>
      <c r="Q326" s="239"/>
      <c r="R326" s="239"/>
      <c r="S326" s="239"/>
      <c r="T326" s="239"/>
      <c r="U326" s="239"/>
      <c r="V326" s="239"/>
      <c r="W326" s="239"/>
      <c r="X326" s="239"/>
      <c r="Y326" s="239"/>
      <c r="Z326" s="239"/>
      <c r="AA326" s="239"/>
      <c r="AB326" s="239"/>
      <c r="AC326" s="239"/>
      <c r="AD326" s="239"/>
      <c r="AE326" s="239"/>
      <c r="AF326" s="239"/>
      <c r="AG326" s="239"/>
      <c r="AH326" s="239"/>
      <c r="AI326" s="239"/>
    </row>
    <row r="327" spans="2:35">
      <c r="B327" s="263"/>
      <c r="C327" s="264"/>
      <c r="D327" s="264"/>
      <c r="E327" s="264"/>
      <c r="F327" s="377"/>
      <c r="G327" s="263"/>
      <c r="I327" s="239"/>
      <c r="J327" s="239"/>
      <c r="K327" s="239"/>
      <c r="L327" s="239"/>
      <c r="M327" s="239"/>
      <c r="N327" s="239"/>
      <c r="O327" s="239"/>
      <c r="P327" s="239"/>
      <c r="Q327" s="239"/>
      <c r="R327" s="239"/>
      <c r="S327" s="239"/>
      <c r="T327" s="239"/>
      <c r="U327" s="239"/>
      <c r="V327" s="239"/>
      <c r="W327" s="239"/>
      <c r="X327" s="239"/>
      <c r="Y327" s="239"/>
      <c r="Z327" s="239"/>
      <c r="AA327" s="239"/>
      <c r="AB327" s="239"/>
      <c r="AC327" s="239"/>
      <c r="AD327" s="239"/>
      <c r="AE327" s="239"/>
      <c r="AF327" s="239"/>
      <c r="AG327" s="239"/>
      <c r="AH327" s="239"/>
      <c r="AI327" s="239"/>
    </row>
    <row r="328" spans="2:35">
      <c r="B328" s="263"/>
      <c r="C328" s="264"/>
      <c r="D328" s="264"/>
      <c r="E328" s="264"/>
      <c r="F328" s="377"/>
      <c r="G328" s="263"/>
      <c r="I328" s="239"/>
      <c r="J328" s="239"/>
      <c r="K328" s="239"/>
      <c r="L328" s="239"/>
      <c r="M328" s="239"/>
      <c r="N328" s="239"/>
      <c r="O328" s="239"/>
      <c r="P328" s="239"/>
      <c r="Q328" s="239"/>
      <c r="R328" s="239"/>
      <c r="S328" s="239"/>
      <c r="T328" s="239"/>
      <c r="U328" s="239"/>
      <c r="V328" s="239"/>
      <c r="W328" s="239"/>
      <c r="X328" s="239"/>
      <c r="Y328" s="239"/>
      <c r="Z328" s="239"/>
      <c r="AA328" s="239"/>
      <c r="AB328" s="239"/>
      <c r="AC328" s="239"/>
      <c r="AD328" s="239"/>
      <c r="AE328" s="239"/>
      <c r="AF328" s="239"/>
      <c r="AG328" s="239"/>
      <c r="AH328" s="239"/>
      <c r="AI328" s="239"/>
    </row>
    <row r="329" spans="2:35">
      <c r="B329" s="263"/>
      <c r="C329" s="264"/>
      <c r="D329" s="264"/>
      <c r="E329" s="264"/>
      <c r="F329" s="377"/>
      <c r="G329" s="263"/>
      <c r="I329" s="239"/>
      <c r="J329" s="239"/>
      <c r="K329" s="239"/>
      <c r="L329" s="239"/>
      <c r="M329" s="239"/>
      <c r="N329" s="239"/>
      <c r="O329" s="239"/>
      <c r="P329" s="239"/>
      <c r="Q329" s="239"/>
      <c r="R329" s="239"/>
      <c r="S329" s="239"/>
      <c r="T329" s="239"/>
      <c r="U329" s="239"/>
      <c r="V329" s="239"/>
      <c r="W329" s="239"/>
      <c r="X329" s="239"/>
      <c r="Y329" s="239"/>
      <c r="Z329" s="239"/>
      <c r="AA329" s="239"/>
      <c r="AB329" s="239"/>
      <c r="AC329" s="239"/>
      <c r="AD329" s="239"/>
      <c r="AE329" s="239"/>
      <c r="AF329" s="239"/>
      <c r="AG329" s="239"/>
      <c r="AH329" s="239"/>
      <c r="AI329" s="239"/>
    </row>
    <row r="330" spans="2:35">
      <c r="B330" s="263"/>
      <c r="C330" s="264"/>
      <c r="D330" s="264"/>
      <c r="E330" s="264"/>
      <c r="F330" s="377"/>
      <c r="G330" s="263"/>
      <c r="I330" s="239"/>
      <c r="J330" s="239"/>
      <c r="K330" s="239"/>
      <c r="L330" s="239"/>
      <c r="M330" s="239"/>
      <c r="N330" s="239"/>
      <c r="O330" s="239"/>
      <c r="P330" s="239"/>
      <c r="Q330" s="239"/>
      <c r="R330" s="239"/>
      <c r="S330" s="239"/>
      <c r="T330" s="239"/>
      <c r="U330" s="239"/>
      <c r="V330" s="239"/>
      <c r="W330" s="239"/>
      <c r="X330" s="239"/>
      <c r="Y330" s="239"/>
      <c r="Z330" s="239"/>
      <c r="AA330" s="239"/>
      <c r="AB330" s="239"/>
      <c r="AC330" s="239"/>
      <c r="AD330" s="239"/>
      <c r="AE330" s="239"/>
      <c r="AF330" s="239"/>
      <c r="AG330" s="239"/>
      <c r="AH330" s="239"/>
      <c r="AI330" s="239"/>
    </row>
    <row r="331" spans="2:35">
      <c r="B331" s="263"/>
      <c r="C331" s="264"/>
      <c r="D331" s="264"/>
      <c r="E331" s="264"/>
      <c r="F331" s="377"/>
      <c r="G331" s="263"/>
      <c r="I331" s="239"/>
      <c r="J331" s="239"/>
      <c r="K331" s="239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9"/>
      <c r="AA331" s="239"/>
      <c r="AB331" s="239"/>
      <c r="AC331" s="239"/>
      <c r="AD331" s="239"/>
      <c r="AE331" s="239"/>
      <c r="AF331" s="239"/>
      <c r="AG331" s="239"/>
      <c r="AH331" s="239"/>
      <c r="AI331" s="239"/>
    </row>
    <row r="332" spans="2:35">
      <c r="B332" s="263"/>
      <c r="C332" s="264"/>
      <c r="D332" s="264"/>
      <c r="E332" s="264"/>
      <c r="F332" s="377"/>
      <c r="G332" s="263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9"/>
      <c r="AA332" s="239"/>
      <c r="AB332" s="239"/>
      <c r="AC332" s="239"/>
      <c r="AD332" s="239"/>
      <c r="AE332" s="239"/>
      <c r="AF332" s="239"/>
      <c r="AG332" s="239"/>
      <c r="AH332" s="239"/>
      <c r="AI332" s="239"/>
    </row>
    <row r="333" spans="2:35">
      <c r="B333" s="263"/>
      <c r="C333" s="264"/>
      <c r="D333" s="264"/>
      <c r="E333" s="264"/>
      <c r="F333" s="377"/>
      <c r="G333" s="263"/>
      <c r="I333" s="239"/>
      <c r="J333" s="239"/>
      <c r="K333" s="239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39"/>
      <c r="AD333" s="239"/>
      <c r="AE333" s="239"/>
      <c r="AF333" s="239"/>
      <c r="AG333" s="239"/>
      <c r="AH333" s="239"/>
      <c r="AI333" s="239"/>
    </row>
    <row r="334" spans="2:35">
      <c r="B334" s="263"/>
      <c r="C334" s="264"/>
      <c r="D334" s="264"/>
      <c r="E334" s="264"/>
      <c r="F334" s="377"/>
      <c r="G334" s="263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9"/>
      <c r="AA334" s="239"/>
      <c r="AB334" s="239"/>
      <c r="AC334" s="239"/>
      <c r="AD334" s="239"/>
      <c r="AE334" s="239"/>
      <c r="AF334" s="239"/>
      <c r="AG334" s="239"/>
      <c r="AH334" s="239"/>
      <c r="AI334" s="239"/>
    </row>
    <row r="335" spans="2:35">
      <c r="B335" s="263"/>
      <c r="C335" s="264"/>
      <c r="D335" s="264"/>
      <c r="E335" s="264"/>
      <c r="F335" s="377"/>
      <c r="G335" s="263"/>
      <c r="I335" s="239"/>
      <c r="J335" s="239"/>
      <c r="K335" s="239"/>
      <c r="L335" s="239"/>
      <c r="M335" s="239"/>
      <c r="N335" s="239"/>
      <c r="O335" s="239"/>
      <c r="P335" s="239"/>
      <c r="Q335" s="239"/>
      <c r="R335" s="239"/>
      <c r="S335" s="239"/>
      <c r="T335" s="239"/>
      <c r="U335" s="239"/>
      <c r="V335" s="239"/>
      <c r="W335" s="239"/>
      <c r="X335" s="239"/>
      <c r="Y335" s="239"/>
      <c r="Z335" s="239"/>
      <c r="AA335" s="239"/>
      <c r="AB335" s="239"/>
      <c r="AC335" s="239"/>
      <c r="AD335" s="239"/>
      <c r="AE335" s="239"/>
      <c r="AF335" s="239"/>
      <c r="AG335" s="239"/>
      <c r="AH335" s="239"/>
      <c r="AI335" s="239"/>
    </row>
    <row r="336" spans="2:35">
      <c r="B336" s="263"/>
      <c r="C336" s="264"/>
      <c r="D336" s="264"/>
      <c r="E336" s="264"/>
      <c r="F336" s="377"/>
      <c r="G336" s="263"/>
      <c r="I336" s="239"/>
      <c r="J336" s="239"/>
      <c r="K336" s="239"/>
      <c r="L336" s="239"/>
      <c r="M336" s="239"/>
      <c r="N336" s="239"/>
      <c r="O336" s="239"/>
      <c r="P336" s="239"/>
      <c r="Q336" s="239"/>
      <c r="R336" s="239"/>
      <c r="S336" s="239"/>
      <c r="T336" s="239"/>
      <c r="U336" s="239"/>
      <c r="V336" s="239"/>
      <c r="W336" s="239"/>
      <c r="X336" s="239"/>
      <c r="Y336" s="239"/>
      <c r="Z336" s="239"/>
      <c r="AA336" s="239"/>
      <c r="AB336" s="239"/>
      <c r="AC336" s="239"/>
      <c r="AD336" s="239"/>
      <c r="AE336" s="239"/>
      <c r="AF336" s="239"/>
      <c r="AG336" s="239"/>
      <c r="AH336" s="239"/>
      <c r="AI336" s="239"/>
    </row>
    <row r="337" spans="2:35">
      <c r="B337" s="263"/>
      <c r="C337" s="264"/>
      <c r="D337" s="264"/>
      <c r="E337" s="264"/>
      <c r="F337" s="377"/>
      <c r="G337" s="263"/>
      <c r="I337" s="239"/>
      <c r="J337" s="239"/>
      <c r="K337" s="239"/>
      <c r="L337" s="239"/>
      <c r="M337" s="239"/>
      <c r="N337" s="239"/>
      <c r="O337" s="239"/>
      <c r="P337" s="239"/>
      <c r="Q337" s="239"/>
      <c r="R337" s="239"/>
      <c r="S337" s="239"/>
      <c r="T337" s="239"/>
      <c r="U337" s="239"/>
      <c r="V337" s="239"/>
      <c r="W337" s="239"/>
      <c r="X337" s="239"/>
      <c r="Y337" s="239"/>
      <c r="Z337" s="239"/>
      <c r="AA337" s="239"/>
      <c r="AB337" s="239"/>
      <c r="AC337" s="239"/>
      <c r="AD337" s="239"/>
      <c r="AE337" s="239"/>
      <c r="AF337" s="239"/>
      <c r="AG337" s="239"/>
      <c r="AH337" s="239"/>
      <c r="AI337" s="239"/>
    </row>
    <row r="338" spans="2:35">
      <c r="B338" s="263"/>
      <c r="C338" s="264"/>
      <c r="D338" s="264"/>
      <c r="E338" s="264"/>
      <c r="F338" s="377"/>
      <c r="G338" s="263"/>
      <c r="I338" s="239"/>
      <c r="J338" s="239"/>
      <c r="K338" s="239"/>
      <c r="L338" s="239"/>
      <c r="M338" s="239"/>
      <c r="N338" s="239"/>
      <c r="O338" s="239"/>
      <c r="P338" s="239"/>
      <c r="Q338" s="239"/>
      <c r="R338" s="239"/>
      <c r="S338" s="239"/>
      <c r="T338" s="239"/>
      <c r="U338" s="239"/>
      <c r="V338" s="239"/>
      <c r="W338" s="239"/>
      <c r="X338" s="239"/>
      <c r="Y338" s="239"/>
      <c r="Z338" s="239"/>
      <c r="AA338" s="239"/>
      <c r="AB338" s="239"/>
      <c r="AC338" s="239"/>
      <c r="AD338" s="239"/>
      <c r="AE338" s="239"/>
      <c r="AF338" s="239"/>
      <c r="AG338" s="239"/>
      <c r="AH338" s="239"/>
      <c r="AI338" s="239"/>
    </row>
    <row r="339" spans="2:35">
      <c r="B339" s="263"/>
      <c r="C339" s="264"/>
      <c r="D339" s="264"/>
      <c r="E339" s="264"/>
      <c r="F339" s="377"/>
      <c r="G339" s="263"/>
      <c r="I339" s="239"/>
      <c r="J339" s="239"/>
      <c r="K339" s="239"/>
      <c r="L339" s="239"/>
      <c r="M339" s="239"/>
      <c r="N339" s="239"/>
      <c r="O339" s="239"/>
      <c r="P339" s="239"/>
      <c r="Q339" s="239"/>
      <c r="R339" s="239"/>
      <c r="S339" s="239"/>
      <c r="T339" s="239"/>
      <c r="U339" s="239"/>
      <c r="V339" s="239"/>
      <c r="W339" s="239"/>
      <c r="X339" s="239"/>
      <c r="Y339" s="239"/>
      <c r="Z339" s="239"/>
      <c r="AA339" s="239"/>
      <c r="AB339" s="239"/>
      <c r="AC339" s="239"/>
      <c r="AD339" s="239"/>
      <c r="AE339" s="239"/>
      <c r="AF339" s="239"/>
      <c r="AG339" s="239"/>
      <c r="AH339" s="239"/>
      <c r="AI339" s="239"/>
    </row>
    <row r="340" spans="2:35">
      <c r="B340" s="263"/>
      <c r="C340" s="264"/>
      <c r="D340" s="264"/>
      <c r="E340" s="264"/>
      <c r="F340" s="377"/>
      <c r="G340" s="263"/>
      <c r="I340" s="239"/>
      <c r="J340" s="239"/>
      <c r="K340" s="239"/>
      <c r="L340" s="239"/>
      <c r="M340" s="239"/>
      <c r="N340" s="239"/>
      <c r="O340" s="239"/>
      <c r="P340" s="239"/>
      <c r="Q340" s="239"/>
      <c r="R340" s="239"/>
      <c r="S340" s="239"/>
      <c r="T340" s="239"/>
      <c r="U340" s="239"/>
      <c r="V340" s="239"/>
      <c r="W340" s="239"/>
      <c r="X340" s="239"/>
      <c r="Y340" s="239"/>
      <c r="Z340" s="239"/>
      <c r="AA340" s="239"/>
      <c r="AB340" s="239"/>
      <c r="AC340" s="239"/>
      <c r="AD340" s="239"/>
      <c r="AE340" s="239"/>
      <c r="AF340" s="239"/>
      <c r="AG340" s="239"/>
      <c r="AH340" s="239"/>
      <c r="AI340" s="239"/>
    </row>
    <row r="341" spans="2:35">
      <c r="B341" s="263"/>
      <c r="C341" s="264"/>
      <c r="D341" s="264"/>
      <c r="E341" s="264"/>
      <c r="F341" s="377"/>
      <c r="G341" s="263"/>
      <c r="I341" s="239"/>
      <c r="J341" s="239"/>
      <c r="K341" s="239"/>
      <c r="L341" s="239"/>
      <c r="M341" s="239"/>
      <c r="N341" s="239"/>
      <c r="O341" s="239"/>
      <c r="P341" s="239"/>
      <c r="Q341" s="239"/>
      <c r="R341" s="239"/>
      <c r="S341" s="239"/>
      <c r="T341" s="239"/>
      <c r="U341" s="239"/>
      <c r="V341" s="239"/>
      <c r="W341" s="239"/>
      <c r="X341" s="239"/>
      <c r="Y341" s="239"/>
      <c r="Z341" s="239"/>
      <c r="AA341" s="239"/>
      <c r="AB341" s="239"/>
      <c r="AC341" s="239"/>
      <c r="AD341" s="239"/>
      <c r="AE341" s="239"/>
      <c r="AF341" s="239"/>
      <c r="AG341" s="239"/>
      <c r="AH341" s="239"/>
      <c r="AI341" s="239"/>
    </row>
    <row r="342" spans="2:35">
      <c r="B342" s="263"/>
      <c r="C342" s="264"/>
      <c r="D342" s="264"/>
      <c r="E342" s="264"/>
      <c r="F342" s="377"/>
      <c r="G342" s="263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</row>
    <row r="343" spans="2:35">
      <c r="B343" s="263"/>
      <c r="C343" s="264"/>
      <c r="D343" s="264"/>
      <c r="E343" s="264"/>
      <c r="F343" s="377"/>
      <c r="G343" s="263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</row>
    <row r="344" spans="2:35">
      <c r="B344" s="263"/>
      <c r="C344" s="264"/>
      <c r="D344" s="264"/>
      <c r="E344" s="264"/>
      <c r="F344" s="377"/>
      <c r="G344" s="263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</row>
    <row r="345" spans="2:35">
      <c r="B345" s="263"/>
      <c r="C345" s="264"/>
      <c r="D345" s="264"/>
      <c r="E345" s="264"/>
      <c r="F345" s="377"/>
      <c r="G345" s="263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</row>
    <row r="346" spans="2:35">
      <c r="B346" s="263"/>
      <c r="C346" s="264"/>
      <c r="D346" s="264"/>
      <c r="E346" s="264"/>
      <c r="F346" s="377"/>
      <c r="G346" s="263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</row>
    <row r="347" spans="2:35">
      <c r="B347" s="263"/>
      <c r="C347" s="264"/>
      <c r="D347" s="264"/>
      <c r="E347" s="264"/>
      <c r="F347" s="377"/>
      <c r="G347" s="263"/>
      <c r="I347" s="239"/>
      <c r="J347" s="239"/>
      <c r="K347" s="239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39"/>
      <c r="Y347" s="239"/>
      <c r="Z347" s="239"/>
      <c r="AA347" s="239"/>
      <c r="AB347" s="239"/>
      <c r="AC347" s="239"/>
      <c r="AD347" s="239"/>
      <c r="AE347" s="239"/>
      <c r="AF347" s="239"/>
      <c r="AG347" s="239"/>
      <c r="AH347" s="239"/>
      <c r="AI347" s="239"/>
    </row>
    <row r="348" spans="2:35">
      <c r="B348" s="263"/>
      <c r="C348" s="264"/>
      <c r="D348" s="264"/>
      <c r="E348" s="264"/>
      <c r="F348" s="377"/>
      <c r="G348" s="263"/>
      <c r="I348" s="239"/>
      <c r="J348" s="239"/>
      <c r="K348" s="239"/>
      <c r="L348" s="239"/>
      <c r="M348" s="239"/>
      <c r="N348" s="239"/>
      <c r="O348" s="239"/>
      <c r="P348" s="239"/>
      <c r="Q348" s="239"/>
      <c r="R348" s="239"/>
      <c r="S348" s="239"/>
      <c r="T348" s="239"/>
      <c r="U348" s="239"/>
      <c r="V348" s="239"/>
      <c r="W348" s="239"/>
      <c r="X348" s="239"/>
      <c r="Y348" s="239"/>
      <c r="Z348" s="239"/>
      <c r="AA348" s="239"/>
      <c r="AB348" s="239"/>
      <c r="AC348" s="239"/>
      <c r="AD348" s="239"/>
      <c r="AE348" s="239"/>
      <c r="AF348" s="239"/>
      <c r="AG348" s="239"/>
      <c r="AH348" s="239"/>
      <c r="AI348" s="239"/>
    </row>
    <row r="349" spans="2:35">
      <c r="B349" s="263"/>
      <c r="C349" s="264"/>
      <c r="D349" s="264"/>
      <c r="E349" s="264"/>
      <c r="F349" s="377"/>
      <c r="G349" s="263"/>
      <c r="I349" s="239"/>
      <c r="J349" s="239"/>
      <c r="K349" s="239"/>
      <c r="L349" s="239"/>
      <c r="M349" s="239"/>
      <c r="N349" s="239"/>
      <c r="O349" s="239"/>
      <c r="P349" s="239"/>
      <c r="Q349" s="239"/>
      <c r="R349" s="239"/>
      <c r="S349" s="239"/>
      <c r="T349" s="239"/>
      <c r="U349" s="239"/>
      <c r="V349" s="239"/>
      <c r="W349" s="239"/>
      <c r="X349" s="239"/>
      <c r="Y349" s="239"/>
      <c r="Z349" s="239"/>
      <c r="AA349" s="239"/>
      <c r="AB349" s="239"/>
      <c r="AC349" s="239"/>
      <c r="AD349" s="239"/>
      <c r="AE349" s="239"/>
      <c r="AF349" s="239"/>
      <c r="AG349" s="239"/>
      <c r="AH349" s="239"/>
      <c r="AI349" s="239"/>
    </row>
    <row r="350" spans="2:35">
      <c r="B350" s="263"/>
      <c r="C350" s="264"/>
      <c r="D350" s="264"/>
      <c r="E350" s="264"/>
      <c r="F350" s="377"/>
      <c r="G350" s="263"/>
      <c r="I350" s="239"/>
      <c r="J350" s="239"/>
      <c r="K350" s="239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39"/>
      <c r="Z350" s="239"/>
      <c r="AA350" s="239"/>
      <c r="AB350" s="239"/>
      <c r="AC350" s="239"/>
      <c r="AD350" s="239"/>
      <c r="AE350" s="239"/>
      <c r="AF350" s="239"/>
      <c r="AG350" s="239"/>
      <c r="AH350" s="239"/>
      <c r="AI350" s="239"/>
    </row>
    <row r="351" spans="2:35">
      <c r="B351" s="263"/>
      <c r="C351" s="264"/>
      <c r="D351" s="264"/>
      <c r="E351" s="264"/>
      <c r="F351" s="377"/>
      <c r="G351" s="263"/>
      <c r="I351" s="239"/>
      <c r="J351" s="239"/>
      <c r="K351" s="239"/>
      <c r="L351" s="239"/>
      <c r="M351" s="239"/>
      <c r="N351" s="239"/>
      <c r="O351" s="239"/>
      <c r="P351" s="239"/>
      <c r="Q351" s="239"/>
      <c r="R351" s="239"/>
      <c r="S351" s="239"/>
      <c r="T351" s="239"/>
      <c r="U351" s="239"/>
      <c r="V351" s="239"/>
      <c r="W351" s="239"/>
      <c r="X351" s="239"/>
      <c r="Y351" s="239"/>
      <c r="Z351" s="239"/>
      <c r="AA351" s="239"/>
      <c r="AB351" s="239"/>
      <c r="AC351" s="239"/>
      <c r="AD351" s="239"/>
      <c r="AE351" s="239"/>
      <c r="AF351" s="239"/>
      <c r="AG351" s="239"/>
      <c r="AH351" s="239"/>
      <c r="AI351" s="239"/>
    </row>
    <row r="352" spans="2:35">
      <c r="B352" s="263"/>
      <c r="C352" s="264"/>
      <c r="D352" s="264"/>
      <c r="E352" s="264"/>
      <c r="F352" s="377"/>
      <c r="G352" s="263"/>
      <c r="I352" s="239"/>
      <c r="J352" s="239"/>
      <c r="K352" s="239"/>
      <c r="L352" s="239"/>
      <c r="M352" s="239"/>
      <c r="N352" s="239"/>
      <c r="O352" s="239"/>
      <c r="P352" s="239"/>
      <c r="Q352" s="239"/>
      <c r="R352" s="239"/>
      <c r="S352" s="239"/>
      <c r="T352" s="239"/>
      <c r="U352" s="239"/>
      <c r="V352" s="239"/>
      <c r="W352" s="239"/>
      <c r="X352" s="239"/>
      <c r="Y352" s="239"/>
      <c r="Z352" s="239"/>
      <c r="AA352" s="239"/>
      <c r="AB352" s="239"/>
      <c r="AC352" s="239"/>
      <c r="AD352" s="239"/>
      <c r="AE352" s="239"/>
      <c r="AF352" s="239"/>
      <c r="AG352" s="239"/>
      <c r="AH352" s="239"/>
      <c r="AI352" s="239"/>
    </row>
    <row r="353" spans="2:35">
      <c r="B353" s="263"/>
      <c r="C353" s="264"/>
      <c r="D353" s="264"/>
      <c r="E353" s="264"/>
      <c r="F353" s="377"/>
      <c r="G353" s="263"/>
      <c r="I353" s="239"/>
      <c r="J353" s="239"/>
      <c r="K353" s="239"/>
      <c r="L353" s="239"/>
      <c r="M353" s="239"/>
      <c r="N353" s="239"/>
      <c r="O353" s="239"/>
      <c r="P353" s="239"/>
      <c r="Q353" s="239"/>
      <c r="R353" s="239"/>
      <c r="S353" s="239"/>
      <c r="T353" s="239"/>
      <c r="U353" s="239"/>
      <c r="V353" s="239"/>
      <c r="W353" s="239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</row>
    <row r="354" spans="2:35">
      <c r="B354" s="263"/>
      <c r="C354" s="264"/>
      <c r="D354" s="264"/>
      <c r="E354" s="264"/>
      <c r="F354" s="377"/>
      <c r="G354" s="263"/>
      <c r="I354" s="239"/>
      <c r="J354" s="239"/>
      <c r="K354" s="239"/>
      <c r="L354" s="239"/>
      <c r="M354" s="239"/>
      <c r="N354" s="239"/>
      <c r="O354" s="239"/>
      <c r="P354" s="239"/>
      <c r="Q354" s="239"/>
      <c r="R354" s="239"/>
      <c r="S354" s="239"/>
      <c r="T354" s="239"/>
      <c r="U354" s="239"/>
      <c r="V354" s="239"/>
      <c r="W354" s="239"/>
      <c r="X354" s="239"/>
      <c r="Y354" s="239"/>
      <c r="Z354" s="239"/>
      <c r="AA354" s="239"/>
      <c r="AB354" s="239"/>
      <c r="AC354" s="239"/>
      <c r="AD354" s="239"/>
      <c r="AE354" s="239"/>
      <c r="AF354" s="239"/>
      <c r="AG354" s="239"/>
      <c r="AH354" s="239"/>
      <c r="AI354" s="239"/>
    </row>
    <row r="355" spans="2:35">
      <c r="B355" s="263"/>
      <c r="C355" s="264"/>
      <c r="D355" s="264"/>
      <c r="E355" s="264"/>
      <c r="F355" s="377"/>
      <c r="G355" s="263"/>
      <c r="I355" s="239"/>
      <c r="J355" s="239"/>
      <c r="K355" s="239"/>
      <c r="L355" s="239"/>
      <c r="M355" s="239"/>
      <c r="N355" s="239"/>
      <c r="O355" s="239"/>
      <c r="P355" s="239"/>
      <c r="Q355" s="239"/>
      <c r="R355" s="239"/>
      <c r="S355" s="239"/>
      <c r="T355" s="239"/>
      <c r="U355" s="239"/>
      <c r="V355" s="239"/>
      <c r="W355" s="239"/>
      <c r="X355" s="239"/>
      <c r="Y355" s="239"/>
      <c r="Z355" s="239"/>
      <c r="AA355" s="239"/>
      <c r="AB355" s="239"/>
      <c r="AC355" s="239"/>
      <c r="AD355" s="239"/>
      <c r="AE355" s="239"/>
      <c r="AF355" s="239"/>
      <c r="AG355" s="239"/>
      <c r="AH355" s="239"/>
      <c r="AI355" s="239"/>
    </row>
    <row r="356" spans="2:35">
      <c r="B356" s="263"/>
      <c r="C356" s="264"/>
      <c r="D356" s="264"/>
      <c r="E356" s="264"/>
      <c r="F356" s="377"/>
      <c r="G356" s="263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</row>
    <row r="357" spans="2:35">
      <c r="B357" s="263"/>
      <c r="C357" s="264"/>
      <c r="D357" s="264"/>
      <c r="E357" s="264"/>
      <c r="F357" s="377"/>
      <c r="G357" s="263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</row>
    <row r="358" spans="2:35">
      <c r="B358" s="263"/>
      <c r="C358" s="264"/>
      <c r="D358" s="264"/>
      <c r="E358" s="264"/>
      <c r="F358" s="377"/>
      <c r="G358" s="263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</row>
    <row r="359" spans="2:35">
      <c r="B359" s="263"/>
      <c r="C359" s="264"/>
      <c r="D359" s="264"/>
      <c r="E359" s="264"/>
      <c r="F359" s="377"/>
      <c r="G359" s="263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</row>
    <row r="360" spans="2:35">
      <c r="B360" s="263"/>
      <c r="C360" s="264"/>
      <c r="D360" s="264"/>
      <c r="E360" s="264"/>
      <c r="F360" s="377"/>
      <c r="G360" s="263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</row>
    <row r="361" spans="2:35">
      <c r="B361" s="263"/>
      <c r="C361" s="264"/>
      <c r="D361" s="264"/>
      <c r="E361" s="264"/>
      <c r="F361" s="377"/>
      <c r="G361" s="263"/>
      <c r="I361" s="239"/>
      <c r="J361" s="239"/>
      <c r="K361" s="239"/>
      <c r="L361" s="239"/>
      <c r="M361" s="239"/>
      <c r="N361" s="239"/>
      <c r="O361" s="239"/>
      <c r="P361" s="239"/>
      <c r="Q361" s="239"/>
      <c r="R361" s="239"/>
      <c r="S361" s="239"/>
      <c r="T361" s="239"/>
      <c r="U361" s="239"/>
      <c r="V361" s="239"/>
      <c r="W361" s="239"/>
      <c r="X361" s="239"/>
      <c r="Y361" s="239"/>
      <c r="Z361" s="239"/>
      <c r="AA361" s="239"/>
      <c r="AB361" s="239"/>
      <c r="AC361" s="239"/>
      <c r="AD361" s="239"/>
      <c r="AE361" s="239"/>
      <c r="AF361" s="239"/>
      <c r="AG361" s="239"/>
      <c r="AH361" s="239"/>
      <c r="AI361" s="239"/>
    </row>
    <row r="362" spans="2:35">
      <c r="B362" s="263"/>
      <c r="C362" s="264"/>
      <c r="D362" s="264"/>
      <c r="E362" s="264"/>
      <c r="F362" s="377"/>
      <c r="G362" s="263"/>
      <c r="I362" s="239"/>
      <c r="J362" s="239"/>
      <c r="K362" s="239"/>
      <c r="L362" s="239"/>
      <c r="M362" s="239"/>
      <c r="N362" s="239"/>
      <c r="O362" s="239"/>
      <c r="P362" s="239"/>
      <c r="Q362" s="239"/>
      <c r="R362" s="239"/>
      <c r="S362" s="239"/>
      <c r="T362" s="239"/>
      <c r="U362" s="239"/>
      <c r="V362" s="239"/>
      <c r="W362" s="239"/>
      <c r="X362" s="239"/>
      <c r="Y362" s="239"/>
      <c r="Z362" s="239"/>
      <c r="AA362" s="239"/>
      <c r="AB362" s="239"/>
      <c r="AC362" s="239"/>
      <c r="AD362" s="239"/>
      <c r="AE362" s="239"/>
      <c r="AF362" s="239"/>
      <c r="AG362" s="239"/>
      <c r="AH362" s="239"/>
      <c r="AI362" s="239"/>
    </row>
    <row r="363" spans="2:35">
      <c r="B363" s="263"/>
      <c r="C363" s="264"/>
      <c r="D363" s="264"/>
      <c r="E363" s="264"/>
      <c r="F363" s="377"/>
      <c r="G363" s="263"/>
      <c r="I363" s="239"/>
      <c r="J363" s="239"/>
      <c r="K363" s="239"/>
      <c r="L363" s="239"/>
      <c r="M363" s="239"/>
      <c r="N363" s="239"/>
      <c r="O363" s="239"/>
      <c r="P363" s="239"/>
      <c r="Q363" s="239"/>
      <c r="R363" s="239"/>
      <c r="S363" s="239"/>
      <c r="T363" s="239"/>
      <c r="U363" s="239"/>
      <c r="V363" s="239"/>
      <c r="W363" s="239"/>
      <c r="X363" s="239"/>
      <c r="Y363" s="239"/>
      <c r="Z363" s="239"/>
      <c r="AA363" s="239"/>
      <c r="AB363" s="239"/>
      <c r="AC363" s="239"/>
      <c r="AD363" s="239"/>
      <c r="AE363" s="239"/>
      <c r="AF363" s="239"/>
      <c r="AG363" s="239"/>
      <c r="AH363" s="239"/>
      <c r="AI363" s="239"/>
    </row>
    <row r="364" spans="2:35"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39"/>
      <c r="T364" s="239"/>
      <c r="U364" s="239"/>
      <c r="V364" s="239"/>
      <c r="W364" s="239"/>
      <c r="X364" s="239"/>
      <c r="Y364" s="239"/>
      <c r="Z364" s="239"/>
      <c r="AA364" s="239"/>
      <c r="AB364" s="239"/>
      <c r="AC364" s="239"/>
      <c r="AD364" s="239"/>
      <c r="AE364" s="239"/>
      <c r="AF364" s="239"/>
      <c r="AG364" s="239"/>
      <c r="AH364" s="239"/>
      <c r="AI364" s="239"/>
    </row>
    <row r="365" spans="2:35">
      <c r="I365" s="239"/>
      <c r="J365" s="239"/>
      <c r="K365" s="239"/>
      <c r="L365" s="239"/>
      <c r="M365" s="239"/>
      <c r="N365" s="239"/>
      <c r="O365" s="239"/>
      <c r="P365" s="239"/>
      <c r="Q365" s="239"/>
      <c r="R365" s="239"/>
      <c r="S365" s="239"/>
      <c r="T365" s="239"/>
      <c r="U365" s="239"/>
      <c r="V365" s="239"/>
      <c r="W365" s="239"/>
      <c r="X365" s="239"/>
      <c r="Y365" s="239"/>
      <c r="Z365" s="239"/>
      <c r="AA365" s="239"/>
      <c r="AB365" s="239"/>
      <c r="AC365" s="239"/>
      <c r="AD365" s="239"/>
      <c r="AE365" s="239"/>
      <c r="AF365" s="239"/>
      <c r="AG365" s="239"/>
      <c r="AH365" s="239"/>
      <c r="AI365" s="239"/>
    </row>
    <row r="366" spans="2:35">
      <c r="I366" s="239"/>
      <c r="J366" s="239"/>
      <c r="K366" s="239"/>
      <c r="L366" s="239"/>
      <c r="M366" s="239"/>
      <c r="N366" s="239"/>
      <c r="O366" s="239"/>
      <c r="P366" s="239"/>
      <c r="Q366" s="239"/>
      <c r="R366" s="239"/>
      <c r="S366" s="239"/>
      <c r="T366" s="239"/>
      <c r="U366" s="239"/>
      <c r="V366" s="239"/>
      <c r="W366" s="239"/>
      <c r="X366" s="239"/>
      <c r="Y366" s="239"/>
      <c r="Z366" s="239"/>
      <c r="AA366" s="239"/>
      <c r="AB366" s="239"/>
      <c r="AC366" s="239"/>
      <c r="AD366" s="239"/>
      <c r="AE366" s="239"/>
      <c r="AF366" s="239"/>
      <c r="AG366" s="239"/>
      <c r="AH366" s="239"/>
      <c r="AI366" s="239"/>
    </row>
    <row r="367" spans="2:35">
      <c r="I367" s="239"/>
      <c r="J367" s="239"/>
      <c r="K367" s="239"/>
      <c r="L367" s="239"/>
      <c r="M367" s="239"/>
      <c r="N367" s="239"/>
      <c r="O367" s="239"/>
      <c r="P367" s="239"/>
      <c r="Q367" s="239"/>
      <c r="R367" s="239"/>
      <c r="S367" s="239"/>
      <c r="T367" s="239"/>
      <c r="U367" s="239"/>
      <c r="V367" s="239"/>
      <c r="W367" s="239"/>
      <c r="X367" s="239"/>
      <c r="Y367" s="239"/>
      <c r="Z367" s="239"/>
      <c r="AA367" s="239"/>
      <c r="AB367" s="239"/>
      <c r="AC367" s="239"/>
      <c r="AD367" s="239"/>
      <c r="AE367" s="239"/>
      <c r="AF367" s="239"/>
      <c r="AG367" s="239"/>
      <c r="AH367" s="239"/>
      <c r="AI367" s="239"/>
    </row>
    <row r="368" spans="2:35">
      <c r="I368" s="239"/>
      <c r="J368" s="239"/>
      <c r="K368" s="239"/>
      <c r="L368" s="239"/>
      <c r="M368" s="239"/>
      <c r="N368" s="239"/>
      <c r="O368" s="239"/>
      <c r="P368" s="239"/>
      <c r="Q368" s="239"/>
      <c r="R368" s="239"/>
      <c r="S368" s="239"/>
      <c r="T368" s="239"/>
      <c r="U368" s="239"/>
      <c r="V368" s="239"/>
      <c r="W368" s="239"/>
      <c r="X368" s="239"/>
      <c r="Y368" s="239"/>
      <c r="Z368" s="239"/>
      <c r="AA368" s="239"/>
      <c r="AB368" s="239"/>
      <c r="AC368" s="239"/>
      <c r="AD368" s="239"/>
      <c r="AE368" s="239"/>
      <c r="AF368" s="239"/>
      <c r="AG368" s="239"/>
      <c r="AH368" s="239"/>
      <c r="AI368" s="239"/>
    </row>
    <row r="369" spans="9:35">
      <c r="I369" s="239"/>
      <c r="J369" s="239"/>
      <c r="K369" s="239"/>
      <c r="L369" s="239"/>
      <c r="M369" s="239"/>
      <c r="N369" s="239"/>
      <c r="O369" s="239"/>
      <c r="P369" s="239"/>
      <c r="Q369" s="239"/>
      <c r="R369" s="239"/>
      <c r="S369" s="239"/>
      <c r="T369" s="239"/>
      <c r="U369" s="239"/>
      <c r="V369" s="239"/>
      <c r="W369" s="239"/>
      <c r="X369" s="239"/>
      <c r="Y369" s="239"/>
      <c r="Z369" s="239"/>
      <c r="AA369" s="239"/>
      <c r="AB369" s="239"/>
      <c r="AC369" s="239"/>
      <c r="AD369" s="239"/>
      <c r="AE369" s="239"/>
      <c r="AF369" s="239"/>
      <c r="AG369" s="239"/>
      <c r="AH369" s="239"/>
      <c r="AI369" s="239"/>
    </row>
    <row r="370" spans="9:35">
      <c r="I370" s="239"/>
      <c r="J370" s="239"/>
      <c r="K370" s="239"/>
      <c r="L370" s="239"/>
      <c r="M370" s="239"/>
      <c r="N370" s="239"/>
      <c r="O370" s="239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9"/>
      <c r="AA370" s="239"/>
      <c r="AB370" s="239"/>
      <c r="AC370" s="239"/>
      <c r="AD370" s="239"/>
      <c r="AE370" s="239"/>
      <c r="AF370" s="239"/>
      <c r="AG370" s="239"/>
      <c r="AH370" s="239"/>
      <c r="AI370" s="239"/>
    </row>
    <row r="371" spans="9:35"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39"/>
      <c r="AD371" s="239"/>
      <c r="AE371" s="239"/>
      <c r="AF371" s="239"/>
      <c r="AG371" s="239"/>
      <c r="AH371" s="239"/>
      <c r="AI371" s="239"/>
    </row>
    <row r="372" spans="9:35">
      <c r="I372" s="239"/>
      <c r="J372" s="239"/>
      <c r="K372" s="239"/>
      <c r="L372" s="239"/>
      <c r="M372" s="239"/>
      <c r="N372" s="239"/>
      <c r="O372" s="239"/>
      <c r="P372" s="239"/>
      <c r="Q372" s="239"/>
      <c r="R372" s="239"/>
      <c r="S372" s="239"/>
      <c r="T372" s="239"/>
      <c r="U372" s="239"/>
      <c r="V372" s="239"/>
      <c r="W372" s="239"/>
      <c r="X372" s="239"/>
      <c r="Y372" s="239"/>
      <c r="Z372" s="239"/>
      <c r="AA372" s="239"/>
      <c r="AB372" s="239"/>
      <c r="AC372" s="239"/>
      <c r="AD372" s="239"/>
      <c r="AE372" s="239"/>
      <c r="AF372" s="239"/>
      <c r="AG372" s="239"/>
      <c r="AH372" s="239"/>
      <c r="AI372" s="239"/>
    </row>
    <row r="373" spans="9:35"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39"/>
      <c r="Y373" s="239"/>
      <c r="Z373" s="239"/>
      <c r="AA373" s="239"/>
      <c r="AB373" s="239"/>
      <c r="AC373" s="239"/>
      <c r="AD373" s="239"/>
      <c r="AE373" s="239"/>
      <c r="AF373" s="239"/>
      <c r="AG373" s="239"/>
      <c r="AH373" s="239"/>
      <c r="AI373" s="239"/>
    </row>
    <row r="374" spans="9:35">
      <c r="I374" s="239"/>
      <c r="J374" s="239"/>
      <c r="K374" s="239"/>
      <c r="L374" s="239"/>
      <c r="M374" s="239"/>
      <c r="N374" s="239"/>
      <c r="O374" s="239"/>
      <c r="P374" s="239"/>
      <c r="Q374" s="239"/>
      <c r="R374" s="239"/>
      <c r="S374" s="239"/>
      <c r="T374" s="239"/>
      <c r="U374" s="239"/>
      <c r="V374" s="239"/>
      <c r="W374" s="239"/>
      <c r="X374" s="239"/>
      <c r="Y374" s="239"/>
      <c r="Z374" s="239"/>
      <c r="AA374" s="239"/>
      <c r="AB374" s="239"/>
      <c r="AC374" s="239"/>
      <c r="AD374" s="239"/>
      <c r="AE374" s="239"/>
      <c r="AF374" s="239"/>
      <c r="AG374" s="239"/>
      <c r="AH374" s="239"/>
      <c r="AI374" s="239"/>
    </row>
    <row r="375" spans="9:35">
      <c r="I375" s="239"/>
      <c r="J375" s="239"/>
      <c r="K375" s="239"/>
      <c r="L375" s="239"/>
      <c r="M375" s="239"/>
      <c r="N375" s="239"/>
      <c r="O375" s="239"/>
      <c r="P375" s="239"/>
      <c r="Q375" s="239"/>
      <c r="R375" s="239"/>
      <c r="S375" s="239"/>
      <c r="T375" s="239"/>
      <c r="U375" s="239"/>
      <c r="V375" s="239"/>
      <c r="W375" s="239"/>
      <c r="X375" s="239"/>
      <c r="Y375" s="239"/>
      <c r="Z375" s="239"/>
      <c r="AA375" s="239"/>
      <c r="AB375" s="239"/>
      <c r="AC375" s="239"/>
      <c r="AD375" s="239"/>
      <c r="AE375" s="239"/>
      <c r="AF375" s="239"/>
      <c r="AG375" s="239"/>
      <c r="AH375" s="239"/>
      <c r="AI375" s="239"/>
    </row>
    <row r="376" spans="9:35">
      <c r="I376" s="239"/>
      <c r="J376" s="239"/>
      <c r="K376" s="239"/>
      <c r="L376" s="239"/>
      <c r="M376" s="239"/>
      <c r="N376" s="239"/>
      <c r="O376" s="239"/>
      <c r="P376" s="239"/>
      <c r="Q376" s="239"/>
      <c r="R376" s="239"/>
      <c r="S376" s="239"/>
      <c r="T376" s="239"/>
      <c r="U376" s="239"/>
      <c r="V376" s="239"/>
      <c r="W376" s="239"/>
      <c r="X376" s="239"/>
      <c r="Y376" s="239"/>
      <c r="Z376" s="239"/>
      <c r="AA376" s="239"/>
      <c r="AB376" s="239"/>
      <c r="AC376" s="239"/>
      <c r="AD376" s="239"/>
      <c r="AE376" s="239"/>
      <c r="AF376" s="239"/>
      <c r="AG376" s="239"/>
      <c r="AH376" s="239"/>
      <c r="AI376" s="239"/>
    </row>
    <row r="377" spans="9:35">
      <c r="I377" s="239"/>
      <c r="J377" s="239"/>
      <c r="K377" s="239"/>
      <c r="L377" s="239"/>
      <c r="M377" s="239"/>
      <c r="N377" s="239"/>
      <c r="O377" s="239"/>
      <c r="P377" s="239"/>
      <c r="Q377" s="239"/>
      <c r="R377" s="239"/>
      <c r="S377" s="239"/>
      <c r="T377" s="239"/>
      <c r="U377" s="239"/>
      <c r="V377" s="239"/>
      <c r="W377" s="239"/>
      <c r="X377" s="239"/>
      <c r="Y377" s="239"/>
      <c r="Z377" s="239"/>
      <c r="AA377" s="239"/>
      <c r="AB377" s="239"/>
      <c r="AC377" s="239"/>
      <c r="AD377" s="239"/>
      <c r="AE377" s="239"/>
      <c r="AF377" s="239"/>
      <c r="AG377" s="239"/>
      <c r="AH377" s="239"/>
      <c r="AI377" s="239"/>
    </row>
    <row r="378" spans="9:35">
      <c r="I378" s="239"/>
      <c r="J378" s="239"/>
      <c r="K378" s="239"/>
      <c r="L378" s="239"/>
      <c r="M378" s="239"/>
      <c r="N378" s="239"/>
      <c r="O378" s="239"/>
      <c r="P378" s="239"/>
      <c r="Q378" s="239"/>
      <c r="R378" s="239"/>
      <c r="S378" s="239"/>
      <c r="T378" s="239"/>
      <c r="U378" s="239"/>
      <c r="V378" s="239"/>
      <c r="W378" s="239"/>
      <c r="X378" s="239"/>
      <c r="Y378" s="239"/>
      <c r="Z378" s="239"/>
      <c r="AA378" s="239"/>
      <c r="AB378" s="239"/>
      <c r="AC378" s="239"/>
      <c r="AD378" s="239"/>
      <c r="AE378" s="239"/>
      <c r="AF378" s="239"/>
      <c r="AG378" s="239"/>
      <c r="AH378" s="239"/>
      <c r="AI378" s="239"/>
    </row>
    <row r="379" spans="9:35">
      <c r="I379" s="239"/>
      <c r="J379" s="239"/>
      <c r="K379" s="239"/>
      <c r="L379" s="239"/>
      <c r="M379" s="239"/>
      <c r="N379" s="239"/>
      <c r="O379" s="239"/>
      <c r="P379" s="239"/>
      <c r="Q379" s="239"/>
      <c r="R379" s="239"/>
      <c r="S379" s="239"/>
      <c r="T379" s="239"/>
      <c r="U379" s="239"/>
      <c r="V379" s="239"/>
      <c r="W379" s="239"/>
      <c r="X379" s="239"/>
      <c r="Y379" s="239"/>
      <c r="Z379" s="239"/>
      <c r="AA379" s="239"/>
      <c r="AB379" s="239"/>
      <c r="AC379" s="239"/>
      <c r="AD379" s="239"/>
      <c r="AE379" s="239"/>
      <c r="AF379" s="239"/>
      <c r="AG379" s="239"/>
      <c r="AH379" s="239"/>
      <c r="AI379" s="239"/>
    </row>
    <row r="380" spans="9:35">
      <c r="I380" s="239"/>
      <c r="J380" s="239"/>
      <c r="K380" s="239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39"/>
      <c r="Z380" s="239"/>
      <c r="AA380" s="239"/>
      <c r="AB380" s="239"/>
      <c r="AC380" s="239"/>
      <c r="AD380" s="239"/>
      <c r="AE380" s="239"/>
      <c r="AF380" s="239"/>
      <c r="AG380" s="239"/>
      <c r="AH380" s="239"/>
      <c r="AI380" s="239"/>
    </row>
    <row r="381" spans="9:35">
      <c r="I381" s="239"/>
      <c r="J381" s="239"/>
      <c r="K381" s="239"/>
      <c r="L381" s="239"/>
      <c r="M381" s="239"/>
      <c r="N381" s="239"/>
      <c r="O381" s="239"/>
      <c r="P381" s="239"/>
      <c r="Q381" s="239"/>
      <c r="R381" s="239"/>
      <c r="S381" s="239"/>
      <c r="T381" s="239"/>
      <c r="U381" s="239"/>
      <c r="V381" s="239"/>
      <c r="W381" s="239"/>
      <c r="X381" s="239"/>
      <c r="Y381" s="239"/>
      <c r="Z381" s="239"/>
      <c r="AA381" s="239"/>
      <c r="AB381" s="239"/>
      <c r="AC381" s="239"/>
      <c r="AD381" s="239"/>
      <c r="AE381" s="239"/>
      <c r="AF381" s="239"/>
      <c r="AG381" s="239"/>
      <c r="AH381" s="239"/>
      <c r="AI381" s="239"/>
    </row>
    <row r="382" spans="9:35">
      <c r="I382" s="239"/>
      <c r="J382" s="239"/>
      <c r="K382" s="239"/>
      <c r="L382" s="239"/>
      <c r="M382" s="239"/>
      <c r="N382" s="239"/>
      <c r="O382" s="239"/>
      <c r="P382" s="239"/>
      <c r="Q382" s="239"/>
      <c r="R382" s="239"/>
      <c r="S382" s="239"/>
      <c r="T382" s="239"/>
      <c r="U382" s="239"/>
      <c r="V382" s="239"/>
      <c r="W382" s="239"/>
      <c r="X382" s="239"/>
      <c r="Y382" s="239"/>
      <c r="Z382" s="239"/>
      <c r="AA382" s="239"/>
      <c r="AB382" s="239"/>
      <c r="AC382" s="239"/>
      <c r="AD382" s="239"/>
      <c r="AE382" s="239"/>
      <c r="AF382" s="239"/>
      <c r="AG382" s="239"/>
      <c r="AH382" s="239"/>
      <c r="AI382" s="239"/>
    </row>
    <row r="383" spans="9:35">
      <c r="I383" s="239"/>
      <c r="J383" s="239"/>
      <c r="K383" s="239"/>
      <c r="L383" s="239"/>
      <c r="M383" s="239"/>
      <c r="N383" s="239"/>
      <c r="O383" s="239"/>
      <c r="P383" s="239"/>
      <c r="Q383" s="239"/>
      <c r="R383" s="239"/>
      <c r="S383" s="239"/>
      <c r="T383" s="239"/>
      <c r="U383" s="239"/>
      <c r="V383" s="239"/>
      <c r="W383" s="239"/>
      <c r="X383" s="239"/>
      <c r="Y383" s="239"/>
      <c r="Z383" s="239"/>
      <c r="AA383" s="239"/>
      <c r="AB383" s="239"/>
      <c r="AC383" s="239"/>
      <c r="AD383" s="239"/>
      <c r="AE383" s="239"/>
      <c r="AF383" s="239"/>
      <c r="AG383" s="239"/>
      <c r="AH383" s="239"/>
      <c r="AI383" s="239"/>
    </row>
    <row r="384" spans="9:35"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</row>
    <row r="385" spans="9:35"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</row>
    <row r="386" spans="9:35"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</row>
    <row r="387" spans="9:35"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</row>
    <row r="388" spans="9:35"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</row>
    <row r="389" spans="9:35">
      <c r="I389" s="239"/>
      <c r="J389" s="239"/>
      <c r="K389" s="239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9"/>
      <c r="AA389" s="239"/>
      <c r="AB389" s="239"/>
      <c r="AC389" s="239"/>
      <c r="AD389" s="239"/>
      <c r="AE389" s="239"/>
      <c r="AF389" s="239"/>
      <c r="AG389" s="239"/>
      <c r="AH389" s="239"/>
      <c r="AI389" s="239"/>
    </row>
    <row r="390" spans="9:35">
      <c r="I390" s="239"/>
      <c r="J390" s="239"/>
      <c r="K390" s="239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9"/>
      <c r="AA390" s="239"/>
      <c r="AB390" s="239"/>
      <c r="AC390" s="239"/>
      <c r="AD390" s="239"/>
      <c r="AE390" s="239"/>
      <c r="AF390" s="239"/>
      <c r="AG390" s="239"/>
      <c r="AH390" s="239"/>
      <c r="AI390" s="239"/>
    </row>
    <row r="391" spans="9:35">
      <c r="I391" s="239"/>
      <c r="J391" s="239"/>
      <c r="K391" s="239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39"/>
      <c r="AE391" s="239"/>
      <c r="AF391" s="239"/>
      <c r="AG391" s="239"/>
      <c r="AH391" s="239"/>
      <c r="AI391" s="239"/>
    </row>
    <row r="392" spans="9:35">
      <c r="I392" s="239"/>
      <c r="J392" s="239"/>
      <c r="K392" s="239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39"/>
      <c r="AE392" s="239"/>
      <c r="AF392" s="239"/>
      <c r="AG392" s="239"/>
      <c r="AH392" s="239"/>
      <c r="AI392" s="239"/>
    </row>
    <row r="393" spans="9:35">
      <c r="I393" s="239"/>
      <c r="J393" s="239"/>
      <c r="K393" s="239"/>
      <c r="L393" s="239"/>
      <c r="M393" s="239"/>
      <c r="N393" s="239"/>
      <c r="O393" s="239"/>
      <c r="P393" s="239"/>
      <c r="Q393" s="239"/>
      <c r="R393" s="239"/>
      <c r="S393" s="239"/>
      <c r="T393" s="239"/>
      <c r="U393" s="239"/>
      <c r="V393" s="239"/>
      <c r="W393" s="239"/>
      <c r="X393" s="239"/>
      <c r="Y393" s="239"/>
      <c r="Z393" s="239"/>
      <c r="AA393" s="239"/>
      <c r="AB393" s="239"/>
      <c r="AC393" s="239"/>
      <c r="AD393" s="239"/>
      <c r="AE393" s="239"/>
      <c r="AF393" s="239"/>
      <c r="AG393" s="239"/>
      <c r="AH393" s="239"/>
      <c r="AI393" s="239"/>
    </row>
    <row r="394" spans="9:35">
      <c r="I394" s="239"/>
      <c r="J394" s="239"/>
      <c r="K394" s="239"/>
      <c r="L394" s="239"/>
      <c r="M394" s="239"/>
      <c r="N394" s="239"/>
      <c r="O394" s="239"/>
      <c r="P394" s="239"/>
      <c r="Q394" s="239"/>
      <c r="R394" s="239"/>
      <c r="S394" s="239"/>
      <c r="T394" s="239"/>
      <c r="U394" s="239"/>
      <c r="V394" s="239"/>
      <c r="W394" s="239"/>
      <c r="X394" s="239"/>
      <c r="Y394" s="239"/>
      <c r="Z394" s="239"/>
      <c r="AA394" s="239"/>
      <c r="AB394" s="239"/>
      <c r="AC394" s="239"/>
      <c r="AD394" s="239"/>
      <c r="AE394" s="239"/>
      <c r="AF394" s="239"/>
      <c r="AG394" s="239"/>
      <c r="AH394" s="239"/>
      <c r="AI394" s="239"/>
    </row>
    <row r="395" spans="9:35">
      <c r="I395" s="239"/>
      <c r="J395" s="239"/>
      <c r="K395" s="239"/>
      <c r="L395" s="239"/>
      <c r="M395" s="239"/>
      <c r="N395" s="239"/>
      <c r="O395" s="239"/>
      <c r="P395" s="239"/>
      <c r="Q395" s="239"/>
      <c r="R395" s="239"/>
      <c r="S395" s="239"/>
      <c r="T395" s="239"/>
      <c r="U395" s="239"/>
      <c r="V395" s="239"/>
      <c r="W395" s="239"/>
      <c r="X395" s="239"/>
      <c r="Y395" s="239"/>
      <c r="Z395" s="239"/>
      <c r="AA395" s="239"/>
      <c r="AB395" s="239"/>
      <c r="AC395" s="239"/>
      <c r="AD395" s="239"/>
      <c r="AE395" s="239"/>
      <c r="AF395" s="239"/>
      <c r="AG395" s="239"/>
      <c r="AH395" s="239"/>
      <c r="AI395" s="239"/>
    </row>
    <row r="396" spans="9:35">
      <c r="I396" s="239"/>
      <c r="J396" s="239"/>
      <c r="K396" s="239"/>
      <c r="L396" s="239"/>
      <c r="M396" s="239"/>
      <c r="N396" s="239"/>
      <c r="O396" s="239"/>
      <c r="P396" s="239"/>
      <c r="Q396" s="239"/>
      <c r="R396" s="239"/>
      <c r="S396" s="239"/>
      <c r="T396" s="239"/>
      <c r="U396" s="239"/>
      <c r="V396" s="239"/>
      <c r="W396" s="239"/>
      <c r="X396" s="239"/>
      <c r="Y396" s="239"/>
      <c r="Z396" s="239"/>
      <c r="AA396" s="239"/>
      <c r="AB396" s="239"/>
      <c r="AC396" s="239"/>
      <c r="AD396" s="239"/>
      <c r="AE396" s="239"/>
      <c r="AF396" s="239"/>
      <c r="AG396" s="239"/>
      <c r="AH396" s="239"/>
      <c r="AI396" s="239"/>
    </row>
    <row r="397" spans="9:35">
      <c r="I397" s="239"/>
      <c r="J397" s="239"/>
      <c r="K397" s="239"/>
      <c r="L397" s="239"/>
      <c r="M397" s="239"/>
      <c r="N397" s="239"/>
      <c r="O397" s="239"/>
      <c r="P397" s="239"/>
      <c r="Q397" s="239"/>
      <c r="R397" s="239"/>
      <c r="S397" s="239"/>
      <c r="T397" s="239"/>
      <c r="U397" s="239"/>
      <c r="V397" s="239"/>
      <c r="W397" s="239"/>
      <c r="X397" s="239"/>
      <c r="Y397" s="239"/>
      <c r="Z397" s="239"/>
      <c r="AA397" s="239"/>
      <c r="AB397" s="239"/>
      <c r="AC397" s="239"/>
      <c r="AD397" s="239"/>
      <c r="AE397" s="239"/>
      <c r="AF397" s="239"/>
      <c r="AG397" s="239"/>
      <c r="AH397" s="239"/>
      <c r="AI397" s="239"/>
    </row>
    <row r="398" spans="9:35">
      <c r="I398" s="239"/>
      <c r="J398" s="239"/>
      <c r="K398" s="239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9"/>
      <c r="AA398" s="239"/>
      <c r="AB398" s="239"/>
      <c r="AC398" s="239"/>
      <c r="AD398" s="239"/>
      <c r="AE398" s="239"/>
      <c r="AF398" s="239"/>
      <c r="AG398" s="239"/>
      <c r="AH398" s="239"/>
      <c r="AI398" s="239"/>
    </row>
    <row r="399" spans="9:35"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9"/>
      <c r="AA399" s="239"/>
      <c r="AB399" s="239"/>
      <c r="AC399" s="239"/>
      <c r="AD399" s="239"/>
      <c r="AE399" s="239"/>
      <c r="AF399" s="239"/>
      <c r="AG399" s="239"/>
      <c r="AH399" s="239"/>
      <c r="AI399" s="239"/>
    </row>
    <row r="400" spans="9:35">
      <c r="I400" s="239"/>
      <c r="J400" s="239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</row>
    <row r="401" spans="9:35">
      <c r="I401" s="239"/>
      <c r="J401" s="239"/>
      <c r="K401" s="239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9"/>
      <c r="AA401" s="239"/>
      <c r="AB401" s="239"/>
      <c r="AC401" s="239"/>
      <c r="AD401" s="239"/>
      <c r="AE401" s="239"/>
      <c r="AF401" s="239"/>
      <c r="AG401" s="239"/>
      <c r="AH401" s="239"/>
      <c r="AI401" s="239"/>
    </row>
    <row r="402" spans="9:35">
      <c r="I402" s="239"/>
      <c r="J402" s="239"/>
      <c r="K402" s="239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9"/>
      <c r="AA402" s="239"/>
      <c r="AB402" s="239"/>
      <c r="AC402" s="239"/>
      <c r="AD402" s="239"/>
      <c r="AE402" s="239"/>
      <c r="AF402" s="239"/>
      <c r="AG402" s="239"/>
      <c r="AH402" s="239"/>
      <c r="AI402" s="239"/>
    </row>
    <row r="403" spans="9:35">
      <c r="I403" s="239"/>
      <c r="J403" s="239"/>
      <c r="K403" s="239"/>
      <c r="L403" s="239"/>
      <c r="M403" s="239"/>
      <c r="N403" s="239"/>
      <c r="O403" s="239"/>
      <c r="P403" s="239"/>
      <c r="Q403" s="239"/>
      <c r="R403" s="239"/>
      <c r="S403" s="239"/>
      <c r="T403" s="239"/>
      <c r="U403" s="239"/>
      <c r="V403" s="239"/>
      <c r="W403" s="239"/>
      <c r="X403" s="239"/>
      <c r="Y403" s="239"/>
      <c r="Z403" s="239"/>
      <c r="AA403" s="239"/>
      <c r="AB403" s="239"/>
      <c r="AC403" s="239"/>
      <c r="AD403" s="239"/>
      <c r="AE403" s="239"/>
      <c r="AF403" s="239"/>
      <c r="AG403" s="239"/>
      <c r="AH403" s="239"/>
      <c r="AI403" s="239"/>
    </row>
    <row r="404" spans="9:35">
      <c r="I404" s="239"/>
      <c r="J404" s="239"/>
      <c r="K404" s="239"/>
      <c r="L404" s="239"/>
      <c r="M404" s="239"/>
      <c r="N404" s="239"/>
      <c r="O404" s="239"/>
      <c r="P404" s="239"/>
      <c r="Q404" s="239"/>
      <c r="R404" s="239"/>
      <c r="S404" s="239"/>
      <c r="T404" s="239"/>
      <c r="U404" s="239"/>
      <c r="V404" s="239"/>
      <c r="W404" s="239"/>
      <c r="X404" s="239"/>
      <c r="Y404" s="239"/>
      <c r="Z404" s="239"/>
      <c r="AA404" s="239"/>
      <c r="AB404" s="239"/>
      <c r="AC404" s="239"/>
      <c r="AD404" s="239"/>
      <c r="AE404" s="239"/>
      <c r="AF404" s="239"/>
      <c r="AG404" s="239"/>
      <c r="AH404" s="239"/>
      <c r="AI404" s="239"/>
    </row>
    <row r="405" spans="9:35">
      <c r="I405" s="239"/>
      <c r="J405" s="239"/>
      <c r="K405" s="239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39"/>
      <c r="AD405" s="239"/>
      <c r="AE405" s="239"/>
      <c r="AF405" s="239"/>
      <c r="AG405" s="239"/>
      <c r="AH405" s="239"/>
      <c r="AI405" s="239"/>
    </row>
    <row r="406" spans="9:35">
      <c r="I406" s="239"/>
      <c r="J406" s="239"/>
      <c r="K406" s="239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9"/>
      <c r="AA406" s="239"/>
      <c r="AB406" s="239"/>
      <c r="AC406" s="239"/>
      <c r="AD406" s="239"/>
      <c r="AE406" s="239"/>
      <c r="AF406" s="239"/>
      <c r="AG406" s="239"/>
      <c r="AH406" s="239"/>
      <c r="AI406" s="239"/>
    </row>
    <row r="407" spans="9:35">
      <c r="I407" s="239"/>
      <c r="J407" s="239"/>
      <c r="K407" s="239"/>
      <c r="L407" s="239"/>
      <c r="M407" s="239"/>
      <c r="N407" s="239"/>
      <c r="O407" s="239"/>
      <c r="P407" s="239"/>
      <c r="Q407" s="239"/>
      <c r="R407" s="239"/>
      <c r="S407" s="239"/>
      <c r="T407" s="239"/>
      <c r="U407" s="239"/>
      <c r="V407" s="239"/>
      <c r="W407" s="239"/>
      <c r="X407" s="239"/>
      <c r="Y407" s="239"/>
      <c r="Z407" s="239"/>
      <c r="AA407" s="239"/>
      <c r="AB407" s="239"/>
      <c r="AC407" s="239"/>
      <c r="AD407" s="239"/>
      <c r="AE407" s="239"/>
      <c r="AF407" s="239"/>
      <c r="AG407" s="239"/>
      <c r="AH407" s="239"/>
      <c r="AI407" s="239"/>
    </row>
    <row r="408" spans="9:35">
      <c r="I408" s="239"/>
      <c r="J408" s="239"/>
      <c r="K408" s="239"/>
      <c r="L408" s="239"/>
      <c r="M408" s="239"/>
      <c r="N408" s="239"/>
      <c r="O408" s="239"/>
      <c r="P408" s="239"/>
      <c r="Q408" s="239"/>
      <c r="R408" s="239"/>
      <c r="S408" s="239"/>
      <c r="T408" s="239"/>
      <c r="U408" s="239"/>
      <c r="V408" s="239"/>
      <c r="W408" s="239"/>
      <c r="X408" s="239"/>
      <c r="Y408" s="239"/>
      <c r="Z408" s="239"/>
      <c r="AA408" s="239"/>
      <c r="AB408" s="239"/>
      <c r="AC408" s="239"/>
      <c r="AD408" s="239"/>
      <c r="AE408" s="239"/>
      <c r="AF408" s="239"/>
      <c r="AG408" s="239"/>
      <c r="AH408" s="239"/>
      <c r="AI408" s="239"/>
    </row>
    <row r="409" spans="9:35">
      <c r="I409" s="239"/>
      <c r="J409" s="239"/>
      <c r="K409" s="239"/>
      <c r="L409" s="239"/>
      <c r="M409" s="239"/>
      <c r="N409" s="239"/>
      <c r="O409" s="239"/>
      <c r="P409" s="239"/>
      <c r="Q409" s="239"/>
      <c r="R409" s="239"/>
      <c r="S409" s="239"/>
      <c r="T409" s="239"/>
      <c r="U409" s="239"/>
      <c r="V409" s="239"/>
      <c r="W409" s="239"/>
      <c r="X409" s="239"/>
      <c r="Y409" s="239"/>
      <c r="Z409" s="239"/>
      <c r="AA409" s="239"/>
      <c r="AB409" s="239"/>
      <c r="AC409" s="239"/>
      <c r="AD409" s="239"/>
      <c r="AE409" s="239"/>
      <c r="AF409" s="239"/>
      <c r="AG409" s="239"/>
      <c r="AH409" s="239"/>
      <c r="AI409" s="239"/>
    </row>
    <row r="410" spans="9:35">
      <c r="I410" s="239"/>
      <c r="J410" s="239"/>
      <c r="K410" s="239"/>
      <c r="L410" s="239"/>
      <c r="M410" s="239"/>
      <c r="N410" s="239"/>
      <c r="O410" s="239"/>
      <c r="P410" s="239"/>
      <c r="Q410" s="239"/>
      <c r="R410" s="239"/>
      <c r="S410" s="239"/>
      <c r="T410" s="239"/>
      <c r="U410" s="239"/>
      <c r="V410" s="239"/>
      <c r="W410" s="239"/>
      <c r="X410" s="239"/>
      <c r="Y410" s="239"/>
      <c r="Z410" s="239"/>
      <c r="AA410" s="239"/>
      <c r="AB410" s="239"/>
      <c r="AC410" s="239"/>
      <c r="AD410" s="239"/>
      <c r="AE410" s="239"/>
      <c r="AF410" s="239"/>
      <c r="AG410" s="239"/>
      <c r="AH410" s="239"/>
      <c r="AI410" s="239"/>
    </row>
    <row r="411" spans="9:35">
      <c r="I411" s="239"/>
      <c r="J411" s="239"/>
      <c r="K411" s="239"/>
      <c r="L411" s="239"/>
      <c r="M411" s="239"/>
      <c r="N411" s="239"/>
      <c r="O411" s="239"/>
      <c r="P411" s="239"/>
      <c r="Q411" s="239"/>
      <c r="R411" s="239"/>
      <c r="S411" s="239"/>
      <c r="T411" s="239"/>
      <c r="U411" s="239"/>
      <c r="V411" s="239"/>
      <c r="W411" s="239"/>
      <c r="X411" s="239"/>
      <c r="Y411" s="239"/>
      <c r="Z411" s="239"/>
      <c r="AA411" s="239"/>
      <c r="AB411" s="239"/>
      <c r="AC411" s="239"/>
      <c r="AD411" s="239"/>
      <c r="AE411" s="239"/>
      <c r="AF411" s="239"/>
      <c r="AG411" s="239"/>
      <c r="AH411" s="239"/>
      <c r="AI411" s="239"/>
    </row>
    <row r="412" spans="9:35">
      <c r="I412" s="239"/>
      <c r="J412" s="239"/>
      <c r="K412" s="239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39"/>
      <c r="Y412" s="239"/>
      <c r="Z412" s="239"/>
      <c r="AA412" s="239"/>
      <c r="AB412" s="239"/>
      <c r="AC412" s="239"/>
      <c r="AD412" s="239"/>
      <c r="AE412" s="239"/>
      <c r="AF412" s="239"/>
      <c r="AG412" s="239"/>
      <c r="AH412" s="239"/>
      <c r="AI412" s="239"/>
    </row>
    <row r="413" spans="9:35">
      <c r="I413" s="239"/>
      <c r="J413" s="239"/>
      <c r="K413" s="239"/>
      <c r="L413" s="239"/>
      <c r="M413" s="239"/>
      <c r="N413" s="239"/>
      <c r="O413" s="239"/>
      <c r="P413" s="239"/>
      <c r="Q413" s="239"/>
      <c r="R413" s="239"/>
      <c r="S413" s="239"/>
      <c r="T413" s="239"/>
      <c r="U413" s="239"/>
      <c r="V413" s="239"/>
      <c r="W413" s="239"/>
      <c r="X413" s="239"/>
      <c r="Y413" s="239"/>
      <c r="Z413" s="239"/>
      <c r="AA413" s="239"/>
      <c r="AB413" s="239"/>
      <c r="AC413" s="239"/>
      <c r="AD413" s="239"/>
      <c r="AE413" s="239"/>
      <c r="AF413" s="239"/>
      <c r="AG413" s="239"/>
      <c r="AH413" s="239"/>
      <c r="AI413" s="239"/>
    </row>
    <row r="414" spans="9:35">
      <c r="I414" s="239"/>
      <c r="J414" s="239"/>
      <c r="K414" s="239"/>
      <c r="L414" s="239"/>
      <c r="M414" s="239"/>
      <c r="N414" s="239"/>
      <c r="O414" s="239"/>
      <c r="P414" s="239"/>
      <c r="Q414" s="239"/>
      <c r="R414" s="239"/>
      <c r="S414" s="239"/>
      <c r="T414" s="239"/>
      <c r="U414" s="239"/>
      <c r="V414" s="239"/>
      <c r="W414" s="239"/>
      <c r="X414" s="239"/>
      <c r="Y414" s="239"/>
      <c r="Z414" s="239"/>
      <c r="AA414" s="239"/>
      <c r="AB414" s="239"/>
      <c r="AC414" s="239"/>
      <c r="AD414" s="239"/>
      <c r="AE414" s="239"/>
      <c r="AF414" s="239"/>
      <c r="AG414" s="239"/>
      <c r="AH414" s="239"/>
      <c r="AI414" s="239"/>
    </row>
    <row r="415" spans="9:35">
      <c r="I415" s="239"/>
      <c r="J415" s="239"/>
      <c r="K415" s="239"/>
      <c r="L415" s="239"/>
      <c r="M415" s="239"/>
      <c r="N415" s="239"/>
      <c r="O415" s="239"/>
      <c r="P415" s="239"/>
      <c r="Q415" s="239"/>
      <c r="R415" s="239"/>
      <c r="S415" s="239"/>
      <c r="T415" s="239"/>
      <c r="U415" s="239"/>
      <c r="V415" s="239"/>
      <c r="W415" s="239"/>
      <c r="X415" s="239"/>
      <c r="Y415" s="239"/>
      <c r="Z415" s="239"/>
      <c r="AA415" s="239"/>
      <c r="AB415" s="239"/>
      <c r="AC415" s="239"/>
      <c r="AD415" s="239"/>
      <c r="AE415" s="239"/>
      <c r="AF415" s="239"/>
      <c r="AG415" s="239"/>
      <c r="AH415" s="239"/>
      <c r="AI415" s="239"/>
    </row>
    <row r="416" spans="9:35">
      <c r="I416" s="239"/>
      <c r="J416" s="239"/>
      <c r="K416" s="239"/>
      <c r="L416" s="239"/>
      <c r="M416" s="239"/>
      <c r="N416" s="239"/>
      <c r="O416" s="239"/>
      <c r="P416" s="239"/>
      <c r="Q416" s="239"/>
      <c r="R416" s="239"/>
      <c r="S416" s="239"/>
      <c r="T416" s="239"/>
      <c r="U416" s="239"/>
      <c r="V416" s="239"/>
      <c r="W416" s="239"/>
      <c r="X416" s="239"/>
      <c r="Y416" s="239"/>
      <c r="Z416" s="239"/>
      <c r="AA416" s="239"/>
      <c r="AB416" s="239"/>
      <c r="AC416" s="239"/>
      <c r="AD416" s="239"/>
      <c r="AE416" s="239"/>
      <c r="AF416" s="239"/>
      <c r="AG416" s="239"/>
      <c r="AH416" s="239"/>
      <c r="AI416" s="239"/>
    </row>
    <row r="417" spans="9:35">
      <c r="I417" s="239"/>
      <c r="J417" s="239"/>
      <c r="K417" s="239"/>
      <c r="L417" s="239"/>
      <c r="M417" s="239"/>
      <c r="N417" s="239"/>
      <c r="O417" s="239"/>
      <c r="P417" s="239"/>
      <c r="Q417" s="239"/>
      <c r="R417" s="239"/>
      <c r="S417" s="239"/>
      <c r="T417" s="239"/>
      <c r="U417" s="239"/>
      <c r="V417" s="239"/>
      <c r="W417" s="239"/>
      <c r="X417" s="239"/>
      <c r="Y417" s="239"/>
      <c r="Z417" s="239"/>
      <c r="AA417" s="239"/>
      <c r="AB417" s="239"/>
      <c r="AC417" s="239"/>
      <c r="AD417" s="239"/>
      <c r="AE417" s="239"/>
      <c r="AF417" s="239"/>
      <c r="AG417" s="239"/>
      <c r="AH417" s="239"/>
      <c r="AI417" s="239"/>
    </row>
    <row r="418" spans="9:35">
      <c r="I418" s="239"/>
      <c r="J418" s="239"/>
      <c r="K418" s="239"/>
      <c r="L418" s="239"/>
      <c r="M418" s="239"/>
      <c r="N418" s="239"/>
      <c r="O418" s="239"/>
      <c r="P418" s="239"/>
      <c r="Q418" s="239"/>
      <c r="R418" s="239"/>
      <c r="S418" s="239"/>
      <c r="T418" s="239"/>
      <c r="U418" s="239"/>
      <c r="V418" s="239"/>
      <c r="W418" s="239"/>
      <c r="X418" s="239"/>
      <c r="Y418" s="239"/>
      <c r="Z418" s="239"/>
      <c r="AA418" s="239"/>
      <c r="AB418" s="239"/>
      <c r="AC418" s="239"/>
      <c r="AD418" s="239"/>
      <c r="AE418" s="239"/>
      <c r="AF418" s="239"/>
      <c r="AG418" s="239"/>
      <c r="AH418" s="239"/>
      <c r="AI418" s="239"/>
    </row>
    <row r="419" spans="9:35">
      <c r="I419" s="239"/>
      <c r="J419" s="239"/>
      <c r="K419" s="239"/>
      <c r="L419" s="239"/>
      <c r="M419" s="239"/>
      <c r="N419" s="239"/>
      <c r="O419" s="239"/>
      <c r="P419" s="239"/>
      <c r="Q419" s="239"/>
      <c r="R419" s="239"/>
      <c r="S419" s="239"/>
      <c r="T419" s="239"/>
      <c r="U419" s="239"/>
      <c r="V419" s="239"/>
      <c r="W419" s="239"/>
      <c r="X419" s="239"/>
      <c r="Y419" s="239"/>
      <c r="Z419" s="239"/>
      <c r="AA419" s="239"/>
      <c r="AB419" s="239"/>
      <c r="AC419" s="239"/>
      <c r="AD419" s="239"/>
      <c r="AE419" s="239"/>
      <c r="AF419" s="239"/>
      <c r="AG419" s="239"/>
      <c r="AH419" s="239"/>
      <c r="AI419" s="239"/>
    </row>
    <row r="420" spans="9:35">
      <c r="I420" s="239"/>
      <c r="J420" s="239"/>
      <c r="K420" s="239"/>
      <c r="L420" s="239"/>
      <c r="M420" s="239"/>
      <c r="N420" s="239"/>
      <c r="O420" s="239"/>
      <c r="P420" s="239"/>
      <c r="Q420" s="239"/>
      <c r="R420" s="239"/>
      <c r="S420" s="239"/>
      <c r="T420" s="239"/>
      <c r="U420" s="239"/>
      <c r="V420" s="239"/>
      <c r="W420" s="239"/>
      <c r="X420" s="239"/>
      <c r="Y420" s="239"/>
      <c r="Z420" s="239"/>
      <c r="AA420" s="239"/>
      <c r="AB420" s="239"/>
      <c r="AC420" s="239"/>
      <c r="AD420" s="239"/>
      <c r="AE420" s="239"/>
      <c r="AF420" s="239"/>
      <c r="AG420" s="239"/>
      <c r="AH420" s="239"/>
      <c r="AI420" s="239"/>
    </row>
    <row r="421" spans="9:35">
      <c r="I421" s="239"/>
      <c r="J421" s="239"/>
      <c r="K421" s="239"/>
      <c r="L421" s="239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9"/>
      <c r="AA421" s="239"/>
      <c r="AB421" s="239"/>
      <c r="AC421" s="239"/>
      <c r="AD421" s="239"/>
      <c r="AE421" s="239"/>
      <c r="AF421" s="239"/>
      <c r="AG421" s="239"/>
      <c r="AH421" s="239"/>
      <c r="AI421" s="239"/>
    </row>
    <row r="422" spans="9:35">
      <c r="I422" s="239"/>
      <c r="J422" s="239"/>
      <c r="K422" s="239"/>
      <c r="L422" s="239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</row>
    <row r="423" spans="9:35">
      <c r="I423" s="239"/>
      <c r="J423" s="239"/>
      <c r="K423" s="239"/>
      <c r="L423" s="239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</row>
    <row r="424" spans="9:35">
      <c r="I424" s="239"/>
      <c r="J424" s="239"/>
      <c r="K424" s="239"/>
      <c r="L424" s="239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</row>
    <row r="425" spans="9:35"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</row>
    <row r="426" spans="9:35">
      <c r="I426" s="239"/>
      <c r="J426" s="239"/>
      <c r="K426" s="239"/>
      <c r="L426" s="239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</row>
    <row r="427" spans="9:35">
      <c r="I427" s="239"/>
      <c r="J427" s="239"/>
      <c r="K427" s="239"/>
      <c r="L427" s="239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</row>
    <row r="428" spans="9:35">
      <c r="I428" s="239"/>
      <c r="J428" s="239"/>
      <c r="K428" s="239"/>
      <c r="L428" s="239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</row>
    <row r="429" spans="9:35">
      <c r="I429" s="239"/>
      <c r="J429" s="239"/>
      <c r="K429" s="239"/>
      <c r="L429" s="239"/>
      <c r="M429" s="239"/>
      <c r="N429" s="239"/>
      <c r="O429" s="239"/>
      <c r="P429" s="239"/>
      <c r="Q429" s="239"/>
      <c r="R429" s="239"/>
      <c r="S429" s="239"/>
      <c r="T429" s="239"/>
      <c r="U429" s="239"/>
      <c r="V429" s="239"/>
      <c r="W429" s="239"/>
      <c r="X429" s="239"/>
      <c r="Y429" s="239"/>
      <c r="Z429" s="239"/>
      <c r="AA429" s="239"/>
      <c r="AB429" s="239"/>
      <c r="AC429" s="239"/>
      <c r="AD429" s="239"/>
      <c r="AE429" s="239"/>
      <c r="AF429" s="239"/>
      <c r="AG429" s="239"/>
      <c r="AH429" s="239"/>
      <c r="AI429" s="239"/>
    </row>
    <row r="430" spans="9:35">
      <c r="I430" s="239"/>
      <c r="J430" s="239"/>
      <c r="K430" s="239"/>
      <c r="L430" s="239"/>
      <c r="M430" s="239"/>
      <c r="N430" s="239"/>
      <c r="O430" s="239"/>
      <c r="P430" s="239"/>
      <c r="Q430" s="239"/>
      <c r="R430" s="239"/>
      <c r="S430" s="239"/>
      <c r="T430" s="239"/>
      <c r="U430" s="239"/>
      <c r="V430" s="239"/>
      <c r="W430" s="239"/>
      <c r="X430" s="239"/>
      <c r="Y430" s="239"/>
      <c r="Z430" s="239"/>
      <c r="AA430" s="239"/>
      <c r="AB430" s="239"/>
      <c r="AC430" s="239"/>
      <c r="AD430" s="239"/>
      <c r="AE430" s="239"/>
      <c r="AF430" s="239"/>
      <c r="AG430" s="239"/>
      <c r="AH430" s="239"/>
      <c r="AI430" s="239"/>
    </row>
    <row r="431" spans="9:35">
      <c r="I431" s="239"/>
      <c r="J431" s="239"/>
      <c r="K431" s="239"/>
      <c r="L431" s="239"/>
      <c r="M431" s="239"/>
      <c r="N431" s="239"/>
      <c r="O431" s="239"/>
      <c r="P431" s="239"/>
      <c r="Q431" s="239"/>
      <c r="R431" s="239"/>
      <c r="S431" s="239"/>
      <c r="T431" s="239"/>
      <c r="U431" s="239"/>
      <c r="V431" s="239"/>
      <c r="W431" s="239"/>
      <c r="X431" s="239"/>
      <c r="Y431" s="239"/>
      <c r="Z431" s="239"/>
      <c r="AA431" s="239"/>
      <c r="AB431" s="239"/>
      <c r="AC431" s="239"/>
      <c r="AD431" s="239"/>
      <c r="AE431" s="239"/>
      <c r="AF431" s="239"/>
      <c r="AG431" s="239"/>
      <c r="AH431" s="239"/>
      <c r="AI431" s="239"/>
    </row>
    <row r="432" spans="9:35">
      <c r="I432" s="239"/>
      <c r="J432" s="239"/>
      <c r="K432" s="239"/>
      <c r="L432" s="239"/>
      <c r="M432" s="239"/>
      <c r="N432" s="239"/>
      <c r="O432" s="239"/>
      <c r="P432" s="239"/>
      <c r="Q432" s="239"/>
      <c r="R432" s="239"/>
      <c r="S432" s="239"/>
      <c r="T432" s="239"/>
      <c r="U432" s="239"/>
      <c r="V432" s="239"/>
      <c r="W432" s="239"/>
      <c r="X432" s="239"/>
      <c r="Y432" s="239"/>
      <c r="Z432" s="239"/>
      <c r="AA432" s="239"/>
      <c r="AB432" s="239"/>
      <c r="AC432" s="239"/>
      <c r="AD432" s="239"/>
      <c r="AE432" s="239"/>
      <c r="AF432" s="239"/>
      <c r="AG432" s="239"/>
      <c r="AH432" s="239"/>
      <c r="AI432" s="239"/>
    </row>
    <row r="433" spans="9:35">
      <c r="I433" s="239"/>
      <c r="J433" s="239"/>
      <c r="K433" s="239"/>
      <c r="L433" s="239"/>
      <c r="M433" s="239"/>
      <c r="N433" s="239"/>
      <c r="O433" s="239"/>
      <c r="P433" s="239"/>
      <c r="Q433" s="239"/>
      <c r="R433" s="239"/>
      <c r="S433" s="239"/>
      <c r="T433" s="239"/>
      <c r="U433" s="239"/>
      <c r="V433" s="239"/>
      <c r="W433" s="239"/>
      <c r="X433" s="239"/>
      <c r="Y433" s="239"/>
      <c r="Z433" s="239"/>
      <c r="AA433" s="239"/>
      <c r="AB433" s="239"/>
      <c r="AC433" s="239"/>
      <c r="AD433" s="239"/>
      <c r="AE433" s="239"/>
      <c r="AF433" s="239"/>
      <c r="AG433" s="239"/>
      <c r="AH433" s="239"/>
      <c r="AI433" s="239"/>
    </row>
    <row r="434" spans="9:35">
      <c r="I434" s="239"/>
      <c r="J434" s="239"/>
      <c r="K434" s="239"/>
      <c r="L434" s="239"/>
      <c r="M434" s="239"/>
      <c r="N434" s="239"/>
      <c r="O434" s="239"/>
      <c r="P434" s="239"/>
      <c r="Q434" s="239"/>
      <c r="R434" s="239"/>
      <c r="S434" s="239"/>
      <c r="T434" s="239"/>
      <c r="U434" s="239"/>
      <c r="V434" s="239"/>
      <c r="W434" s="239"/>
      <c r="X434" s="239"/>
      <c r="Y434" s="239"/>
      <c r="Z434" s="239"/>
      <c r="AA434" s="239"/>
      <c r="AB434" s="239"/>
      <c r="AC434" s="239"/>
      <c r="AD434" s="239"/>
      <c r="AE434" s="239"/>
      <c r="AF434" s="239"/>
      <c r="AG434" s="239"/>
      <c r="AH434" s="239"/>
      <c r="AI434" s="239"/>
    </row>
    <row r="435" spans="9:35">
      <c r="I435" s="239"/>
      <c r="J435" s="239"/>
      <c r="K435" s="239"/>
      <c r="L435" s="239"/>
      <c r="M435" s="239"/>
      <c r="N435" s="239"/>
      <c r="O435" s="239"/>
      <c r="P435" s="239"/>
      <c r="Q435" s="239"/>
      <c r="R435" s="239"/>
      <c r="S435" s="239"/>
      <c r="T435" s="239"/>
      <c r="U435" s="239"/>
      <c r="V435" s="239"/>
      <c r="W435" s="239"/>
      <c r="X435" s="239"/>
      <c r="Y435" s="239"/>
      <c r="Z435" s="239"/>
      <c r="AA435" s="239"/>
      <c r="AB435" s="239"/>
      <c r="AC435" s="239"/>
      <c r="AD435" s="239"/>
      <c r="AE435" s="239"/>
      <c r="AF435" s="239"/>
      <c r="AG435" s="239"/>
      <c r="AH435" s="239"/>
      <c r="AI435" s="239"/>
    </row>
    <row r="436" spans="9:35">
      <c r="I436" s="239"/>
      <c r="J436" s="239"/>
      <c r="K436" s="239"/>
      <c r="L436" s="239"/>
      <c r="M436" s="239"/>
      <c r="N436" s="239"/>
      <c r="O436" s="239"/>
      <c r="P436" s="239"/>
      <c r="Q436" s="239"/>
      <c r="R436" s="239"/>
      <c r="S436" s="239"/>
      <c r="T436" s="239"/>
      <c r="U436" s="239"/>
      <c r="V436" s="239"/>
      <c r="W436" s="239"/>
      <c r="X436" s="239"/>
      <c r="Y436" s="239"/>
      <c r="Z436" s="239"/>
      <c r="AA436" s="239"/>
      <c r="AB436" s="239"/>
      <c r="AC436" s="239"/>
      <c r="AD436" s="239"/>
      <c r="AE436" s="239"/>
      <c r="AF436" s="239"/>
      <c r="AG436" s="239"/>
      <c r="AH436" s="239"/>
      <c r="AI436" s="239"/>
    </row>
    <row r="437" spans="9:35">
      <c r="I437" s="239"/>
      <c r="J437" s="239"/>
      <c r="K437" s="239"/>
      <c r="L437" s="239"/>
      <c r="M437" s="239"/>
      <c r="N437" s="239"/>
      <c r="O437" s="239"/>
      <c r="P437" s="239"/>
      <c r="Q437" s="239"/>
      <c r="R437" s="239"/>
      <c r="S437" s="239"/>
      <c r="T437" s="239"/>
      <c r="U437" s="239"/>
      <c r="V437" s="239"/>
      <c r="W437" s="239"/>
      <c r="X437" s="239"/>
      <c r="Y437" s="239"/>
      <c r="Z437" s="239"/>
      <c r="AA437" s="239"/>
      <c r="AB437" s="239"/>
      <c r="AC437" s="239"/>
      <c r="AD437" s="239"/>
      <c r="AE437" s="239"/>
      <c r="AF437" s="239"/>
      <c r="AG437" s="239"/>
      <c r="AH437" s="239"/>
      <c r="AI437" s="239"/>
    </row>
    <row r="438" spans="9:35">
      <c r="I438" s="239"/>
      <c r="J438" s="239"/>
      <c r="K438" s="239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39"/>
      <c r="Y438" s="239"/>
      <c r="Z438" s="239"/>
      <c r="AA438" s="239"/>
      <c r="AB438" s="239"/>
      <c r="AC438" s="239"/>
      <c r="AD438" s="239"/>
      <c r="AE438" s="239"/>
      <c r="AF438" s="239"/>
      <c r="AG438" s="239"/>
      <c r="AH438" s="239"/>
      <c r="AI438" s="239"/>
    </row>
    <row r="439" spans="9:35">
      <c r="I439" s="239"/>
      <c r="J439" s="239"/>
      <c r="K439" s="239"/>
      <c r="L439" s="239"/>
      <c r="M439" s="239"/>
      <c r="N439" s="239"/>
      <c r="O439" s="239"/>
      <c r="P439" s="239"/>
      <c r="Q439" s="239"/>
      <c r="R439" s="239"/>
      <c r="S439" s="239"/>
      <c r="T439" s="239"/>
      <c r="U439" s="239"/>
      <c r="V439" s="239"/>
      <c r="W439" s="239"/>
      <c r="X439" s="239"/>
      <c r="Y439" s="239"/>
      <c r="Z439" s="239"/>
      <c r="AA439" s="239"/>
      <c r="AB439" s="239"/>
      <c r="AC439" s="239"/>
      <c r="AD439" s="239"/>
      <c r="AE439" s="239"/>
      <c r="AF439" s="239"/>
      <c r="AG439" s="239"/>
      <c r="AH439" s="239"/>
      <c r="AI439" s="239"/>
    </row>
    <row r="440" spans="9:35">
      <c r="I440" s="239"/>
      <c r="J440" s="239"/>
      <c r="K440" s="239"/>
      <c r="L440" s="239"/>
      <c r="M440" s="239"/>
      <c r="N440" s="239"/>
      <c r="O440" s="239"/>
      <c r="P440" s="239"/>
      <c r="Q440" s="239"/>
      <c r="R440" s="239"/>
      <c r="S440" s="239"/>
      <c r="T440" s="239"/>
      <c r="U440" s="239"/>
      <c r="V440" s="239"/>
      <c r="W440" s="239"/>
      <c r="X440" s="239"/>
      <c r="Y440" s="239"/>
      <c r="Z440" s="239"/>
      <c r="AA440" s="239"/>
      <c r="AB440" s="239"/>
      <c r="AC440" s="239"/>
      <c r="AD440" s="239"/>
      <c r="AE440" s="239"/>
      <c r="AF440" s="239"/>
      <c r="AG440" s="239"/>
      <c r="AH440" s="239"/>
      <c r="AI440" s="239"/>
    </row>
    <row r="441" spans="9:35">
      <c r="I441" s="239"/>
      <c r="J441" s="239"/>
      <c r="K441" s="239"/>
      <c r="L441" s="239"/>
      <c r="M441" s="239"/>
      <c r="N441" s="239"/>
      <c r="O441" s="239"/>
      <c r="P441" s="239"/>
      <c r="Q441" s="239"/>
      <c r="R441" s="239"/>
      <c r="S441" s="239"/>
      <c r="T441" s="239"/>
      <c r="U441" s="239"/>
      <c r="V441" s="239"/>
      <c r="W441" s="239"/>
      <c r="X441" s="239"/>
      <c r="Y441" s="239"/>
      <c r="Z441" s="239"/>
      <c r="AA441" s="239"/>
      <c r="AB441" s="239"/>
      <c r="AC441" s="239"/>
      <c r="AD441" s="239"/>
      <c r="AE441" s="239"/>
      <c r="AF441" s="239"/>
      <c r="AG441" s="239"/>
      <c r="AH441" s="239"/>
      <c r="AI441" s="239"/>
    </row>
    <row r="442" spans="9:35">
      <c r="I442" s="239"/>
      <c r="J442" s="239"/>
      <c r="K442" s="239"/>
      <c r="L442" s="239"/>
      <c r="M442" s="239"/>
      <c r="N442" s="239"/>
      <c r="O442" s="239"/>
      <c r="P442" s="239"/>
      <c r="Q442" s="239"/>
      <c r="R442" s="239"/>
      <c r="S442" s="239"/>
      <c r="T442" s="239"/>
      <c r="U442" s="239"/>
      <c r="V442" s="239"/>
      <c r="W442" s="239"/>
      <c r="X442" s="239"/>
      <c r="Y442" s="239"/>
      <c r="Z442" s="239"/>
      <c r="AA442" s="239"/>
      <c r="AB442" s="239"/>
      <c r="AC442" s="239"/>
      <c r="AD442" s="239"/>
      <c r="AE442" s="239"/>
      <c r="AF442" s="239"/>
      <c r="AG442" s="239"/>
      <c r="AH442" s="239"/>
      <c r="AI442" s="239"/>
    </row>
    <row r="443" spans="9:35">
      <c r="I443" s="239"/>
      <c r="J443" s="239"/>
      <c r="K443" s="239"/>
      <c r="L443" s="239"/>
      <c r="M443" s="239"/>
      <c r="N443" s="239"/>
      <c r="O443" s="239"/>
      <c r="P443" s="239"/>
      <c r="Q443" s="239"/>
      <c r="R443" s="239"/>
      <c r="S443" s="239"/>
      <c r="T443" s="239"/>
      <c r="U443" s="239"/>
      <c r="V443" s="239"/>
      <c r="W443" s="239"/>
      <c r="X443" s="239"/>
      <c r="Y443" s="239"/>
      <c r="Z443" s="239"/>
      <c r="AA443" s="239"/>
      <c r="AB443" s="239"/>
      <c r="AC443" s="239"/>
      <c r="AD443" s="239"/>
      <c r="AE443" s="239"/>
      <c r="AF443" s="239"/>
      <c r="AG443" s="239"/>
      <c r="AH443" s="239"/>
      <c r="AI443" s="239"/>
    </row>
    <row r="444" spans="9:35">
      <c r="I444" s="239"/>
      <c r="J444" s="239"/>
      <c r="K444" s="239"/>
      <c r="L444" s="239"/>
      <c r="M444" s="239"/>
      <c r="N444" s="239"/>
      <c r="O444" s="239"/>
      <c r="P444" s="239"/>
      <c r="Q444" s="239"/>
      <c r="R444" s="239"/>
      <c r="S444" s="239"/>
      <c r="T444" s="239"/>
      <c r="U444" s="239"/>
      <c r="V444" s="239"/>
      <c r="W444" s="239"/>
      <c r="X444" s="239"/>
      <c r="Y444" s="239"/>
      <c r="Z444" s="239"/>
      <c r="AA444" s="239"/>
      <c r="AB444" s="239"/>
      <c r="AC444" s="239"/>
      <c r="AD444" s="239"/>
      <c r="AE444" s="239"/>
      <c r="AF444" s="239"/>
      <c r="AG444" s="239"/>
      <c r="AH444" s="239"/>
      <c r="AI444" s="239"/>
    </row>
    <row r="445" spans="9:35">
      <c r="I445" s="239"/>
      <c r="J445" s="239"/>
      <c r="K445" s="239"/>
      <c r="L445" s="239"/>
      <c r="M445" s="239"/>
      <c r="N445" s="239"/>
      <c r="O445" s="239"/>
      <c r="P445" s="239"/>
      <c r="Q445" s="239"/>
      <c r="R445" s="239"/>
      <c r="S445" s="239"/>
      <c r="T445" s="239"/>
      <c r="U445" s="239"/>
      <c r="V445" s="239"/>
      <c r="W445" s="239"/>
      <c r="X445" s="239"/>
      <c r="Y445" s="239"/>
      <c r="Z445" s="239"/>
      <c r="AA445" s="239"/>
      <c r="AB445" s="239"/>
      <c r="AC445" s="239"/>
      <c r="AD445" s="239"/>
      <c r="AE445" s="239"/>
      <c r="AF445" s="239"/>
      <c r="AG445" s="239"/>
      <c r="AH445" s="239"/>
      <c r="AI445" s="239"/>
    </row>
    <row r="446" spans="9:35">
      <c r="I446" s="239"/>
      <c r="J446" s="239"/>
      <c r="K446" s="239"/>
      <c r="L446" s="239"/>
      <c r="M446" s="239"/>
      <c r="N446" s="239"/>
      <c r="O446" s="239"/>
      <c r="P446" s="239"/>
      <c r="Q446" s="239"/>
      <c r="R446" s="239"/>
      <c r="S446" s="239"/>
      <c r="T446" s="239"/>
      <c r="U446" s="239"/>
      <c r="V446" s="239"/>
      <c r="W446" s="239"/>
      <c r="X446" s="239"/>
      <c r="Y446" s="239"/>
      <c r="Z446" s="239"/>
      <c r="AA446" s="239"/>
      <c r="AB446" s="239"/>
      <c r="AC446" s="239"/>
      <c r="AD446" s="239"/>
      <c r="AE446" s="239"/>
      <c r="AF446" s="239"/>
      <c r="AG446" s="239"/>
      <c r="AH446" s="239"/>
      <c r="AI446" s="239"/>
    </row>
    <row r="447" spans="9:35">
      <c r="I447" s="239"/>
      <c r="J447" s="239"/>
      <c r="K447" s="239"/>
      <c r="L447" s="239"/>
      <c r="M447" s="239"/>
      <c r="N447" s="239"/>
      <c r="O447" s="239"/>
      <c r="P447" s="239"/>
      <c r="Q447" s="239"/>
      <c r="R447" s="239"/>
      <c r="S447" s="239"/>
      <c r="T447" s="239"/>
      <c r="U447" s="239"/>
      <c r="V447" s="239"/>
      <c r="W447" s="239"/>
      <c r="X447" s="239"/>
      <c r="Y447" s="239"/>
      <c r="Z447" s="239"/>
      <c r="AA447" s="239"/>
      <c r="AB447" s="239"/>
      <c r="AC447" s="239"/>
      <c r="AD447" s="239"/>
      <c r="AE447" s="239"/>
      <c r="AF447" s="239"/>
      <c r="AG447" s="239"/>
      <c r="AH447" s="239"/>
      <c r="AI447" s="239"/>
    </row>
    <row r="448" spans="9:35">
      <c r="I448" s="239"/>
      <c r="J448" s="239"/>
      <c r="K448" s="239"/>
      <c r="L448" s="239"/>
      <c r="M448" s="239"/>
      <c r="N448" s="239"/>
      <c r="O448" s="239"/>
      <c r="P448" s="239"/>
      <c r="Q448" s="239"/>
      <c r="R448" s="239"/>
      <c r="S448" s="239"/>
      <c r="T448" s="239"/>
      <c r="U448" s="239"/>
      <c r="V448" s="239"/>
      <c r="W448" s="239"/>
      <c r="X448" s="239"/>
      <c r="Y448" s="239"/>
      <c r="Z448" s="239"/>
      <c r="AA448" s="239"/>
      <c r="AB448" s="239"/>
      <c r="AC448" s="239"/>
      <c r="AD448" s="239"/>
      <c r="AE448" s="239"/>
      <c r="AF448" s="239"/>
      <c r="AG448" s="239"/>
      <c r="AH448" s="239"/>
      <c r="AI448" s="239"/>
    </row>
    <row r="449" spans="9:35">
      <c r="I449" s="239"/>
      <c r="J449" s="239"/>
      <c r="K449" s="239"/>
      <c r="L449" s="239"/>
      <c r="M449" s="239"/>
      <c r="N449" s="239"/>
      <c r="O449" s="239"/>
      <c r="P449" s="239"/>
      <c r="Q449" s="239"/>
      <c r="R449" s="239"/>
      <c r="S449" s="239"/>
      <c r="T449" s="239"/>
      <c r="U449" s="239"/>
      <c r="V449" s="239"/>
      <c r="W449" s="239"/>
      <c r="X449" s="239"/>
      <c r="Y449" s="239"/>
      <c r="Z449" s="239"/>
      <c r="AA449" s="239"/>
      <c r="AB449" s="239"/>
      <c r="AC449" s="239"/>
      <c r="AD449" s="239"/>
      <c r="AE449" s="239"/>
      <c r="AF449" s="239"/>
      <c r="AG449" s="239"/>
      <c r="AH449" s="239"/>
      <c r="AI449" s="239"/>
    </row>
    <row r="450" spans="9:35">
      <c r="I450" s="239"/>
      <c r="J450" s="239"/>
      <c r="K450" s="239"/>
      <c r="L450" s="239"/>
      <c r="M450" s="239"/>
      <c r="N450" s="239"/>
      <c r="O450" s="239"/>
      <c r="P450" s="239"/>
      <c r="Q450" s="239"/>
      <c r="R450" s="239"/>
      <c r="S450" s="239"/>
      <c r="T450" s="239"/>
      <c r="U450" s="239"/>
      <c r="V450" s="239"/>
      <c r="W450" s="239"/>
      <c r="X450" s="239"/>
      <c r="Y450" s="239"/>
      <c r="Z450" s="239"/>
      <c r="AA450" s="239"/>
      <c r="AB450" s="239"/>
      <c r="AC450" s="239"/>
      <c r="AD450" s="239"/>
      <c r="AE450" s="239"/>
      <c r="AF450" s="239"/>
      <c r="AG450" s="239"/>
      <c r="AH450" s="239"/>
      <c r="AI450" s="239"/>
    </row>
    <row r="451" spans="9:35">
      <c r="I451" s="239"/>
      <c r="J451" s="239"/>
      <c r="K451" s="239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39"/>
      <c r="Y451" s="239"/>
      <c r="Z451" s="239"/>
      <c r="AA451" s="239"/>
      <c r="AB451" s="239"/>
      <c r="AC451" s="239"/>
      <c r="AD451" s="239"/>
      <c r="AE451" s="239"/>
      <c r="AF451" s="239"/>
      <c r="AG451" s="239"/>
      <c r="AH451" s="239"/>
      <c r="AI451" s="239"/>
    </row>
    <row r="452" spans="9:35">
      <c r="I452" s="239"/>
      <c r="J452" s="239"/>
      <c r="K452" s="239"/>
      <c r="L452" s="239"/>
      <c r="M452" s="239"/>
      <c r="N452" s="239"/>
      <c r="O452" s="239"/>
      <c r="P452" s="239"/>
      <c r="Q452" s="239"/>
      <c r="R452" s="239"/>
      <c r="S452" s="239"/>
      <c r="T452" s="239"/>
      <c r="U452" s="239"/>
      <c r="V452" s="239"/>
      <c r="W452" s="239"/>
      <c r="X452" s="239"/>
      <c r="Y452" s="239"/>
      <c r="Z452" s="239"/>
      <c r="AA452" s="239"/>
      <c r="AB452" s="239"/>
      <c r="AC452" s="239"/>
      <c r="AD452" s="239"/>
      <c r="AE452" s="239"/>
      <c r="AF452" s="239"/>
      <c r="AG452" s="239"/>
      <c r="AH452" s="239"/>
      <c r="AI452" s="239"/>
    </row>
    <row r="453" spans="9:35">
      <c r="I453" s="239"/>
      <c r="J453" s="239"/>
      <c r="K453" s="239"/>
      <c r="L453" s="239"/>
      <c r="M453" s="239"/>
      <c r="N453" s="239"/>
      <c r="O453" s="239"/>
      <c r="P453" s="239"/>
      <c r="Q453" s="239"/>
      <c r="R453" s="239"/>
      <c r="S453" s="239"/>
      <c r="T453" s="239"/>
      <c r="U453" s="239"/>
      <c r="V453" s="239"/>
      <c r="W453" s="239"/>
      <c r="X453" s="239"/>
      <c r="Y453" s="239"/>
      <c r="Z453" s="239"/>
      <c r="AA453" s="239"/>
      <c r="AB453" s="239"/>
      <c r="AC453" s="239"/>
      <c r="AD453" s="239"/>
      <c r="AE453" s="239"/>
      <c r="AF453" s="239"/>
      <c r="AG453" s="239"/>
      <c r="AH453" s="239"/>
      <c r="AI453" s="239"/>
    </row>
    <row r="454" spans="9:35"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</row>
    <row r="455" spans="9:35"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</row>
    <row r="456" spans="9:35"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</row>
    <row r="457" spans="9:35"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</row>
    <row r="458" spans="9:35"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</row>
    <row r="459" spans="9:35">
      <c r="I459" s="239"/>
      <c r="J459" s="239"/>
      <c r="K459" s="239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9"/>
      <c r="AA459" s="239"/>
      <c r="AB459" s="239"/>
      <c r="AC459" s="239"/>
      <c r="AD459" s="239"/>
      <c r="AE459" s="239"/>
      <c r="AF459" s="239"/>
      <c r="AG459" s="239"/>
      <c r="AH459" s="239"/>
      <c r="AI459" s="239"/>
    </row>
    <row r="460" spans="9:35">
      <c r="I460" s="239"/>
      <c r="J460" s="239"/>
      <c r="K460" s="239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9"/>
      <c r="AA460" s="239"/>
      <c r="AB460" s="239"/>
      <c r="AC460" s="239"/>
      <c r="AD460" s="239"/>
      <c r="AE460" s="239"/>
      <c r="AF460" s="239"/>
      <c r="AG460" s="239"/>
      <c r="AH460" s="239"/>
      <c r="AI460" s="239"/>
    </row>
    <row r="461" spans="9:35">
      <c r="I461" s="239"/>
      <c r="J461" s="239"/>
      <c r="K461" s="239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9"/>
      <c r="AA461" s="239"/>
      <c r="AB461" s="239"/>
      <c r="AC461" s="239"/>
      <c r="AD461" s="239"/>
      <c r="AE461" s="239"/>
      <c r="AF461" s="239"/>
      <c r="AG461" s="239"/>
      <c r="AH461" s="239"/>
      <c r="AI461" s="239"/>
    </row>
    <row r="462" spans="9:35">
      <c r="I462" s="239"/>
      <c r="J462" s="239"/>
      <c r="K462" s="239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9"/>
      <c r="AA462" s="239"/>
      <c r="AB462" s="239"/>
      <c r="AC462" s="239"/>
      <c r="AD462" s="239"/>
      <c r="AE462" s="239"/>
      <c r="AF462" s="239"/>
      <c r="AG462" s="239"/>
      <c r="AH462" s="239"/>
      <c r="AI462" s="239"/>
    </row>
    <row r="463" spans="9:35">
      <c r="I463" s="239"/>
      <c r="J463" s="239"/>
      <c r="K463" s="239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9"/>
      <c r="AA463" s="239"/>
      <c r="AB463" s="239"/>
      <c r="AC463" s="239"/>
      <c r="AD463" s="239"/>
      <c r="AE463" s="239"/>
      <c r="AF463" s="239"/>
      <c r="AG463" s="239"/>
      <c r="AH463" s="239"/>
      <c r="AI463" s="239"/>
    </row>
    <row r="464" spans="9:35">
      <c r="I464" s="239"/>
      <c r="J464" s="239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9"/>
      <c r="AA464" s="239"/>
      <c r="AB464" s="239"/>
      <c r="AC464" s="239"/>
      <c r="AD464" s="239"/>
      <c r="AE464" s="239"/>
      <c r="AF464" s="239"/>
      <c r="AG464" s="239"/>
      <c r="AH464" s="239"/>
      <c r="AI464" s="239"/>
    </row>
    <row r="465" spans="9:35">
      <c r="I465" s="239"/>
      <c r="J465" s="239"/>
      <c r="K465" s="239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9"/>
      <c r="AA465" s="239"/>
      <c r="AB465" s="239"/>
      <c r="AC465" s="239"/>
      <c r="AD465" s="239"/>
      <c r="AE465" s="239"/>
      <c r="AF465" s="239"/>
      <c r="AG465" s="239"/>
      <c r="AH465" s="239"/>
      <c r="AI465" s="239"/>
    </row>
    <row r="466" spans="9:35">
      <c r="I466" s="239"/>
      <c r="J466" s="239"/>
      <c r="K466" s="239"/>
      <c r="L466" s="239"/>
      <c r="M466" s="239"/>
      <c r="N466" s="239"/>
      <c r="O466" s="239"/>
      <c r="P466" s="239"/>
      <c r="Q466" s="239"/>
      <c r="R466" s="239"/>
      <c r="S466" s="239"/>
      <c r="T466" s="239"/>
      <c r="U466" s="239"/>
      <c r="V466" s="239"/>
      <c r="W466" s="239"/>
      <c r="X466" s="239"/>
      <c r="Y466" s="239"/>
      <c r="Z466" s="239"/>
      <c r="AA466" s="239"/>
      <c r="AB466" s="239"/>
      <c r="AC466" s="239"/>
      <c r="AD466" s="239"/>
      <c r="AE466" s="239"/>
      <c r="AF466" s="239"/>
      <c r="AG466" s="239"/>
      <c r="AH466" s="239"/>
      <c r="AI466" s="239"/>
    </row>
    <row r="467" spans="9:35">
      <c r="I467" s="239"/>
      <c r="J467" s="239"/>
      <c r="K467" s="239"/>
      <c r="L467" s="239"/>
      <c r="M467" s="239"/>
      <c r="N467" s="239"/>
      <c r="O467" s="239"/>
      <c r="P467" s="239"/>
      <c r="Q467" s="239"/>
      <c r="R467" s="239"/>
      <c r="S467" s="239"/>
      <c r="T467" s="239"/>
      <c r="U467" s="239"/>
      <c r="V467" s="239"/>
      <c r="W467" s="239"/>
      <c r="X467" s="239"/>
      <c r="Y467" s="239"/>
      <c r="Z467" s="239"/>
      <c r="AA467" s="239"/>
      <c r="AB467" s="239"/>
      <c r="AC467" s="239"/>
      <c r="AD467" s="239"/>
      <c r="AE467" s="239"/>
      <c r="AF467" s="239"/>
      <c r="AG467" s="239"/>
      <c r="AH467" s="239"/>
      <c r="AI467" s="239"/>
    </row>
    <row r="468" spans="9:35"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39"/>
      <c r="T468" s="239"/>
      <c r="U468" s="239"/>
      <c r="V468" s="239"/>
      <c r="W468" s="239"/>
      <c r="X468" s="239"/>
      <c r="Y468" s="239"/>
      <c r="Z468" s="239"/>
      <c r="AA468" s="239"/>
      <c r="AB468" s="239"/>
      <c r="AC468" s="239"/>
      <c r="AD468" s="239"/>
      <c r="AE468" s="239"/>
      <c r="AF468" s="239"/>
      <c r="AG468" s="239"/>
      <c r="AH468" s="239"/>
      <c r="AI468" s="239"/>
    </row>
    <row r="469" spans="9:35">
      <c r="I469" s="239"/>
      <c r="J469" s="239"/>
      <c r="K469" s="239"/>
      <c r="L469" s="239"/>
      <c r="M469" s="239"/>
      <c r="N469" s="239"/>
      <c r="O469" s="239"/>
      <c r="P469" s="239"/>
      <c r="Q469" s="239"/>
      <c r="R469" s="239"/>
      <c r="S469" s="239"/>
      <c r="T469" s="239"/>
      <c r="U469" s="239"/>
      <c r="V469" s="239"/>
      <c r="W469" s="239"/>
      <c r="X469" s="239"/>
      <c r="Y469" s="239"/>
      <c r="Z469" s="239"/>
      <c r="AA469" s="239"/>
      <c r="AB469" s="239"/>
      <c r="AC469" s="239"/>
      <c r="AD469" s="239"/>
      <c r="AE469" s="239"/>
      <c r="AF469" s="239"/>
      <c r="AG469" s="239"/>
      <c r="AH469" s="239"/>
      <c r="AI469" s="239"/>
    </row>
    <row r="470" spans="9:35">
      <c r="I470" s="239"/>
      <c r="J470" s="239"/>
      <c r="K470" s="239"/>
      <c r="L470" s="239"/>
      <c r="M470" s="239"/>
      <c r="N470" s="239"/>
      <c r="O470" s="239"/>
      <c r="P470" s="239"/>
      <c r="Q470" s="239"/>
      <c r="R470" s="239"/>
      <c r="S470" s="239"/>
      <c r="T470" s="239"/>
      <c r="U470" s="239"/>
      <c r="V470" s="239"/>
      <c r="W470" s="239"/>
      <c r="X470" s="239"/>
      <c r="Y470" s="239"/>
      <c r="Z470" s="239"/>
      <c r="AA470" s="239"/>
      <c r="AB470" s="239"/>
      <c r="AC470" s="239"/>
      <c r="AD470" s="239"/>
      <c r="AE470" s="239"/>
      <c r="AF470" s="239"/>
      <c r="AG470" s="239"/>
      <c r="AH470" s="239"/>
      <c r="AI470" s="239"/>
    </row>
    <row r="471" spans="9:35">
      <c r="I471" s="239"/>
      <c r="J471" s="239"/>
      <c r="K471" s="239"/>
      <c r="L471" s="239"/>
      <c r="M471" s="239"/>
      <c r="N471" s="239"/>
      <c r="O471" s="239"/>
      <c r="P471" s="239"/>
      <c r="Q471" s="239"/>
      <c r="R471" s="239"/>
      <c r="S471" s="239"/>
      <c r="T471" s="239"/>
      <c r="U471" s="239"/>
      <c r="V471" s="239"/>
      <c r="W471" s="239"/>
      <c r="X471" s="239"/>
      <c r="Y471" s="239"/>
      <c r="Z471" s="239"/>
      <c r="AA471" s="239"/>
      <c r="AB471" s="239"/>
      <c r="AC471" s="239"/>
      <c r="AD471" s="239"/>
      <c r="AE471" s="239"/>
      <c r="AF471" s="239"/>
      <c r="AG471" s="239"/>
      <c r="AH471" s="239"/>
      <c r="AI471" s="239"/>
    </row>
    <row r="472" spans="9:35">
      <c r="I472" s="239"/>
      <c r="J472" s="239"/>
      <c r="K472" s="239"/>
      <c r="L472" s="239"/>
      <c r="M472" s="239"/>
      <c r="N472" s="239"/>
      <c r="O472" s="239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9"/>
      <c r="AA472" s="239"/>
      <c r="AB472" s="239"/>
      <c r="AC472" s="239"/>
      <c r="AD472" s="239"/>
      <c r="AE472" s="239"/>
      <c r="AF472" s="239"/>
      <c r="AG472" s="239"/>
      <c r="AH472" s="239"/>
      <c r="AI472" s="239"/>
    </row>
    <row r="473" spans="9:35">
      <c r="I473" s="239"/>
      <c r="J473" s="239"/>
      <c r="K473" s="239"/>
      <c r="L473" s="239"/>
      <c r="M473" s="239"/>
      <c r="N473" s="239"/>
      <c r="O473" s="239"/>
      <c r="P473" s="239"/>
      <c r="Q473" s="239"/>
      <c r="R473" s="239"/>
      <c r="S473" s="239"/>
      <c r="T473" s="239"/>
      <c r="U473" s="239"/>
      <c r="V473" s="239"/>
      <c r="W473" s="239"/>
      <c r="X473" s="239"/>
      <c r="Y473" s="239"/>
      <c r="Z473" s="239"/>
      <c r="AA473" s="239"/>
      <c r="AB473" s="239"/>
      <c r="AC473" s="239"/>
      <c r="AD473" s="239"/>
      <c r="AE473" s="239"/>
      <c r="AF473" s="239"/>
      <c r="AG473" s="239"/>
      <c r="AH473" s="239"/>
      <c r="AI473" s="239"/>
    </row>
    <row r="474" spans="9:35">
      <c r="I474" s="239"/>
      <c r="J474" s="239"/>
      <c r="K474" s="239"/>
      <c r="L474" s="239"/>
      <c r="M474" s="239"/>
      <c r="N474" s="239"/>
      <c r="O474" s="239"/>
      <c r="P474" s="239"/>
      <c r="Q474" s="239"/>
      <c r="R474" s="239"/>
      <c r="S474" s="239"/>
      <c r="T474" s="239"/>
      <c r="U474" s="239"/>
      <c r="V474" s="239"/>
      <c r="W474" s="239"/>
      <c r="X474" s="239"/>
      <c r="Y474" s="239"/>
      <c r="Z474" s="239"/>
      <c r="AA474" s="239"/>
      <c r="AB474" s="239"/>
      <c r="AC474" s="239"/>
      <c r="AD474" s="239"/>
      <c r="AE474" s="239"/>
      <c r="AF474" s="239"/>
      <c r="AG474" s="239"/>
      <c r="AH474" s="239"/>
      <c r="AI474" s="239"/>
    </row>
    <row r="475" spans="9:35">
      <c r="I475" s="239"/>
      <c r="J475" s="239"/>
      <c r="K475" s="239"/>
      <c r="L475" s="239"/>
      <c r="M475" s="239"/>
      <c r="N475" s="239"/>
      <c r="O475" s="239"/>
      <c r="P475" s="239"/>
      <c r="Q475" s="239"/>
      <c r="R475" s="239"/>
      <c r="S475" s="239"/>
      <c r="T475" s="239"/>
      <c r="U475" s="239"/>
      <c r="V475" s="239"/>
      <c r="W475" s="239"/>
      <c r="X475" s="239"/>
      <c r="Y475" s="239"/>
      <c r="Z475" s="239"/>
      <c r="AA475" s="239"/>
      <c r="AB475" s="239"/>
      <c r="AC475" s="239"/>
      <c r="AD475" s="239"/>
      <c r="AE475" s="239"/>
      <c r="AF475" s="239"/>
      <c r="AG475" s="239"/>
      <c r="AH475" s="239"/>
      <c r="AI475" s="239"/>
    </row>
    <row r="476" spans="9:35">
      <c r="I476" s="239"/>
      <c r="J476" s="239"/>
      <c r="K476" s="239"/>
      <c r="L476" s="239"/>
      <c r="M476" s="239"/>
      <c r="N476" s="239"/>
      <c r="O476" s="239"/>
      <c r="P476" s="239"/>
      <c r="Q476" s="239"/>
      <c r="R476" s="239"/>
      <c r="S476" s="239"/>
      <c r="T476" s="239"/>
      <c r="U476" s="239"/>
      <c r="V476" s="239"/>
      <c r="W476" s="239"/>
      <c r="X476" s="239"/>
      <c r="Y476" s="239"/>
      <c r="Z476" s="239"/>
      <c r="AA476" s="239"/>
      <c r="AB476" s="239"/>
      <c r="AC476" s="239"/>
      <c r="AD476" s="239"/>
      <c r="AE476" s="239"/>
      <c r="AF476" s="239"/>
      <c r="AG476" s="239"/>
      <c r="AH476" s="239"/>
      <c r="AI476" s="239"/>
    </row>
    <row r="477" spans="9:35">
      <c r="I477" s="239"/>
      <c r="J477" s="239"/>
      <c r="K477" s="239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39"/>
      <c r="Y477" s="239"/>
      <c r="Z477" s="239"/>
      <c r="AA477" s="239"/>
      <c r="AB477" s="239"/>
      <c r="AC477" s="239"/>
      <c r="AD477" s="239"/>
      <c r="AE477" s="239"/>
      <c r="AF477" s="239"/>
      <c r="AG477" s="239"/>
      <c r="AH477" s="239"/>
      <c r="AI477" s="239"/>
    </row>
    <row r="478" spans="9:35">
      <c r="I478" s="239"/>
      <c r="J478" s="239"/>
      <c r="K478" s="239"/>
      <c r="L478" s="239"/>
      <c r="M478" s="239"/>
      <c r="N478" s="239"/>
      <c r="O478" s="239"/>
      <c r="P478" s="239"/>
      <c r="Q478" s="239"/>
      <c r="R478" s="239"/>
      <c r="S478" s="239"/>
      <c r="T478" s="239"/>
      <c r="U478" s="239"/>
      <c r="V478" s="239"/>
      <c r="W478" s="239"/>
      <c r="X478" s="239"/>
      <c r="Y478" s="239"/>
      <c r="Z478" s="239"/>
      <c r="AA478" s="239"/>
      <c r="AB478" s="239"/>
      <c r="AC478" s="239"/>
      <c r="AD478" s="239"/>
      <c r="AE478" s="239"/>
      <c r="AF478" s="239"/>
      <c r="AG478" s="239"/>
      <c r="AH478" s="239"/>
      <c r="AI478" s="239"/>
    </row>
    <row r="479" spans="9:35">
      <c r="I479" s="239"/>
      <c r="J479" s="239"/>
      <c r="K479" s="239"/>
      <c r="L479" s="239"/>
      <c r="M479" s="239"/>
      <c r="N479" s="239"/>
      <c r="O479" s="239"/>
      <c r="P479" s="239"/>
      <c r="Q479" s="239"/>
      <c r="R479" s="239"/>
      <c r="S479" s="239"/>
      <c r="T479" s="239"/>
      <c r="U479" s="239"/>
      <c r="V479" s="239"/>
      <c r="W479" s="239"/>
      <c r="X479" s="239"/>
      <c r="Y479" s="239"/>
      <c r="Z479" s="239"/>
      <c r="AA479" s="239"/>
      <c r="AB479" s="239"/>
      <c r="AC479" s="239"/>
      <c r="AD479" s="239"/>
      <c r="AE479" s="239"/>
      <c r="AF479" s="239"/>
      <c r="AG479" s="239"/>
      <c r="AH479" s="239"/>
      <c r="AI479" s="239"/>
    </row>
    <row r="480" spans="9:35">
      <c r="I480" s="239"/>
      <c r="J480" s="239"/>
      <c r="K480" s="239"/>
      <c r="L480" s="239"/>
      <c r="M480" s="239"/>
      <c r="N480" s="239"/>
      <c r="O480" s="239"/>
      <c r="P480" s="239"/>
      <c r="Q480" s="239"/>
      <c r="R480" s="239"/>
      <c r="S480" s="239"/>
      <c r="T480" s="239"/>
      <c r="U480" s="239"/>
      <c r="V480" s="239"/>
      <c r="W480" s="239"/>
      <c r="X480" s="239"/>
      <c r="Y480" s="239"/>
      <c r="Z480" s="239"/>
      <c r="AA480" s="239"/>
      <c r="AB480" s="239"/>
      <c r="AC480" s="239"/>
      <c r="AD480" s="239"/>
      <c r="AE480" s="239"/>
      <c r="AF480" s="239"/>
      <c r="AG480" s="239"/>
      <c r="AH480" s="239"/>
      <c r="AI480" s="239"/>
    </row>
    <row r="481" spans="9:35">
      <c r="I481" s="239"/>
      <c r="J481" s="239"/>
      <c r="K481" s="239"/>
      <c r="L481" s="239"/>
      <c r="M481" s="239"/>
      <c r="N481" s="239"/>
      <c r="O481" s="239"/>
      <c r="P481" s="239"/>
      <c r="Q481" s="239"/>
      <c r="R481" s="239"/>
      <c r="S481" s="239"/>
      <c r="T481" s="239"/>
      <c r="U481" s="239"/>
      <c r="V481" s="239"/>
      <c r="W481" s="239"/>
      <c r="X481" s="239"/>
      <c r="Y481" s="239"/>
      <c r="Z481" s="239"/>
      <c r="AA481" s="239"/>
      <c r="AB481" s="239"/>
      <c r="AC481" s="239"/>
      <c r="AD481" s="239"/>
      <c r="AE481" s="239"/>
      <c r="AF481" s="239"/>
      <c r="AG481" s="239"/>
      <c r="AH481" s="239"/>
      <c r="AI481" s="239"/>
    </row>
    <row r="482" spans="9:35">
      <c r="I482" s="239"/>
      <c r="J482" s="239"/>
      <c r="K482" s="239"/>
      <c r="L482" s="239"/>
      <c r="M482" s="239"/>
      <c r="N482" s="239"/>
      <c r="O482" s="239"/>
      <c r="P482" s="239"/>
      <c r="Q482" s="239"/>
      <c r="R482" s="239"/>
      <c r="S482" s="239"/>
      <c r="T482" s="239"/>
      <c r="U482" s="239"/>
      <c r="V482" s="239"/>
      <c r="W482" s="239"/>
      <c r="X482" s="239"/>
      <c r="Y482" s="239"/>
      <c r="Z482" s="239"/>
      <c r="AA482" s="239"/>
      <c r="AB482" s="239"/>
      <c r="AC482" s="239"/>
      <c r="AD482" s="239"/>
      <c r="AE482" s="239"/>
      <c r="AF482" s="239"/>
      <c r="AG482" s="239"/>
      <c r="AH482" s="239"/>
      <c r="AI482" s="239"/>
    </row>
    <row r="483" spans="9:35">
      <c r="I483" s="239"/>
      <c r="J483" s="239"/>
      <c r="K483" s="239"/>
      <c r="L483" s="239"/>
      <c r="M483" s="239"/>
      <c r="N483" s="239"/>
      <c r="O483" s="239"/>
      <c r="P483" s="239"/>
      <c r="Q483" s="239"/>
      <c r="R483" s="239"/>
      <c r="S483" s="239"/>
      <c r="T483" s="239"/>
      <c r="U483" s="239"/>
      <c r="V483" s="239"/>
      <c r="W483" s="239"/>
      <c r="X483" s="239"/>
      <c r="Y483" s="239"/>
      <c r="Z483" s="239"/>
      <c r="AA483" s="239"/>
      <c r="AB483" s="239"/>
      <c r="AC483" s="239"/>
      <c r="AD483" s="239"/>
      <c r="AE483" s="239"/>
      <c r="AF483" s="239"/>
      <c r="AG483" s="239"/>
      <c r="AH483" s="239"/>
      <c r="AI483" s="239"/>
    </row>
    <row r="484" spans="9:35">
      <c r="I484" s="239"/>
      <c r="J484" s="239"/>
      <c r="K484" s="239"/>
      <c r="L484" s="239"/>
      <c r="M484" s="239"/>
      <c r="N484" s="239"/>
      <c r="O484" s="239"/>
      <c r="P484" s="239"/>
      <c r="Q484" s="239"/>
      <c r="R484" s="239"/>
      <c r="S484" s="239"/>
      <c r="T484" s="239"/>
      <c r="U484" s="239"/>
      <c r="V484" s="239"/>
      <c r="W484" s="239"/>
      <c r="X484" s="239"/>
      <c r="Y484" s="239"/>
      <c r="Z484" s="239"/>
      <c r="AA484" s="239"/>
      <c r="AB484" s="239"/>
      <c r="AC484" s="239"/>
      <c r="AD484" s="239"/>
      <c r="AE484" s="239"/>
      <c r="AF484" s="239"/>
      <c r="AG484" s="239"/>
      <c r="AH484" s="239"/>
      <c r="AI484" s="239"/>
    </row>
    <row r="485" spans="9:35">
      <c r="I485" s="239"/>
      <c r="J485" s="239"/>
      <c r="K485" s="239"/>
      <c r="L485" s="239"/>
      <c r="M485" s="239"/>
      <c r="N485" s="239"/>
      <c r="O485" s="239"/>
      <c r="P485" s="239"/>
      <c r="Q485" s="239"/>
      <c r="R485" s="239"/>
      <c r="S485" s="239"/>
      <c r="T485" s="239"/>
      <c r="U485" s="239"/>
      <c r="V485" s="239"/>
      <c r="W485" s="239"/>
      <c r="X485" s="239"/>
      <c r="Y485" s="239"/>
      <c r="Z485" s="239"/>
      <c r="AA485" s="239"/>
      <c r="AB485" s="239"/>
      <c r="AC485" s="239"/>
      <c r="AD485" s="239"/>
      <c r="AE485" s="239"/>
      <c r="AF485" s="239"/>
      <c r="AG485" s="239"/>
      <c r="AH485" s="239"/>
      <c r="AI485" s="239"/>
    </row>
    <row r="486" spans="9:35">
      <c r="I486" s="239"/>
      <c r="J486" s="239"/>
      <c r="K486" s="239"/>
      <c r="L486" s="239"/>
      <c r="M486" s="239"/>
      <c r="N486" s="239"/>
      <c r="O486" s="239"/>
      <c r="P486" s="239"/>
      <c r="Q486" s="239"/>
      <c r="R486" s="239"/>
      <c r="S486" s="239"/>
      <c r="T486" s="239"/>
      <c r="U486" s="239"/>
      <c r="V486" s="239"/>
      <c r="W486" s="239"/>
      <c r="X486" s="239"/>
      <c r="Y486" s="239"/>
      <c r="Z486" s="239"/>
      <c r="AA486" s="239"/>
      <c r="AB486" s="239"/>
      <c r="AC486" s="239"/>
      <c r="AD486" s="239"/>
      <c r="AE486" s="239"/>
      <c r="AF486" s="239"/>
      <c r="AG486" s="239"/>
      <c r="AH486" s="239"/>
      <c r="AI486" s="239"/>
    </row>
    <row r="487" spans="9:35">
      <c r="I487" s="239"/>
      <c r="J487" s="239"/>
      <c r="K487" s="239"/>
      <c r="L487" s="239"/>
      <c r="M487" s="239"/>
      <c r="N487" s="239"/>
      <c r="O487" s="239"/>
      <c r="P487" s="239"/>
      <c r="Q487" s="239"/>
      <c r="R487" s="239"/>
      <c r="S487" s="239"/>
      <c r="T487" s="239"/>
      <c r="U487" s="239"/>
      <c r="V487" s="239"/>
      <c r="W487" s="239"/>
      <c r="X487" s="239"/>
      <c r="Y487" s="239"/>
      <c r="Z487" s="239"/>
      <c r="AA487" s="239"/>
      <c r="AB487" s="239"/>
      <c r="AC487" s="239"/>
      <c r="AD487" s="239"/>
      <c r="AE487" s="239"/>
      <c r="AF487" s="239"/>
      <c r="AG487" s="239"/>
      <c r="AH487" s="239"/>
      <c r="AI487" s="239"/>
    </row>
    <row r="488" spans="9:35">
      <c r="I488" s="239"/>
      <c r="J488" s="239"/>
      <c r="K488" s="239"/>
      <c r="L488" s="239"/>
      <c r="M488" s="239"/>
      <c r="N488" s="239"/>
      <c r="O488" s="239"/>
      <c r="P488" s="239"/>
      <c r="Q488" s="239"/>
      <c r="R488" s="239"/>
      <c r="S488" s="239"/>
      <c r="T488" s="239"/>
      <c r="U488" s="239"/>
      <c r="V488" s="239"/>
      <c r="W488" s="239"/>
      <c r="X488" s="239"/>
      <c r="Y488" s="239"/>
      <c r="Z488" s="239"/>
      <c r="AA488" s="239"/>
      <c r="AB488" s="239"/>
      <c r="AC488" s="239"/>
      <c r="AD488" s="239"/>
      <c r="AE488" s="239"/>
      <c r="AF488" s="239"/>
      <c r="AG488" s="239"/>
      <c r="AH488" s="239"/>
      <c r="AI488" s="239"/>
    </row>
    <row r="489" spans="9:35">
      <c r="I489" s="239"/>
      <c r="J489" s="239"/>
      <c r="K489" s="239"/>
      <c r="L489" s="239"/>
      <c r="M489" s="239"/>
      <c r="N489" s="239"/>
      <c r="O489" s="239"/>
      <c r="P489" s="239"/>
      <c r="Q489" s="239"/>
      <c r="R489" s="239"/>
      <c r="S489" s="239"/>
      <c r="T489" s="239"/>
      <c r="U489" s="239"/>
      <c r="V489" s="239"/>
      <c r="W489" s="239"/>
      <c r="X489" s="239"/>
      <c r="Y489" s="239"/>
      <c r="Z489" s="239"/>
      <c r="AA489" s="239"/>
      <c r="AB489" s="239"/>
      <c r="AC489" s="239"/>
      <c r="AD489" s="239"/>
      <c r="AE489" s="239"/>
      <c r="AF489" s="239"/>
      <c r="AG489" s="239"/>
      <c r="AH489" s="239"/>
      <c r="AI489" s="239"/>
    </row>
    <row r="490" spans="9:35">
      <c r="I490" s="239"/>
      <c r="J490" s="239"/>
      <c r="K490" s="239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39"/>
      <c r="Y490" s="239"/>
      <c r="Z490" s="239"/>
      <c r="AA490" s="239"/>
      <c r="AB490" s="239"/>
      <c r="AC490" s="239"/>
      <c r="AD490" s="239"/>
      <c r="AE490" s="239"/>
      <c r="AF490" s="239"/>
      <c r="AG490" s="239"/>
      <c r="AH490" s="239"/>
      <c r="AI490" s="239"/>
    </row>
    <row r="491" spans="9:35">
      <c r="I491" s="239"/>
      <c r="J491" s="239"/>
      <c r="K491" s="239"/>
      <c r="L491" s="239"/>
      <c r="M491" s="239"/>
      <c r="N491" s="239"/>
      <c r="O491" s="239"/>
      <c r="P491" s="239"/>
      <c r="Q491" s="239"/>
      <c r="R491" s="239"/>
      <c r="S491" s="239"/>
      <c r="T491" s="239"/>
      <c r="U491" s="239"/>
      <c r="V491" s="239"/>
      <c r="W491" s="239"/>
      <c r="X491" s="239"/>
      <c r="Y491" s="239"/>
      <c r="Z491" s="239"/>
      <c r="AA491" s="239"/>
      <c r="AB491" s="239"/>
      <c r="AC491" s="239"/>
      <c r="AD491" s="239"/>
      <c r="AE491" s="239"/>
      <c r="AF491" s="239"/>
      <c r="AG491" s="239"/>
      <c r="AH491" s="239"/>
      <c r="AI491" s="239"/>
    </row>
    <row r="492" spans="9:35">
      <c r="I492" s="239"/>
      <c r="J492" s="239"/>
      <c r="K492" s="239"/>
      <c r="L492" s="239"/>
      <c r="M492" s="239"/>
      <c r="N492" s="239"/>
      <c r="O492" s="239"/>
      <c r="P492" s="239"/>
      <c r="Q492" s="239"/>
      <c r="R492" s="239"/>
      <c r="S492" s="239"/>
      <c r="T492" s="239"/>
      <c r="U492" s="239"/>
      <c r="V492" s="239"/>
      <c r="W492" s="239"/>
      <c r="X492" s="239"/>
      <c r="Y492" s="239"/>
      <c r="Z492" s="239"/>
      <c r="AA492" s="239"/>
      <c r="AB492" s="239"/>
      <c r="AC492" s="239"/>
      <c r="AD492" s="239"/>
      <c r="AE492" s="239"/>
      <c r="AF492" s="239"/>
      <c r="AG492" s="239"/>
      <c r="AH492" s="239"/>
      <c r="AI492" s="239"/>
    </row>
    <row r="493" spans="9:35">
      <c r="I493" s="239"/>
      <c r="J493" s="239"/>
      <c r="K493" s="239"/>
      <c r="L493" s="239"/>
      <c r="M493" s="239"/>
      <c r="N493" s="239"/>
      <c r="O493" s="239"/>
      <c r="P493" s="239"/>
      <c r="Q493" s="239"/>
      <c r="R493" s="239"/>
      <c r="S493" s="239"/>
      <c r="T493" s="239"/>
      <c r="U493" s="239"/>
      <c r="V493" s="239"/>
      <c r="W493" s="239"/>
      <c r="X493" s="239"/>
      <c r="Y493" s="239"/>
      <c r="Z493" s="239"/>
      <c r="AA493" s="239"/>
      <c r="AB493" s="239"/>
      <c r="AC493" s="239"/>
      <c r="AD493" s="239"/>
      <c r="AE493" s="239"/>
      <c r="AF493" s="239"/>
      <c r="AG493" s="239"/>
      <c r="AH493" s="239"/>
      <c r="AI493" s="239"/>
    </row>
    <row r="494" spans="9:35">
      <c r="I494" s="239"/>
      <c r="J494" s="239"/>
      <c r="K494" s="239"/>
      <c r="L494" s="239"/>
      <c r="M494" s="239"/>
      <c r="N494" s="239"/>
      <c r="O494" s="239"/>
      <c r="P494" s="239"/>
      <c r="Q494" s="239"/>
      <c r="R494" s="239"/>
      <c r="S494" s="239"/>
      <c r="T494" s="239"/>
      <c r="U494" s="239"/>
      <c r="V494" s="239"/>
      <c r="W494" s="239"/>
      <c r="X494" s="239"/>
      <c r="Y494" s="239"/>
      <c r="Z494" s="239"/>
      <c r="AA494" s="239"/>
      <c r="AB494" s="239"/>
      <c r="AC494" s="239"/>
      <c r="AD494" s="239"/>
      <c r="AE494" s="239"/>
      <c r="AF494" s="239"/>
      <c r="AG494" s="239"/>
      <c r="AH494" s="239"/>
      <c r="AI494" s="239"/>
    </row>
    <row r="495" spans="9:35">
      <c r="I495" s="239"/>
      <c r="J495" s="239"/>
      <c r="K495" s="239"/>
      <c r="L495" s="239"/>
      <c r="M495" s="239"/>
      <c r="N495" s="239"/>
      <c r="O495" s="239"/>
      <c r="P495" s="239"/>
      <c r="Q495" s="239"/>
      <c r="R495" s="239"/>
      <c r="S495" s="239"/>
      <c r="T495" s="239"/>
      <c r="U495" s="239"/>
      <c r="V495" s="239"/>
      <c r="W495" s="239"/>
      <c r="X495" s="239"/>
      <c r="Y495" s="239"/>
      <c r="Z495" s="239"/>
      <c r="AA495" s="239"/>
      <c r="AB495" s="239"/>
      <c r="AC495" s="239"/>
      <c r="AD495" s="239"/>
      <c r="AE495" s="239"/>
      <c r="AF495" s="239"/>
      <c r="AG495" s="239"/>
      <c r="AH495" s="239"/>
      <c r="AI495" s="239"/>
    </row>
    <row r="496" spans="9:35">
      <c r="I496" s="239"/>
      <c r="J496" s="239"/>
      <c r="K496" s="239"/>
      <c r="L496" s="239"/>
      <c r="M496" s="239"/>
      <c r="N496" s="239"/>
      <c r="O496" s="239"/>
      <c r="P496" s="239"/>
      <c r="Q496" s="239"/>
      <c r="R496" s="239"/>
      <c r="S496" s="239"/>
      <c r="T496" s="239"/>
      <c r="U496" s="239"/>
      <c r="V496" s="239"/>
      <c r="W496" s="239"/>
      <c r="X496" s="239"/>
      <c r="Y496" s="239"/>
      <c r="Z496" s="239"/>
      <c r="AA496" s="239"/>
      <c r="AB496" s="239"/>
      <c r="AC496" s="239"/>
      <c r="AD496" s="239"/>
      <c r="AE496" s="239"/>
      <c r="AF496" s="239"/>
      <c r="AG496" s="239"/>
      <c r="AH496" s="239"/>
      <c r="AI496" s="239"/>
    </row>
    <row r="497" spans="9:35">
      <c r="I497" s="239"/>
      <c r="J497" s="239"/>
      <c r="K497" s="239"/>
      <c r="L497" s="239"/>
      <c r="M497" s="239"/>
      <c r="N497" s="239"/>
      <c r="O497" s="239"/>
      <c r="P497" s="239"/>
      <c r="Q497" s="239"/>
      <c r="R497" s="239"/>
      <c r="S497" s="239"/>
      <c r="T497" s="239"/>
      <c r="U497" s="239"/>
      <c r="V497" s="239"/>
      <c r="W497" s="239"/>
      <c r="X497" s="239"/>
      <c r="Y497" s="239"/>
      <c r="Z497" s="239"/>
      <c r="AA497" s="239"/>
      <c r="AB497" s="239"/>
      <c r="AC497" s="239"/>
      <c r="AD497" s="239"/>
      <c r="AE497" s="239"/>
      <c r="AF497" s="239"/>
      <c r="AG497" s="239"/>
      <c r="AH497" s="239"/>
      <c r="AI497" s="239"/>
    </row>
    <row r="498" spans="9:35">
      <c r="I498" s="239"/>
      <c r="J498" s="239"/>
      <c r="K498" s="239"/>
      <c r="L498" s="239"/>
      <c r="M498" s="239"/>
      <c r="N498" s="239"/>
      <c r="O498" s="239"/>
      <c r="P498" s="239"/>
      <c r="Q498" s="239"/>
      <c r="R498" s="239"/>
      <c r="S498" s="239"/>
      <c r="T498" s="239"/>
      <c r="U498" s="239"/>
      <c r="V498" s="239"/>
      <c r="W498" s="239"/>
      <c r="X498" s="239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</row>
    <row r="499" spans="9:35">
      <c r="I499" s="239"/>
      <c r="J499" s="239"/>
      <c r="K499" s="239"/>
      <c r="L499" s="239"/>
      <c r="M499" s="239"/>
      <c r="N499" s="239"/>
      <c r="O499" s="239"/>
      <c r="P499" s="239"/>
      <c r="Q499" s="239"/>
      <c r="R499" s="239"/>
      <c r="S499" s="239"/>
      <c r="T499" s="239"/>
      <c r="U499" s="239"/>
      <c r="V499" s="239"/>
      <c r="W499" s="239"/>
      <c r="X499" s="239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</row>
    <row r="500" spans="9:35">
      <c r="I500" s="239"/>
      <c r="J500" s="239"/>
      <c r="K500" s="239"/>
      <c r="L500" s="239"/>
      <c r="M500" s="239"/>
      <c r="N500" s="239"/>
      <c r="O500" s="239"/>
      <c r="P500" s="239"/>
      <c r="Q500" s="239"/>
      <c r="R500" s="239"/>
      <c r="S500" s="239"/>
      <c r="T500" s="239"/>
      <c r="U500" s="239"/>
      <c r="V500" s="239"/>
      <c r="W500" s="239"/>
      <c r="X500" s="239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</row>
    <row r="501" spans="9:35">
      <c r="I501" s="239"/>
      <c r="J501" s="239"/>
      <c r="K501" s="239"/>
      <c r="L501" s="239"/>
      <c r="M501" s="239"/>
      <c r="N501" s="239"/>
      <c r="O501" s="239"/>
      <c r="P501" s="239"/>
      <c r="Q501" s="239"/>
      <c r="R501" s="239"/>
      <c r="S501" s="239"/>
      <c r="T501" s="239"/>
      <c r="U501" s="239"/>
      <c r="V501" s="239"/>
      <c r="W501" s="239"/>
      <c r="X501" s="239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</row>
    <row r="502" spans="9:35">
      <c r="I502" s="239"/>
      <c r="J502" s="239"/>
      <c r="K502" s="239"/>
      <c r="L502" s="239"/>
      <c r="M502" s="239"/>
      <c r="N502" s="239"/>
      <c r="O502" s="239"/>
      <c r="P502" s="239"/>
      <c r="Q502" s="239"/>
      <c r="R502" s="239"/>
      <c r="S502" s="239"/>
      <c r="T502" s="239"/>
      <c r="U502" s="239"/>
      <c r="V502" s="239"/>
      <c r="W502" s="239"/>
      <c r="X502" s="239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</row>
    <row r="503" spans="9:35">
      <c r="I503" s="239"/>
      <c r="J503" s="239"/>
      <c r="K503" s="239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39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</row>
    <row r="504" spans="9:35">
      <c r="I504" s="239"/>
      <c r="J504" s="239"/>
      <c r="K504" s="239"/>
      <c r="L504" s="239"/>
      <c r="M504" s="239"/>
      <c r="N504" s="239"/>
      <c r="O504" s="239"/>
      <c r="P504" s="239"/>
      <c r="Q504" s="239"/>
      <c r="R504" s="239"/>
      <c r="S504" s="239"/>
      <c r="T504" s="239"/>
      <c r="U504" s="239"/>
      <c r="V504" s="239"/>
      <c r="W504" s="239"/>
      <c r="X504" s="239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</row>
    <row r="505" spans="9:35">
      <c r="I505" s="239"/>
      <c r="J505" s="239"/>
      <c r="K505" s="239"/>
      <c r="L505" s="239"/>
      <c r="M505" s="239"/>
      <c r="N505" s="239"/>
      <c r="O505" s="239"/>
      <c r="P505" s="239"/>
      <c r="Q505" s="239"/>
      <c r="R505" s="239"/>
      <c r="S505" s="239"/>
      <c r="T505" s="239"/>
      <c r="U505" s="239"/>
      <c r="V505" s="239"/>
      <c r="W505" s="239"/>
      <c r="X505" s="239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</row>
    <row r="506" spans="9:35">
      <c r="I506" s="239"/>
      <c r="J506" s="239"/>
      <c r="K506" s="239"/>
      <c r="L506" s="239"/>
      <c r="M506" s="239"/>
      <c r="N506" s="239"/>
      <c r="O506" s="239"/>
      <c r="P506" s="239"/>
      <c r="Q506" s="239"/>
      <c r="R506" s="239"/>
      <c r="S506" s="239"/>
      <c r="T506" s="239"/>
      <c r="U506" s="239"/>
      <c r="V506" s="239"/>
      <c r="W506" s="239"/>
      <c r="X506" s="239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</row>
    <row r="507" spans="9:35">
      <c r="I507" s="239"/>
      <c r="J507" s="239"/>
      <c r="K507" s="239"/>
      <c r="L507" s="239"/>
      <c r="M507" s="239"/>
      <c r="N507" s="239"/>
      <c r="O507" s="239"/>
      <c r="P507" s="239"/>
      <c r="Q507" s="239"/>
      <c r="R507" s="239"/>
      <c r="S507" s="239"/>
      <c r="T507" s="239"/>
      <c r="U507" s="239"/>
      <c r="V507" s="239"/>
      <c r="W507" s="239"/>
      <c r="X507" s="239"/>
      <c r="Y507" s="239"/>
      <c r="Z507" s="239"/>
      <c r="AA507" s="239"/>
      <c r="AB507" s="239"/>
      <c r="AC507" s="239"/>
      <c r="AD507" s="239"/>
      <c r="AE507" s="239"/>
      <c r="AF507" s="239"/>
      <c r="AG507" s="239"/>
      <c r="AH507" s="239"/>
      <c r="AI507" s="239"/>
    </row>
    <row r="508" spans="9:35">
      <c r="I508" s="239"/>
      <c r="J508" s="239"/>
      <c r="K508" s="239"/>
      <c r="L508" s="239"/>
      <c r="M508" s="239"/>
      <c r="N508" s="239"/>
      <c r="O508" s="239"/>
      <c r="P508" s="239"/>
      <c r="Q508" s="239"/>
      <c r="R508" s="239"/>
      <c r="S508" s="239"/>
      <c r="T508" s="239"/>
      <c r="U508" s="239"/>
      <c r="V508" s="239"/>
      <c r="W508" s="239"/>
      <c r="X508" s="239"/>
      <c r="Y508" s="239"/>
      <c r="Z508" s="239"/>
      <c r="AA508" s="239"/>
      <c r="AB508" s="239"/>
      <c r="AC508" s="239"/>
      <c r="AD508" s="239"/>
      <c r="AE508" s="239"/>
      <c r="AF508" s="239"/>
      <c r="AG508" s="239"/>
      <c r="AH508" s="239"/>
      <c r="AI508" s="239"/>
    </row>
    <row r="509" spans="9:35">
      <c r="I509" s="239"/>
      <c r="J509" s="239"/>
      <c r="K509" s="239"/>
      <c r="L509" s="239"/>
      <c r="M509" s="239"/>
      <c r="N509" s="239"/>
      <c r="O509" s="239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9"/>
      <c r="AA509" s="239"/>
      <c r="AB509" s="239"/>
      <c r="AC509" s="239"/>
      <c r="AD509" s="239"/>
      <c r="AE509" s="239"/>
      <c r="AF509" s="239"/>
      <c r="AG509" s="239"/>
      <c r="AH509" s="239"/>
      <c r="AI509" s="239"/>
    </row>
    <row r="510" spans="9:35">
      <c r="I510" s="239"/>
      <c r="J510" s="239"/>
      <c r="K510" s="239"/>
      <c r="L510" s="239"/>
      <c r="M510" s="239"/>
      <c r="N510" s="239"/>
      <c r="O510" s="239"/>
      <c r="P510" s="239"/>
      <c r="Q510" s="239"/>
      <c r="R510" s="239"/>
      <c r="S510" s="239"/>
      <c r="T510" s="239"/>
      <c r="U510" s="239"/>
      <c r="V510" s="239"/>
      <c r="W510" s="239"/>
      <c r="X510" s="239"/>
      <c r="Y510" s="239"/>
      <c r="Z510" s="239"/>
      <c r="AA510" s="239"/>
      <c r="AB510" s="239"/>
      <c r="AC510" s="239"/>
      <c r="AD510" s="239"/>
      <c r="AE510" s="239"/>
      <c r="AF510" s="239"/>
      <c r="AG510" s="239"/>
      <c r="AH510" s="239"/>
      <c r="AI510" s="239"/>
    </row>
    <row r="511" spans="9:35">
      <c r="I511" s="239"/>
      <c r="J511" s="239"/>
      <c r="K511" s="239"/>
      <c r="L511" s="239"/>
      <c r="M511" s="239"/>
      <c r="N511" s="239"/>
      <c r="O511" s="239"/>
      <c r="P511" s="239"/>
      <c r="Q511" s="239"/>
      <c r="R511" s="239"/>
      <c r="S511" s="239"/>
      <c r="T511" s="239"/>
      <c r="U511" s="239"/>
      <c r="V511" s="239"/>
      <c r="W511" s="239"/>
      <c r="X511" s="239"/>
      <c r="Y511" s="239"/>
      <c r="Z511" s="239"/>
      <c r="AA511" s="239"/>
      <c r="AB511" s="239"/>
      <c r="AC511" s="239"/>
      <c r="AD511" s="239"/>
      <c r="AE511" s="239"/>
      <c r="AF511" s="239"/>
      <c r="AG511" s="239"/>
      <c r="AH511" s="239"/>
      <c r="AI511" s="239"/>
    </row>
    <row r="512" spans="9:35">
      <c r="I512" s="239"/>
      <c r="J512" s="239"/>
      <c r="K512" s="239"/>
      <c r="L512" s="239"/>
      <c r="M512" s="239"/>
      <c r="N512" s="239"/>
      <c r="O512" s="239"/>
      <c r="P512" s="239"/>
      <c r="Q512" s="239"/>
      <c r="R512" s="239"/>
      <c r="S512" s="239"/>
      <c r="T512" s="239"/>
      <c r="U512" s="239"/>
      <c r="V512" s="239"/>
      <c r="W512" s="239"/>
      <c r="X512" s="239"/>
      <c r="Y512" s="239"/>
      <c r="Z512" s="239"/>
      <c r="AA512" s="239"/>
      <c r="AB512" s="239"/>
      <c r="AC512" s="239"/>
      <c r="AD512" s="239"/>
      <c r="AE512" s="239"/>
      <c r="AF512" s="239"/>
      <c r="AG512" s="239"/>
      <c r="AH512" s="239"/>
      <c r="AI512" s="239"/>
    </row>
    <row r="513" spans="9:35">
      <c r="I513" s="239"/>
      <c r="J513" s="239"/>
      <c r="K513" s="239"/>
      <c r="L513" s="239"/>
      <c r="M513" s="239"/>
      <c r="N513" s="239"/>
      <c r="O513" s="239"/>
      <c r="P513" s="239"/>
      <c r="Q513" s="239"/>
      <c r="R513" s="239"/>
      <c r="S513" s="239"/>
      <c r="T513" s="239"/>
      <c r="U513" s="239"/>
      <c r="V513" s="239"/>
      <c r="W513" s="239"/>
      <c r="X513" s="239"/>
      <c r="Y513" s="239"/>
      <c r="Z513" s="239"/>
      <c r="AA513" s="239"/>
      <c r="AB513" s="239"/>
      <c r="AC513" s="239"/>
      <c r="AD513" s="239"/>
      <c r="AE513" s="239"/>
      <c r="AF513" s="239"/>
      <c r="AG513" s="239"/>
      <c r="AH513" s="239"/>
      <c r="AI513" s="239"/>
    </row>
    <row r="514" spans="9:35">
      <c r="I514" s="239"/>
      <c r="J514" s="239"/>
      <c r="K514" s="239"/>
      <c r="L514" s="239"/>
      <c r="M514" s="239"/>
      <c r="N514" s="239"/>
      <c r="O514" s="239"/>
      <c r="P514" s="239"/>
      <c r="Q514" s="239"/>
      <c r="R514" s="239"/>
      <c r="S514" s="239"/>
      <c r="T514" s="239"/>
      <c r="U514" s="239"/>
      <c r="V514" s="239"/>
      <c r="W514" s="239"/>
      <c r="X514" s="239"/>
      <c r="Y514" s="239"/>
      <c r="Z514" s="239"/>
      <c r="AA514" s="239"/>
      <c r="AB514" s="239"/>
      <c r="AC514" s="239"/>
      <c r="AD514" s="239"/>
      <c r="AE514" s="239"/>
      <c r="AF514" s="239"/>
      <c r="AG514" s="239"/>
      <c r="AH514" s="239"/>
      <c r="AI514" s="239"/>
    </row>
    <row r="515" spans="9:35">
      <c r="I515" s="239"/>
      <c r="J515" s="239"/>
      <c r="K515" s="239"/>
      <c r="L515" s="239"/>
      <c r="M515" s="239"/>
      <c r="N515" s="239"/>
      <c r="O515" s="239"/>
      <c r="P515" s="239"/>
      <c r="Q515" s="239"/>
      <c r="R515" s="239"/>
      <c r="S515" s="239"/>
      <c r="T515" s="239"/>
      <c r="U515" s="239"/>
      <c r="V515" s="239"/>
      <c r="W515" s="239"/>
      <c r="X515" s="239"/>
      <c r="Y515" s="239"/>
      <c r="Z515" s="239"/>
      <c r="AA515" s="239"/>
      <c r="AB515" s="239"/>
      <c r="AC515" s="239"/>
      <c r="AD515" s="239"/>
      <c r="AE515" s="239"/>
      <c r="AF515" s="239"/>
      <c r="AG515" s="239"/>
      <c r="AH515" s="239"/>
      <c r="AI515" s="239"/>
    </row>
    <row r="516" spans="9:35">
      <c r="I516" s="239"/>
      <c r="J516" s="239"/>
      <c r="K516" s="239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</row>
    <row r="517" spans="9:35">
      <c r="I517" s="239"/>
      <c r="J517" s="239"/>
      <c r="K517" s="239"/>
      <c r="L517" s="239"/>
      <c r="M517" s="239"/>
      <c r="N517" s="239"/>
      <c r="O517" s="239"/>
      <c r="P517" s="239"/>
      <c r="Q517" s="239"/>
      <c r="R517" s="239"/>
      <c r="S517" s="239"/>
      <c r="T517" s="239"/>
      <c r="U517" s="239"/>
      <c r="V517" s="239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</row>
    <row r="518" spans="9:35">
      <c r="I518" s="239"/>
      <c r="J518" s="239"/>
      <c r="K518" s="239"/>
      <c r="L518" s="239"/>
      <c r="M518" s="239"/>
      <c r="N518" s="239"/>
      <c r="O518" s="239"/>
      <c r="P518" s="239"/>
      <c r="Q518" s="239"/>
      <c r="R518" s="239"/>
      <c r="S518" s="239"/>
      <c r="T518" s="239"/>
      <c r="U518" s="239"/>
      <c r="V518" s="239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</row>
    <row r="519" spans="9:35">
      <c r="I519" s="239"/>
      <c r="J519" s="239"/>
      <c r="K519" s="239"/>
      <c r="L519" s="239"/>
      <c r="M519" s="239"/>
      <c r="N519" s="239"/>
      <c r="O519" s="239"/>
      <c r="P519" s="239"/>
      <c r="Q519" s="239"/>
      <c r="R519" s="239"/>
      <c r="S519" s="239"/>
      <c r="T519" s="239"/>
      <c r="U519" s="239"/>
      <c r="V519" s="239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</row>
    <row r="520" spans="9:35">
      <c r="I520" s="239"/>
      <c r="J520" s="239"/>
      <c r="K520" s="239"/>
      <c r="L520" s="239"/>
      <c r="M520" s="239"/>
      <c r="N520" s="239"/>
      <c r="O520" s="239"/>
      <c r="P520" s="239"/>
      <c r="Q520" s="239"/>
      <c r="R520" s="239"/>
      <c r="S520" s="239"/>
      <c r="T520" s="239"/>
      <c r="U520" s="239"/>
      <c r="V520" s="239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</row>
    <row r="521" spans="9:35">
      <c r="I521" s="239"/>
      <c r="J521" s="239"/>
      <c r="K521" s="239"/>
      <c r="L521" s="239"/>
      <c r="M521" s="239"/>
      <c r="N521" s="239"/>
      <c r="O521" s="239"/>
      <c r="P521" s="239"/>
      <c r="Q521" s="239"/>
      <c r="R521" s="239"/>
      <c r="S521" s="239"/>
      <c r="T521" s="239"/>
      <c r="U521" s="239"/>
      <c r="V521" s="239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</row>
    <row r="522" spans="9:35">
      <c r="I522" s="239"/>
      <c r="J522" s="239"/>
      <c r="K522" s="239"/>
      <c r="L522" s="239"/>
      <c r="M522" s="239"/>
      <c r="N522" s="239"/>
      <c r="O522" s="239"/>
      <c r="P522" s="239"/>
      <c r="Q522" s="239"/>
      <c r="R522" s="239"/>
      <c r="S522" s="239"/>
      <c r="T522" s="239"/>
      <c r="U522" s="239"/>
      <c r="V522" s="239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</row>
    <row r="523" spans="9:35">
      <c r="I523" s="239"/>
      <c r="J523" s="239"/>
      <c r="K523" s="239"/>
      <c r="L523" s="239"/>
      <c r="M523" s="239"/>
      <c r="N523" s="239"/>
      <c r="O523" s="239"/>
      <c r="P523" s="239"/>
      <c r="Q523" s="239"/>
      <c r="R523" s="239"/>
      <c r="S523" s="239"/>
      <c r="T523" s="239"/>
      <c r="U523" s="239"/>
      <c r="V523" s="239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</row>
    <row r="524" spans="9:35">
      <c r="I524" s="239"/>
      <c r="J524" s="239"/>
      <c r="K524" s="239"/>
      <c r="L524" s="239"/>
      <c r="M524" s="239"/>
      <c r="N524" s="239"/>
      <c r="O524" s="239"/>
      <c r="P524" s="239"/>
      <c r="Q524" s="239"/>
      <c r="R524" s="239"/>
      <c r="S524" s="239"/>
      <c r="T524" s="239"/>
      <c r="U524" s="239"/>
      <c r="V524" s="239"/>
      <c r="W524" s="239"/>
      <c r="X524" s="239"/>
      <c r="Y524" s="239"/>
      <c r="Z524" s="239"/>
      <c r="AA524" s="239"/>
      <c r="AB524" s="239"/>
      <c r="AC524" s="239"/>
      <c r="AD524" s="239"/>
      <c r="AE524" s="239"/>
      <c r="AF524" s="239"/>
      <c r="AG524" s="239"/>
      <c r="AH524" s="239"/>
      <c r="AI524" s="239"/>
    </row>
    <row r="525" spans="9:35">
      <c r="I525" s="239"/>
      <c r="J525" s="239"/>
      <c r="K525" s="239"/>
      <c r="L525" s="239"/>
      <c r="M525" s="239"/>
      <c r="N525" s="239"/>
      <c r="O525" s="239"/>
      <c r="P525" s="239"/>
      <c r="Q525" s="239"/>
      <c r="R525" s="239"/>
      <c r="S525" s="239"/>
      <c r="T525" s="239"/>
      <c r="U525" s="239"/>
      <c r="V525" s="239"/>
      <c r="W525" s="239"/>
      <c r="X525" s="239"/>
      <c r="Y525" s="239"/>
      <c r="Z525" s="239"/>
      <c r="AA525" s="239"/>
      <c r="AB525" s="239"/>
      <c r="AC525" s="239"/>
      <c r="AD525" s="239"/>
      <c r="AE525" s="239"/>
      <c r="AF525" s="239"/>
      <c r="AG525" s="239"/>
      <c r="AH525" s="239"/>
      <c r="AI525" s="239"/>
    </row>
    <row r="526" spans="9:35">
      <c r="I526" s="239"/>
      <c r="J526" s="239"/>
      <c r="K526" s="239"/>
      <c r="L526" s="239"/>
      <c r="M526" s="239"/>
      <c r="N526" s="239"/>
      <c r="O526" s="239"/>
      <c r="P526" s="239"/>
      <c r="Q526" s="239"/>
      <c r="R526" s="239"/>
      <c r="S526" s="239"/>
      <c r="T526" s="239"/>
      <c r="U526" s="239"/>
      <c r="V526" s="239"/>
      <c r="W526" s="239"/>
      <c r="X526" s="239"/>
      <c r="Y526" s="239"/>
      <c r="Z526" s="239"/>
      <c r="AA526" s="239"/>
      <c r="AB526" s="239"/>
      <c r="AC526" s="239"/>
      <c r="AD526" s="239"/>
      <c r="AE526" s="239"/>
      <c r="AF526" s="239"/>
      <c r="AG526" s="239"/>
      <c r="AH526" s="239"/>
      <c r="AI526" s="239"/>
    </row>
    <row r="527" spans="9:35">
      <c r="I527" s="239"/>
      <c r="J527" s="239"/>
      <c r="K527" s="239"/>
      <c r="L527" s="239"/>
      <c r="M527" s="239"/>
      <c r="N527" s="239"/>
      <c r="O527" s="239"/>
      <c r="P527" s="239"/>
      <c r="Q527" s="239"/>
      <c r="R527" s="239"/>
      <c r="S527" s="239"/>
      <c r="T527" s="239"/>
      <c r="U527" s="239"/>
      <c r="V527" s="239"/>
      <c r="W527" s="239"/>
      <c r="X527" s="239"/>
      <c r="Y527" s="239"/>
      <c r="Z527" s="239"/>
      <c r="AA527" s="239"/>
      <c r="AB527" s="239"/>
      <c r="AC527" s="239"/>
      <c r="AD527" s="239"/>
      <c r="AE527" s="239"/>
      <c r="AF527" s="239"/>
      <c r="AG527" s="239"/>
      <c r="AH527" s="239"/>
      <c r="AI527" s="239"/>
    </row>
    <row r="528" spans="9:35">
      <c r="I528" s="239"/>
      <c r="J528" s="239"/>
      <c r="K528" s="239"/>
      <c r="L528" s="239"/>
      <c r="M528" s="239"/>
      <c r="N528" s="239"/>
      <c r="O528" s="239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9"/>
      <c r="AA528" s="239"/>
      <c r="AB528" s="239"/>
      <c r="AC528" s="239"/>
      <c r="AD528" s="239"/>
      <c r="AE528" s="239"/>
      <c r="AF528" s="239"/>
      <c r="AG528" s="239"/>
      <c r="AH528" s="239"/>
      <c r="AI528" s="239"/>
    </row>
    <row r="529" spans="9:35">
      <c r="I529" s="239"/>
      <c r="J529" s="239"/>
      <c r="K529" s="239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39"/>
      <c r="Y529" s="239"/>
      <c r="Z529" s="239"/>
      <c r="AA529" s="239"/>
      <c r="AB529" s="239"/>
      <c r="AC529" s="239"/>
      <c r="AD529" s="239"/>
      <c r="AE529" s="239"/>
      <c r="AF529" s="239"/>
      <c r="AG529" s="239"/>
      <c r="AH529" s="239"/>
      <c r="AI529" s="239"/>
    </row>
    <row r="530" spans="9:35">
      <c r="I530" s="239"/>
      <c r="J530" s="239"/>
      <c r="K530" s="239"/>
      <c r="L530" s="239"/>
      <c r="M530" s="239"/>
      <c r="N530" s="239"/>
      <c r="O530" s="239"/>
      <c r="P530" s="239"/>
      <c r="Q530" s="239"/>
      <c r="R530" s="239"/>
      <c r="S530" s="239"/>
      <c r="T530" s="239"/>
      <c r="U530" s="239"/>
      <c r="V530" s="239"/>
      <c r="W530" s="239"/>
      <c r="X530" s="239"/>
      <c r="Y530" s="239"/>
      <c r="Z530" s="239"/>
      <c r="AA530" s="239"/>
      <c r="AB530" s="239"/>
      <c r="AC530" s="239"/>
      <c r="AD530" s="239"/>
      <c r="AE530" s="239"/>
      <c r="AF530" s="239"/>
      <c r="AG530" s="239"/>
      <c r="AH530" s="239"/>
      <c r="AI530" s="239"/>
    </row>
    <row r="531" spans="9:35">
      <c r="I531" s="239"/>
      <c r="J531" s="239"/>
      <c r="K531" s="239"/>
      <c r="L531" s="239"/>
      <c r="M531" s="239"/>
      <c r="N531" s="239"/>
      <c r="O531" s="239"/>
      <c r="P531" s="239"/>
      <c r="Q531" s="239"/>
      <c r="R531" s="239"/>
      <c r="S531" s="239"/>
      <c r="T531" s="239"/>
      <c r="U531" s="239"/>
      <c r="V531" s="239"/>
      <c r="W531" s="239"/>
      <c r="X531" s="239"/>
      <c r="Y531" s="239"/>
      <c r="Z531" s="239"/>
      <c r="AA531" s="239"/>
      <c r="AB531" s="239"/>
      <c r="AC531" s="239"/>
      <c r="AD531" s="239"/>
      <c r="AE531" s="239"/>
      <c r="AF531" s="239"/>
      <c r="AG531" s="239"/>
      <c r="AH531" s="239"/>
      <c r="AI531" s="239"/>
    </row>
    <row r="532" spans="9:35">
      <c r="I532" s="239"/>
      <c r="J532" s="239"/>
      <c r="K532" s="239"/>
      <c r="L532" s="239"/>
      <c r="M532" s="239"/>
      <c r="N532" s="239"/>
      <c r="O532" s="239"/>
      <c r="P532" s="239"/>
      <c r="Q532" s="239"/>
      <c r="R532" s="239"/>
      <c r="S532" s="239"/>
      <c r="T532" s="239"/>
      <c r="U532" s="239"/>
      <c r="V532" s="239"/>
      <c r="W532" s="239"/>
      <c r="X532" s="239"/>
      <c r="Y532" s="239"/>
      <c r="Z532" s="239"/>
      <c r="AA532" s="239"/>
      <c r="AB532" s="239"/>
      <c r="AC532" s="239"/>
      <c r="AD532" s="239"/>
      <c r="AE532" s="239"/>
      <c r="AF532" s="239"/>
      <c r="AG532" s="239"/>
      <c r="AH532" s="239"/>
      <c r="AI532" s="239"/>
    </row>
    <row r="533" spans="9:35">
      <c r="I533" s="239"/>
      <c r="J533" s="239"/>
      <c r="K533" s="239"/>
      <c r="L533" s="239"/>
      <c r="M533" s="239"/>
      <c r="N533" s="239"/>
      <c r="O533" s="239"/>
      <c r="P533" s="239"/>
      <c r="Q533" s="239"/>
      <c r="R533" s="239"/>
      <c r="S533" s="239"/>
      <c r="T533" s="239"/>
      <c r="U533" s="239"/>
      <c r="V533" s="239"/>
      <c r="W533" s="239"/>
      <c r="X533" s="239"/>
      <c r="Y533" s="239"/>
      <c r="Z533" s="239"/>
      <c r="AA533" s="239"/>
      <c r="AB533" s="239"/>
      <c r="AC533" s="239"/>
      <c r="AD533" s="239"/>
      <c r="AE533" s="239"/>
      <c r="AF533" s="239"/>
      <c r="AG533" s="239"/>
      <c r="AH533" s="239"/>
      <c r="AI533" s="239"/>
    </row>
    <row r="534" spans="9:35">
      <c r="I534" s="239"/>
      <c r="J534" s="239"/>
      <c r="K534" s="239"/>
      <c r="L534" s="239"/>
      <c r="M534" s="239"/>
      <c r="N534" s="239"/>
      <c r="O534" s="239"/>
      <c r="P534" s="239"/>
      <c r="Q534" s="239"/>
      <c r="R534" s="239"/>
      <c r="S534" s="239"/>
      <c r="T534" s="239"/>
      <c r="U534" s="239"/>
      <c r="V534" s="239"/>
      <c r="W534" s="239"/>
      <c r="X534" s="239"/>
      <c r="Y534" s="239"/>
      <c r="Z534" s="239"/>
      <c r="AA534" s="239"/>
      <c r="AB534" s="239"/>
      <c r="AC534" s="239"/>
      <c r="AD534" s="239"/>
      <c r="AE534" s="239"/>
      <c r="AF534" s="239"/>
      <c r="AG534" s="239"/>
      <c r="AH534" s="239"/>
      <c r="AI534" s="239"/>
    </row>
    <row r="535" spans="9:35">
      <c r="I535" s="239"/>
      <c r="J535" s="239"/>
      <c r="K535" s="239"/>
      <c r="L535" s="239"/>
      <c r="M535" s="239"/>
      <c r="N535" s="239"/>
      <c r="O535" s="239"/>
      <c r="P535" s="239"/>
      <c r="Q535" s="239"/>
      <c r="R535" s="239"/>
      <c r="S535" s="239"/>
      <c r="T535" s="239"/>
      <c r="U535" s="239"/>
      <c r="V535" s="239"/>
      <c r="W535" s="239"/>
      <c r="X535" s="239"/>
      <c r="Y535" s="239"/>
      <c r="Z535" s="239"/>
      <c r="AA535" s="239"/>
      <c r="AB535" s="239"/>
      <c r="AC535" s="239"/>
      <c r="AD535" s="239"/>
      <c r="AE535" s="239"/>
      <c r="AF535" s="239"/>
      <c r="AG535" s="239"/>
      <c r="AH535" s="239"/>
      <c r="AI535" s="239"/>
    </row>
    <row r="536" spans="9:35">
      <c r="I536" s="239"/>
      <c r="J536" s="239"/>
      <c r="K536" s="239"/>
      <c r="L536" s="239"/>
      <c r="M536" s="239"/>
      <c r="N536" s="239"/>
      <c r="O536" s="239"/>
      <c r="P536" s="239"/>
      <c r="Q536" s="239"/>
      <c r="R536" s="239"/>
      <c r="S536" s="239"/>
      <c r="T536" s="239"/>
      <c r="U536" s="239"/>
      <c r="V536" s="239"/>
      <c r="W536" s="239"/>
      <c r="X536" s="239"/>
      <c r="Y536" s="239"/>
      <c r="Z536" s="239"/>
      <c r="AA536" s="239"/>
      <c r="AB536" s="239"/>
      <c r="AC536" s="239"/>
      <c r="AD536" s="239"/>
      <c r="AE536" s="239"/>
      <c r="AF536" s="239"/>
      <c r="AG536" s="239"/>
      <c r="AH536" s="239"/>
      <c r="AI536" s="239"/>
    </row>
    <row r="537" spans="9:35">
      <c r="I537" s="239"/>
      <c r="J537" s="239"/>
      <c r="K537" s="239"/>
      <c r="L537" s="239"/>
      <c r="M537" s="239"/>
      <c r="N537" s="239"/>
      <c r="O537" s="239"/>
      <c r="P537" s="239"/>
      <c r="Q537" s="239"/>
      <c r="R537" s="239"/>
      <c r="S537" s="239"/>
      <c r="T537" s="239"/>
      <c r="U537" s="239"/>
      <c r="V537" s="239"/>
      <c r="W537" s="239"/>
      <c r="X537" s="239"/>
      <c r="Y537" s="239"/>
      <c r="Z537" s="239"/>
      <c r="AA537" s="239"/>
      <c r="AB537" s="239"/>
      <c r="AC537" s="239"/>
      <c r="AD537" s="239"/>
      <c r="AE537" s="239"/>
      <c r="AF537" s="239"/>
      <c r="AG537" s="239"/>
      <c r="AH537" s="239"/>
      <c r="AI537" s="239"/>
    </row>
    <row r="538" spans="9:35">
      <c r="I538" s="239"/>
      <c r="J538" s="239"/>
      <c r="K538" s="239"/>
      <c r="L538" s="239"/>
      <c r="M538" s="239"/>
      <c r="N538" s="239"/>
      <c r="O538" s="239"/>
      <c r="P538" s="239"/>
      <c r="Q538" s="239"/>
      <c r="R538" s="239"/>
      <c r="S538" s="239"/>
      <c r="T538" s="239"/>
      <c r="U538" s="239"/>
      <c r="V538" s="239"/>
      <c r="W538" s="239"/>
      <c r="X538" s="239"/>
      <c r="Y538" s="239"/>
      <c r="Z538" s="239"/>
      <c r="AA538" s="239"/>
      <c r="AB538" s="239"/>
      <c r="AC538" s="239"/>
      <c r="AD538" s="239"/>
      <c r="AE538" s="239"/>
      <c r="AF538" s="239"/>
      <c r="AG538" s="239"/>
      <c r="AH538" s="239"/>
      <c r="AI538" s="239"/>
    </row>
    <row r="539" spans="9:35">
      <c r="I539" s="239"/>
      <c r="J539" s="239"/>
      <c r="K539" s="239"/>
      <c r="L539" s="239"/>
      <c r="M539" s="239"/>
      <c r="N539" s="239"/>
      <c r="O539" s="239"/>
      <c r="P539" s="239"/>
      <c r="Q539" s="239"/>
      <c r="R539" s="239"/>
      <c r="S539" s="239"/>
      <c r="T539" s="239"/>
      <c r="U539" s="239"/>
      <c r="V539" s="239"/>
      <c r="W539" s="239"/>
      <c r="X539" s="239"/>
      <c r="Y539" s="239"/>
      <c r="Z539" s="239"/>
      <c r="AA539" s="239"/>
      <c r="AB539" s="239"/>
      <c r="AC539" s="239"/>
      <c r="AD539" s="239"/>
      <c r="AE539" s="239"/>
      <c r="AF539" s="239"/>
      <c r="AG539" s="239"/>
      <c r="AH539" s="239"/>
      <c r="AI539" s="239"/>
    </row>
    <row r="540" spans="9:35">
      <c r="I540" s="239"/>
      <c r="J540" s="239"/>
      <c r="K540" s="239"/>
      <c r="L540" s="239"/>
      <c r="M540" s="239"/>
      <c r="N540" s="239"/>
      <c r="O540" s="239"/>
      <c r="P540" s="239"/>
      <c r="Q540" s="239"/>
      <c r="R540" s="239"/>
      <c r="S540" s="239"/>
      <c r="T540" s="239"/>
      <c r="U540" s="239"/>
      <c r="V540" s="239"/>
      <c r="W540" s="239"/>
      <c r="X540" s="239"/>
      <c r="Y540" s="239"/>
      <c r="Z540" s="239"/>
      <c r="AA540" s="239"/>
      <c r="AB540" s="239"/>
      <c r="AC540" s="239"/>
      <c r="AD540" s="239"/>
      <c r="AE540" s="239"/>
      <c r="AF540" s="239"/>
      <c r="AG540" s="239"/>
      <c r="AH540" s="239"/>
      <c r="AI540" s="239"/>
    </row>
    <row r="541" spans="9:35">
      <c r="I541" s="239"/>
      <c r="J541" s="239"/>
      <c r="K541" s="239"/>
      <c r="L541" s="239"/>
      <c r="M541" s="239"/>
      <c r="N541" s="239"/>
      <c r="O541" s="239"/>
      <c r="P541" s="239"/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/>
      <c r="AG541" s="239"/>
      <c r="AH541" s="239"/>
      <c r="AI541" s="239"/>
    </row>
    <row r="542" spans="9:35">
      <c r="I542" s="239"/>
      <c r="J542" s="239"/>
      <c r="K542" s="239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39"/>
      <c r="Y542" s="239"/>
      <c r="Z542" s="239"/>
      <c r="AA542" s="239"/>
      <c r="AB542" s="239"/>
      <c r="AC542" s="239"/>
      <c r="AD542" s="239"/>
      <c r="AE542" s="239"/>
      <c r="AF542" s="239"/>
      <c r="AG542" s="239"/>
      <c r="AH542" s="239"/>
      <c r="AI542" s="239"/>
    </row>
    <row r="543" spans="9:35">
      <c r="I543" s="239"/>
      <c r="J543" s="239"/>
      <c r="K543" s="239"/>
      <c r="L543" s="239"/>
      <c r="M543" s="239"/>
      <c r="N543" s="239"/>
      <c r="O543" s="239"/>
      <c r="P543" s="239"/>
      <c r="Q543" s="239"/>
      <c r="R543" s="239"/>
      <c r="S543" s="239"/>
      <c r="T543" s="239"/>
      <c r="U543" s="239"/>
      <c r="V543" s="239"/>
      <c r="W543" s="239"/>
      <c r="X543" s="239"/>
      <c r="Y543" s="239"/>
      <c r="Z543" s="239"/>
      <c r="AA543" s="239"/>
      <c r="AB543" s="239"/>
      <c r="AC543" s="239"/>
      <c r="AD543" s="239"/>
      <c r="AE543" s="239"/>
      <c r="AF543" s="239"/>
      <c r="AG543" s="239"/>
      <c r="AH543" s="239"/>
      <c r="AI543" s="239"/>
    </row>
    <row r="544" spans="9:35">
      <c r="I544" s="239"/>
      <c r="J544" s="239"/>
      <c r="K544" s="239"/>
      <c r="L544" s="239"/>
      <c r="M544" s="239"/>
      <c r="N544" s="239"/>
      <c r="O544" s="239"/>
      <c r="P544" s="239"/>
      <c r="Q544" s="239"/>
      <c r="R544" s="239"/>
      <c r="S544" s="239"/>
      <c r="T544" s="239"/>
      <c r="U544" s="239"/>
      <c r="V544" s="239"/>
      <c r="W544" s="239"/>
      <c r="X544" s="239"/>
      <c r="Y544" s="239"/>
      <c r="Z544" s="239"/>
      <c r="AA544" s="239"/>
      <c r="AB544" s="239"/>
      <c r="AC544" s="239"/>
      <c r="AD544" s="239"/>
      <c r="AE544" s="239"/>
      <c r="AF544" s="239"/>
      <c r="AG544" s="239"/>
      <c r="AH544" s="239"/>
      <c r="AI544" s="239"/>
    </row>
    <row r="545" spans="9:35">
      <c r="I545" s="239"/>
      <c r="J545" s="239"/>
      <c r="K545" s="239"/>
      <c r="L545" s="239"/>
      <c r="M545" s="239"/>
      <c r="N545" s="239"/>
      <c r="O545" s="239"/>
      <c r="P545" s="239"/>
      <c r="Q545" s="239"/>
      <c r="R545" s="239"/>
      <c r="S545" s="239"/>
      <c r="T545" s="239"/>
      <c r="U545" s="239"/>
      <c r="V545" s="239"/>
      <c r="W545" s="239"/>
      <c r="X545" s="239"/>
      <c r="Y545" s="239"/>
      <c r="Z545" s="239"/>
      <c r="AA545" s="239"/>
      <c r="AB545" s="239"/>
      <c r="AC545" s="239"/>
      <c r="AD545" s="239"/>
      <c r="AE545" s="239"/>
      <c r="AF545" s="239"/>
      <c r="AG545" s="239"/>
      <c r="AH545" s="239"/>
      <c r="AI545" s="239"/>
    </row>
    <row r="546" spans="9:35">
      <c r="I546" s="239"/>
      <c r="J546" s="239"/>
      <c r="K546" s="239"/>
      <c r="L546" s="239"/>
      <c r="M546" s="239"/>
      <c r="N546" s="239"/>
      <c r="O546" s="239"/>
      <c r="P546" s="239"/>
      <c r="Q546" s="239"/>
      <c r="R546" s="239"/>
      <c r="S546" s="239"/>
      <c r="T546" s="239"/>
      <c r="U546" s="239"/>
      <c r="V546" s="239"/>
      <c r="W546" s="239"/>
      <c r="X546" s="239"/>
      <c r="Y546" s="239"/>
      <c r="Z546" s="239"/>
      <c r="AA546" s="239"/>
      <c r="AB546" s="239"/>
      <c r="AC546" s="239"/>
      <c r="AD546" s="239"/>
      <c r="AE546" s="239"/>
      <c r="AF546" s="239"/>
      <c r="AG546" s="239"/>
      <c r="AH546" s="239"/>
      <c r="AI546" s="239"/>
    </row>
    <row r="547" spans="9:35">
      <c r="I547" s="239"/>
      <c r="J547" s="239"/>
      <c r="K547" s="239"/>
      <c r="L547" s="239"/>
      <c r="M547" s="239"/>
      <c r="N547" s="239"/>
      <c r="O547" s="239"/>
      <c r="P547" s="239"/>
      <c r="Q547" s="239"/>
      <c r="R547" s="239"/>
      <c r="S547" s="239"/>
      <c r="T547" s="239"/>
      <c r="U547" s="239"/>
      <c r="V547" s="239"/>
      <c r="W547" s="239"/>
      <c r="X547" s="239"/>
      <c r="Y547" s="239"/>
      <c r="Z547" s="239"/>
      <c r="AA547" s="239"/>
      <c r="AB547" s="239"/>
      <c r="AC547" s="239"/>
      <c r="AD547" s="239"/>
      <c r="AE547" s="239"/>
      <c r="AF547" s="239"/>
      <c r="AG547" s="239"/>
      <c r="AH547" s="239"/>
      <c r="AI547" s="239"/>
    </row>
    <row r="548" spans="9:35">
      <c r="I548" s="239"/>
      <c r="J548" s="239"/>
      <c r="K548" s="239"/>
      <c r="L548" s="239"/>
      <c r="M548" s="239"/>
      <c r="N548" s="239"/>
      <c r="O548" s="239"/>
      <c r="P548" s="239"/>
      <c r="Q548" s="239"/>
      <c r="R548" s="239"/>
      <c r="S548" s="239"/>
      <c r="T548" s="239"/>
      <c r="U548" s="239"/>
      <c r="V548" s="239"/>
      <c r="W548" s="239"/>
      <c r="X548" s="239"/>
      <c r="Y548" s="239"/>
      <c r="Z548" s="239"/>
      <c r="AA548" s="239"/>
      <c r="AB548" s="239"/>
      <c r="AC548" s="239"/>
      <c r="AD548" s="239"/>
      <c r="AE548" s="239"/>
      <c r="AF548" s="239"/>
      <c r="AG548" s="239"/>
      <c r="AH548" s="239"/>
      <c r="AI548" s="239"/>
    </row>
    <row r="549" spans="9:35">
      <c r="I549" s="239"/>
      <c r="J549" s="239"/>
      <c r="K549" s="239"/>
      <c r="L549" s="239"/>
      <c r="M549" s="239"/>
      <c r="N549" s="239"/>
      <c r="O549" s="239"/>
      <c r="P549" s="239"/>
      <c r="Q549" s="239"/>
      <c r="R549" s="239"/>
      <c r="S549" s="239"/>
      <c r="T549" s="239"/>
      <c r="U549" s="239"/>
      <c r="V549" s="239"/>
      <c r="W549" s="239"/>
      <c r="X549" s="239"/>
      <c r="Y549" s="239"/>
      <c r="Z549" s="239"/>
      <c r="AA549" s="239"/>
      <c r="AB549" s="239"/>
      <c r="AC549" s="239"/>
      <c r="AD549" s="239"/>
      <c r="AE549" s="239"/>
      <c r="AF549" s="239"/>
      <c r="AG549" s="239"/>
      <c r="AH549" s="239"/>
      <c r="AI549" s="239"/>
    </row>
    <row r="550" spans="9:35">
      <c r="I550" s="239"/>
      <c r="J550" s="239"/>
      <c r="K550" s="239"/>
      <c r="L550" s="239"/>
      <c r="M550" s="239"/>
      <c r="N550" s="239"/>
      <c r="O550" s="239"/>
      <c r="P550" s="239"/>
      <c r="Q550" s="239"/>
      <c r="R550" s="239"/>
      <c r="S550" s="239"/>
      <c r="T550" s="239"/>
      <c r="U550" s="239"/>
      <c r="V550" s="239"/>
      <c r="W550" s="239"/>
      <c r="X550" s="239"/>
      <c r="Y550" s="239"/>
      <c r="Z550" s="239"/>
      <c r="AA550" s="239"/>
      <c r="AB550" s="239"/>
      <c r="AC550" s="239"/>
      <c r="AD550" s="239"/>
      <c r="AE550" s="239"/>
      <c r="AF550" s="239"/>
      <c r="AG550" s="239"/>
      <c r="AH550" s="239"/>
      <c r="AI550" s="239"/>
    </row>
    <row r="551" spans="9:35">
      <c r="I551" s="239"/>
      <c r="J551" s="239"/>
      <c r="K551" s="239"/>
      <c r="L551" s="239"/>
      <c r="M551" s="239"/>
      <c r="N551" s="239"/>
      <c r="O551" s="239"/>
      <c r="P551" s="239"/>
      <c r="Q551" s="239"/>
      <c r="R551" s="239"/>
      <c r="S551" s="239"/>
      <c r="T551" s="239"/>
      <c r="U551" s="239"/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/>
      <c r="AG551" s="239"/>
      <c r="AH551" s="239"/>
      <c r="AI551" s="239"/>
    </row>
    <row r="552" spans="9:35">
      <c r="I552" s="239"/>
      <c r="J552" s="239"/>
      <c r="K552" s="239"/>
      <c r="L552" s="239"/>
      <c r="M552" s="239"/>
      <c r="N552" s="239"/>
      <c r="O552" s="239"/>
      <c r="P552" s="239"/>
      <c r="Q552" s="239"/>
      <c r="R552" s="239"/>
      <c r="S552" s="239"/>
      <c r="T552" s="239"/>
      <c r="U552" s="239"/>
      <c r="V552" s="239"/>
      <c r="W552" s="239"/>
      <c r="X552" s="239"/>
      <c r="Y552" s="239"/>
      <c r="Z552" s="239"/>
      <c r="AA552" s="239"/>
      <c r="AB552" s="239"/>
      <c r="AC552" s="239"/>
      <c r="AD552" s="239"/>
      <c r="AE552" s="239"/>
      <c r="AF552" s="239"/>
      <c r="AG552" s="239"/>
      <c r="AH552" s="239"/>
      <c r="AI552" s="239"/>
    </row>
    <row r="553" spans="9:35">
      <c r="I553" s="239"/>
      <c r="J553" s="239"/>
      <c r="K553" s="239"/>
      <c r="L553" s="239"/>
      <c r="M553" s="239"/>
      <c r="N553" s="239"/>
      <c r="O553" s="239"/>
      <c r="P553" s="239"/>
      <c r="Q553" s="239"/>
      <c r="R553" s="239"/>
      <c r="S553" s="239"/>
      <c r="T553" s="239"/>
      <c r="U553" s="239"/>
      <c r="V553" s="239"/>
      <c r="W553" s="239"/>
      <c r="X553" s="239"/>
      <c r="Y553" s="239"/>
      <c r="Z553" s="239"/>
      <c r="AA553" s="239"/>
      <c r="AB553" s="239"/>
      <c r="AC553" s="239"/>
      <c r="AD553" s="239"/>
      <c r="AE553" s="239"/>
      <c r="AF553" s="239"/>
      <c r="AG553" s="239"/>
      <c r="AH553" s="239"/>
      <c r="AI553" s="239"/>
    </row>
    <row r="554" spans="9:35">
      <c r="I554" s="239"/>
      <c r="J554" s="239"/>
      <c r="K554" s="239"/>
      <c r="L554" s="239"/>
      <c r="M554" s="239"/>
      <c r="N554" s="239"/>
      <c r="O554" s="239"/>
      <c r="P554" s="239"/>
      <c r="Q554" s="239"/>
      <c r="R554" s="239"/>
      <c r="S554" s="239"/>
      <c r="T554" s="239"/>
      <c r="U554" s="239"/>
      <c r="V554" s="239"/>
      <c r="W554" s="239"/>
      <c r="X554" s="239"/>
      <c r="Y554" s="239"/>
      <c r="Z554" s="239"/>
      <c r="AA554" s="239"/>
      <c r="AB554" s="239"/>
      <c r="AC554" s="239"/>
      <c r="AD554" s="239"/>
      <c r="AE554" s="239"/>
      <c r="AF554" s="239"/>
      <c r="AG554" s="239"/>
      <c r="AH554" s="239"/>
      <c r="AI554" s="239"/>
    </row>
    <row r="555" spans="9:35">
      <c r="I555" s="239"/>
      <c r="J555" s="239"/>
      <c r="K555" s="239"/>
      <c r="L555" s="239"/>
      <c r="M555" s="239"/>
      <c r="N555" s="239"/>
      <c r="O555" s="239"/>
      <c r="P555" s="239"/>
      <c r="Q555" s="239"/>
      <c r="R555" s="239"/>
      <c r="S555" s="239"/>
      <c r="T555" s="239"/>
      <c r="U555" s="239"/>
      <c r="V555" s="239"/>
      <c r="W555" s="239"/>
      <c r="X555" s="239"/>
      <c r="Y555" s="239"/>
      <c r="Z555" s="239"/>
      <c r="AA555" s="239"/>
      <c r="AB555" s="239"/>
      <c r="AC555" s="239"/>
      <c r="AD555" s="239"/>
      <c r="AE555" s="239"/>
      <c r="AF555" s="239"/>
      <c r="AG555" s="239"/>
      <c r="AH555" s="239"/>
      <c r="AI555" s="239"/>
    </row>
    <row r="556" spans="9:35">
      <c r="I556" s="239"/>
      <c r="J556" s="239"/>
      <c r="K556" s="239"/>
      <c r="L556" s="239"/>
      <c r="M556" s="239"/>
      <c r="N556" s="239"/>
      <c r="O556" s="239"/>
      <c r="P556" s="239"/>
      <c r="Q556" s="239"/>
      <c r="R556" s="239"/>
      <c r="S556" s="239"/>
      <c r="T556" s="239"/>
      <c r="U556" s="239"/>
      <c r="V556" s="239"/>
      <c r="W556" s="239"/>
      <c r="X556" s="239"/>
      <c r="Y556" s="239"/>
      <c r="Z556" s="239"/>
      <c r="AA556" s="239"/>
      <c r="AB556" s="239"/>
      <c r="AC556" s="239"/>
      <c r="AD556" s="239"/>
      <c r="AE556" s="239"/>
      <c r="AF556" s="239"/>
      <c r="AG556" s="239"/>
      <c r="AH556" s="239"/>
      <c r="AI556" s="239"/>
    </row>
    <row r="557" spans="9:35">
      <c r="I557" s="239"/>
      <c r="J557" s="239"/>
      <c r="K557" s="239"/>
      <c r="L557" s="239"/>
      <c r="M557" s="239"/>
      <c r="N557" s="239"/>
      <c r="O557" s="239"/>
      <c r="P557" s="239"/>
      <c r="Q557" s="239"/>
      <c r="R557" s="239"/>
      <c r="S557" s="239"/>
      <c r="T557" s="239"/>
      <c r="U557" s="239"/>
      <c r="V557" s="239"/>
      <c r="W557" s="239"/>
      <c r="X557" s="239"/>
      <c r="Y557" s="239"/>
      <c r="Z557" s="239"/>
      <c r="AA557" s="239"/>
      <c r="AB557" s="239"/>
      <c r="AC557" s="239"/>
      <c r="AD557" s="239"/>
      <c r="AE557" s="239"/>
      <c r="AF557" s="239"/>
      <c r="AG557" s="239"/>
      <c r="AH557" s="239"/>
      <c r="AI557" s="239"/>
    </row>
    <row r="558" spans="9:35">
      <c r="I558" s="239"/>
      <c r="J558" s="239"/>
      <c r="K558" s="239"/>
      <c r="L558" s="239"/>
      <c r="M558" s="239"/>
      <c r="N558" s="239"/>
      <c r="O558" s="239"/>
      <c r="P558" s="239"/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/>
      <c r="AG558" s="239"/>
      <c r="AH558" s="239"/>
      <c r="AI558" s="239"/>
    </row>
    <row r="559" spans="9:35">
      <c r="I559" s="239"/>
      <c r="J559" s="239"/>
      <c r="K559" s="239"/>
      <c r="L559" s="239"/>
      <c r="M559" s="239"/>
      <c r="N559" s="239"/>
      <c r="O559" s="239"/>
      <c r="P559" s="239"/>
      <c r="Q559" s="239"/>
      <c r="R559" s="239"/>
      <c r="S559" s="239"/>
      <c r="T559" s="239"/>
      <c r="U559" s="239"/>
      <c r="V559" s="239"/>
      <c r="W559" s="239"/>
      <c r="X559" s="239"/>
      <c r="Y559" s="239"/>
      <c r="Z559" s="239"/>
      <c r="AA559" s="239"/>
      <c r="AB559" s="239"/>
      <c r="AC559" s="239"/>
      <c r="AD559" s="239"/>
      <c r="AE559" s="239"/>
      <c r="AF559" s="239"/>
      <c r="AG559" s="239"/>
      <c r="AH559" s="239"/>
      <c r="AI559" s="239"/>
    </row>
    <row r="560" spans="9:35">
      <c r="I560" s="239"/>
      <c r="J560" s="239"/>
      <c r="K560" s="239"/>
      <c r="L560" s="239"/>
      <c r="M560" s="239"/>
      <c r="N560" s="239"/>
      <c r="O560" s="239"/>
      <c r="P560" s="239"/>
      <c r="Q560" s="239"/>
      <c r="R560" s="239"/>
      <c r="S560" s="239"/>
      <c r="T560" s="239"/>
      <c r="U560" s="239"/>
      <c r="V560" s="239"/>
      <c r="W560" s="239"/>
      <c r="X560" s="239"/>
      <c r="Y560" s="239"/>
      <c r="Z560" s="239"/>
      <c r="AA560" s="239"/>
      <c r="AB560" s="239"/>
      <c r="AC560" s="239"/>
      <c r="AD560" s="239"/>
      <c r="AE560" s="239"/>
      <c r="AF560" s="239"/>
      <c r="AG560" s="239"/>
      <c r="AH560" s="239"/>
      <c r="AI560" s="239"/>
    </row>
    <row r="561" spans="9:35">
      <c r="I561" s="239"/>
      <c r="J561" s="239"/>
      <c r="K561" s="239"/>
      <c r="L561" s="239"/>
      <c r="M561" s="239"/>
      <c r="N561" s="239"/>
      <c r="O561" s="239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9"/>
      <c r="AA561" s="239"/>
      <c r="AB561" s="239"/>
      <c r="AC561" s="239"/>
      <c r="AD561" s="239"/>
      <c r="AE561" s="239"/>
      <c r="AF561" s="239"/>
      <c r="AG561" s="239"/>
      <c r="AH561" s="239"/>
      <c r="AI561" s="239"/>
    </row>
    <row r="562" spans="9:35">
      <c r="I562" s="239"/>
      <c r="J562" s="239"/>
      <c r="K562" s="239"/>
      <c r="L562" s="239"/>
      <c r="M562" s="239"/>
      <c r="N562" s="239"/>
      <c r="O562" s="239"/>
      <c r="P562" s="239"/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/>
      <c r="AG562" s="239"/>
      <c r="AH562" s="239"/>
      <c r="AI562" s="239"/>
    </row>
    <row r="563" spans="9:35">
      <c r="I563" s="239"/>
      <c r="J563" s="239"/>
      <c r="K563" s="239"/>
      <c r="L563" s="239"/>
      <c r="M563" s="239"/>
      <c r="N563" s="239"/>
      <c r="O563" s="239"/>
      <c r="P563" s="239"/>
      <c r="Q563" s="239"/>
      <c r="R563" s="239"/>
      <c r="S563" s="239"/>
      <c r="T563" s="239"/>
      <c r="U563" s="239"/>
      <c r="V563" s="239"/>
      <c r="W563" s="239"/>
      <c r="X563" s="239"/>
      <c r="Y563" s="239"/>
      <c r="Z563" s="239"/>
      <c r="AA563" s="239"/>
      <c r="AB563" s="239"/>
      <c r="AC563" s="239"/>
      <c r="AD563" s="239"/>
      <c r="AE563" s="239"/>
      <c r="AF563" s="239"/>
      <c r="AG563" s="239"/>
      <c r="AH563" s="239"/>
      <c r="AI563" s="239"/>
    </row>
    <row r="564" spans="9:35">
      <c r="I564" s="239"/>
      <c r="J564" s="239"/>
      <c r="K564" s="239"/>
      <c r="L564" s="239"/>
      <c r="M564" s="239"/>
      <c r="N564" s="239"/>
      <c r="O564" s="239"/>
      <c r="P564" s="239"/>
      <c r="Q564" s="239"/>
      <c r="R564" s="239"/>
      <c r="S564" s="239"/>
      <c r="T564" s="239"/>
      <c r="U564" s="239"/>
      <c r="V564" s="239"/>
      <c r="W564" s="239"/>
      <c r="X564" s="239"/>
      <c r="Y564" s="239"/>
      <c r="Z564" s="239"/>
      <c r="AA564" s="239"/>
      <c r="AB564" s="239"/>
      <c r="AC564" s="239"/>
      <c r="AD564" s="239"/>
      <c r="AE564" s="239"/>
      <c r="AF564" s="239"/>
      <c r="AG564" s="239"/>
      <c r="AH564" s="239"/>
      <c r="AI564" s="239"/>
    </row>
    <row r="565" spans="9:35">
      <c r="I565" s="239"/>
      <c r="J565" s="239"/>
      <c r="K565" s="239"/>
      <c r="L565" s="239"/>
      <c r="M565" s="239"/>
      <c r="N565" s="239"/>
      <c r="O565" s="239"/>
      <c r="P565" s="239"/>
      <c r="Q565" s="239"/>
      <c r="R565" s="239"/>
      <c r="S565" s="239"/>
      <c r="T565" s="239"/>
      <c r="U565" s="239"/>
      <c r="V565" s="239"/>
      <c r="W565" s="239"/>
      <c r="X565" s="239"/>
      <c r="Y565" s="239"/>
      <c r="Z565" s="239"/>
      <c r="AA565" s="239"/>
      <c r="AB565" s="239"/>
      <c r="AC565" s="239"/>
      <c r="AD565" s="239"/>
      <c r="AE565" s="239"/>
      <c r="AF565" s="239"/>
      <c r="AG565" s="239"/>
      <c r="AH565" s="239"/>
      <c r="AI565" s="239"/>
    </row>
    <row r="566" spans="9:35"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</row>
    <row r="567" spans="9:35"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</row>
    <row r="568" spans="9:35"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</row>
    <row r="569" spans="9:35"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</row>
    <row r="570" spans="9:35"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</row>
    <row r="571" spans="9:35">
      <c r="I571" s="239"/>
      <c r="J571" s="239"/>
      <c r="K571" s="239"/>
      <c r="L571" s="239"/>
      <c r="M571" s="239"/>
      <c r="N571" s="239"/>
      <c r="O571" s="239"/>
      <c r="P571" s="239"/>
      <c r="Q571" s="239"/>
      <c r="R571" s="239"/>
      <c r="S571" s="239"/>
      <c r="T571" s="239"/>
      <c r="U571" s="239"/>
      <c r="V571" s="239"/>
      <c r="W571" s="239"/>
      <c r="X571" s="239"/>
      <c r="Y571" s="239"/>
      <c r="Z571" s="239"/>
      <c r="AA571" s="239"/>
      <c r="AB571" s="239"/>
      <c r="AC571" s="239"/>
      <c r="AD571" s="239"/>
      <c r="AE571" s="239"/>
      <c r="AF571" s="239"/>
      <c r="AG571" s="239"/>
      <c r="AH571" s="239"/>
      <c r="AI571" s="239"/>
    </row>
    <row r="572" spans="9:35">
      <c r="I572" s="239"/>
      <c r="J572" s="239"/>
      <c r="K572" s="239"/>
      <c r="L572" s="239"/>
      <c r="M572" s="239"/>
      <c r="N572" s="239"/>
      <c r="O572" s="239"/>
      <c r="P572" s="239"/>
      <c r="Q572" s="239"/>
      <c r="R572" s="239"/>
      <c r="S572" s="239"/>
      <c r="T572" s="239"/>
      <c r="U572" s="239"/>
      <c r="V572" s="239"/>
      <c r="W572" s="239"/>
      <c r="X572" s="239"/>
      <c r="Y572" s="239"/>
      <c r="Z572" s="239"/>
      <c r="AA572" s="239"/>
      <c r="AB572" s="239"/>
      <c r="AC572" s="239"/>
      <c r="AD572" s="239"/>
      <c r="AE572" s="239"/>
      <c r="AF572" s="239"/>
      <c r="AG572" s="239"/>
      <c r="AH572" s="239"/>
      <c r="AI572" s="239"/>
    </row>
    <row r="573" spans="9:35">
      <c r="I573" s="239"/>
      <c r="J573" s="239"/>
      <c r="K573" s="239"/>
      <c r="L573" s="239"/>
      <c r="M573" s="239"/>
      <c r="N573" s="239"/>
      <c r="O573" s="239"/>
      <c r="P573" s="239"/>
      <c r="Q573" s="239"/>
      <c r="R573" s="239"/>
      <c r="S573" s="239"/>
      <c r="T573" s="239"/>
      <c r="U573" s="239"/>
      <c r="V573" s="239"/>
      <c r="W573" s="239"/>
      <c r="X573" s="239"/>
      <c r="Y573" s="239"/>
      <c r="Z573" s="239"/>
      <c r="AA573" s="239"/>
      <c r="AB573" s="239"/>
      <c r="AC573" s="239"/>
      <c r="AD573" s="239"/>
      <c r="AE573" s="239"/>
      <c r="AF573" s="239"/>
      <c r="AG573" s="239"/>
      <c r="AH573" s="239"/>
      <c r="AI573" s="239"/>
    </row>
    <row r="574" spans="9:35">
      <c r="I574" s="239"/>
      <c r="J574" s="239"/>
      <c r="K574" s="239"/>
      <c r="L574" s="239"/>
      <c r="M574" s="239"/>
      <c r="N574" s="239"/>
      <c r="O574" s="239"/>
      <c r="P574" s="239"/>
      <c r="Q574" s="239"/>
      <c r="R574" s="239"/>
      <c r="S574" s="239"/>
      <c r="T574" s="239"/>
      <c r="U574" s="239"/>
      <c r="V574" s="239"/>
      <c r="W574" s="239"/>
      <c r="X574" s="239"/>
      <c r="Y574" s="239"/>
      <c r="Z574" s="239"/>
      <c r="AA574" s="239"/>
      <c r="AB574" s="239"/>
      <c r="AC574" s="239"/>
      <c r="AD574" s="239"/>
      <c r="AE574" s="239"/>
      <c r="AF574" s="239"/>
      <c r="AG574" s="239"/>
      <c r="AH574" s="239"/>
      <c r="AI574" s="239"/>
    </row>
    <row r="575" spans="9:35">
      <c r="I575" s="239"/>
      <c r="J575" s="239"/>
      <c r="K575" s="239"/>
      <c r="L575" s="239"/>
      <c r="M575" s="239"/>
      <c r="N575" s="239"/>
      <c r="O575" s="239"/>
      <c r="P575" s="239"/>
      <c r="Q575" s="239"/>
      <c r="R575" s="239"/>
      <c r="S575" s="239"/>
      <c r="T575" s="239"/>
      <c r="U575" s="239"/>
      <c r="V575" s="239"/>
      <c r="W575" s="239"/>
      <c r="X575" s="239"/>
      <c r="Y575" s="239"/>
      <c r="Z575" s="239"/>
      <c r="AA575" s="239"/>
      <c r="AB575" s="239"/>
      <c r="AC575" s="239"/>
      <c r="AD575" s="239"/>
      <c r="AE575" s="239"/>
      <c r="AF575" s="239"/>
      <c r="AG575" s="239"/>
      <c r="AH575" s="239"/>
      <c r="AI575" s="239"/>
    </row>
    <row r="576" spans="9:35">
      <c r="I576" s="239"/>
      <c r="J576" s="239"/>
      <c r="K576" s="239"/>
      <c r="L576" s="239"/>
      <c r="M576" s="239"/>
      <c r="N576" s="239"/>
      <c r="O576" s="239"/>
      <c r="P576" s="239"/>
      <c r="Q576" s="239"/>
      <c r="R576" s="239"/>
      <c r="S576" s="239"/>
      <c r="T576" s="239"/>
      <c r="U576" s="239"/>
      <c r="V576" s="239"/>
      <c r="W576" s="239"/>
      <c r="X576" s="239"/>
      <c r="Y576" s="239"/>
      <c r="Z576" s="239"/>
      <c r="AA576" s="239"/>
      <c r="AB576" s="239"/>
      <c r="AC576" s="239"/>
      <c r="AD576" s="239"/>
      <c r="AE576" s="239"/>
      <c r="AF576" s="239"/>
      <c r="AG576" s="239"/>
      <c r="AH576" s="239"/>
      <c r="AI576" s="239"/>
    </row>
    <row r="577" spans="9:35">
      <c r="I577" s="239"/>
      <c r="J577" s="239"/>
      <c r="K577" s="239"/>
      <c r="L577" s="239"/>
      <c r="M577" s="239"/>
      <c r="N577" s="239"/>
      <c r="O577" s="239"/>
      <c r="P577" s="239"/>
      <c r="Q577" s="239"/>
      <c r="R577" s="239"/>
      <c r="S577" s="239"/>
      <c r="T577" s="239"/>
      <c r="U577" s="239"/>
      <c r="V577" s="239"/>
      <c r="W577" s="239"/>
      <c r="X577" s="239"/>
      <c r="Y577" s="239"/>
      <c r="Z577" s="239"/>
      <c r="AA577" s="239"/>
      <c r="AB577" s="239"/>
      <c r="AC577" s="239"/>
      <c r="AD577" s="239"/>
      <c r="AE577" s="239"/>
      <c r="AF577" s="239"/>
      <c r="AG577" s="239"/>
      <c r="AH577" s="239"/>
      <c r="AI577" s="239"/>
    </row>
    <row r="578" spans="9:35">
      <c r="I578" s="239"/>
      <c r="J578" s="239"/>
      <c r="K578" s="239"/>
      <c r="L578" s="239"/>
      <c r="M578" s="239"/>
      <c r="N578" s="239"/>
      <c r="O578" s="239"/>
      <c r="P578" s="239"/>
      <c r="Q578" s="239"/>
      <c r="R578" s="239"/>
      <c r="S578" s="239"/>
      <c r="T578" s="239"/>
      <c r="U578" s="239"/>
      <c r="V578" s="239"/>
      <c r="W578" s="239"/>
      <c r="X578" s="239"/>
      <c r="Y578" s="239"/>
      <c r="Z578" s="239"/>
      <c r="AA578" s="239"/>
      <c r="AB578" s="239"/>
      <c r="AC578" s="239"/>
      <c r="AD578" s="239"/>
      <c r="AE578" s="239"/>
      <c r="AF578" s="239"/>
      <c r="AG578" s="239"/>
      <c r="AH578" s="239"/>
      <c r="AI578" s="239"/>
    </row>
    <row r="579" spans="9:35">
      <c r="I579" s="239"/>
      <c r="J579" s="239"/>
      <c r="K579" s="239"/>
      <c r="L579" s="239"/>
      <c r="M579" s="239"/>
      <c r="N579" s="239"/>
      <c r="O579" s="239"/>
      <c r="P579" s="239"/>
      <c r="Q579" s="239"/>
      <c r="R579" s="239"/>
      <c r="S579" s="239"/>
      <c r="T579" s="239"/>
      <c r="U579" s="239"/>
      <c r="V579" s="239"/>
      <c r="W579" s="239"/>
      <c r="X579" s="239"/>
      <c r="Y579" s="239"/>
      <c r="Z579" s="239"/>
      <c r="AA579" s="239"/>
      <c r="AB579" s="239"/>
      <c r="AC579" s="239"/>
      <c r="AD579" s="239"/>
      <c r="AE579" s="239"/>
      <c r="AF579" s="239"/>
      <c r="AG579" s="239"/>
      <c r="AH579" s="239"/>
      <c r="AI579" s="239"/>
    </row>
    <row r="580" spans="9:35">
      <c r="I580" s="239"/>
      <c r="J580" s="239"/>
      <c r="K580" s="239"/>
      <c r="L580" s="239"/>
      <c r="M580" s="239"/>
      <c r="N580" s="239"/>
      <c r="O580" s="239"/>
      <c r="P580" s="239"/>
      <c r="Q580" s="239"/>
      <c r="R580" s="239"/>
      <c r="S580" s="239"/>
      <c r="T580" s="239"/>
      <c r="U580" s="239"/>
      <c r="V580" s="239"/>
      <c r="W580" s="239"/>
      <c r="X580" s="239"/>
      <c r="Y580" s="239"/>
      <c r="Z580" s="239"/>
      <c r="AA580" s="239"/>
      <c r="AB580" s="239"/>
      <c r="AC580" s="239"/>
      <c r="AD580" s="239"/>
      <c r="AE580" s="239"/>
      <c r="AF580" s="239"/>
      <c r="AG580" s="239"/>
      <c r="AH580" s="239"/>
      <c r="AI580" s="239"/>
    </row>
    <row r="581" spans="9:35">
      <c r="I581" s="239"/>
      <c r="J581" s="239"/>
      <c r="K581" s="239"/>
      <c r="L581" s="239"/>
      <c r="M581" s="239"/>
      <c r="N581" s="239"/>
      <c r="O581" s="239"/>
      <c r="P581" s="239"/>
      <c r="Q581" s="239"/>
      <c r="R581" s="239"/>
      <c r="S581" s="239"/>
      <c r="T581" s="239"/>
      <c r="U581" s="239"/>
      <c r="V581" s="239"/>
      <c r="W581" s="239"/>
      <c r="X581" s="239"/>
      <c r="Y581" s="239"/>
      <c r="Z581" s="239"/>
      <c r="AA581" s="239"/>
      <c r="AB581" s="239"/>
      <c r="AC581" s="239"/>
      <c r="AD581" s="239"/>
      <c r="AE581" s="239"/>
      <c r="AF581" s="239"/>
      <c r="AG581" s="239"/>
      <c r="AH581" s="239"/>
      <c r="AI581" s="239"/>
    </row>
    <row r="582" spans="9:35">
      <c r="I582" s="239"/>
      <c r="J582" s="239"/>
      <c r="K582" s="239"/>
      <c r="L582" s="239"/>
      <c r="M582" s="239"/>
      <c r="N582" s="239"/>
      <c r="O582" s="239"/>
      <c r="P582" s="239"/>
      <c r="Q582" s="239"/>
      <c r="R582" s="239"/>
      <c r="S582" s="239"/>
      <c r="T582" s="239"/>
      <c r="U582" s="239"/>
      <c r="V582" s="239"/>
      <c r="W582" s="239"/>
      <c r="X582" s="239"/>
      <c r="Y582" s="239"/>
      <c r="Z582" s="239"/>
      <c r="AA582" s="239"/>
      <c r="AB582" s="239"/>
      <c r="AC582" s="239"/>
      <c r="AD582" s="239"/>
      <c r="AE582" s="239"/>
      <c r="AF582" s="239"/>
      <c r="AG582" s="239"/>
      <c r="AH582" s="239"/>
      <c r="AI582" s="239"/>
    </row>
    <row r="583" spans="9:35">
      <c r="I583" s="239"/>
      <c r="J583" s="239"/>
      <c r="K583" s="239"/>
      <c r="L583" s="239"/>
      <c r="M583" s="239"/>
      <c r="N583" s="239"/>
      <c r="O583" s="239"/>
      <c r="P583" s="239"/>
      <c r="Q583" s="239"/>
      <c r="R583" s="239"/>
      <c r="S583" s="239"/>
      <c r="T583" s="239"/>
      <c r="U583" s="239"/>
      <c r="V583" s="239"/>
      <c r="W583" s="239"/>
      <c r="X583" s="239"/>
      <c r="Y583" s="239"/>
      <c r="Z583" s="239"/>
      <c r="AA583" s="239"/>
      <c r="AB583" s="239"/>
      <c r="AC583" s="239"/>
      <c r="AD583" s="239"/>
      <c r="AE583" s="239"/>
      <c r="AF583" s="239"/>
      <c r="AG583" s="239"/>
      <c r="AH583" s="239"/>
      <c r="AI583" s="239"/>
    </row>
    <row r="584" spans="9:35">
      <c r="I584" s="239"/>
      <c r="J584" s="239"/>
      <c r="K584" s="239"/>
      <c r="L584" s="239"/>
      <c r="M584" s="239"/>
      <c r="N584" s="239"/>
      <c r="O584" s="239"/>
      <c r="P584" s="239"/>
      <c r="Q584" s="239"/>
      <c r="R584" s="239"/>
      <c r="S584" s="239"/>
      <c r="T584" s="239"/>
      <c r="U584" s="239"/>
      <c r="V584" s="239"/>
      <c r="W584" s="239"/>
      <c r="X584" s="239"/>
      <c r="Y584" s="239"/>
      <c r="Z584" s="239"/>
      <c r="AA584" s="239"/>
      <c r="AB584" s="239"/>
      <c r="AC584" s="239"/>
      <c r="AD584" s="239"/>
      <c r="AE584" s="239"/>
      <c r="AF584" s="239"/>
      <c r="AG584" s="239"/>
      <c r="AH584" s="239"/>
      <c r="AI584" s="239"/>
    </row>
    <row r="585" spans="9:35">
      <c r="I585" s="239"/>
      <c r="J585" s="239"/>
      <c r="K585" s="239"/>
      <c r="L585" s="239"/>
      <c r="M585" s="239"/>
      <c r="N585" s="239"/>
      <c r="O585" s="239"/>
      <c r="P585" s="239"/>
      <c r="Q585" s="239"/>
      <c r="R585" s="239"/>
      <c r="S585" s="239"/>
      <c r="T585" s="239"/>
      <c r="U585" s="239"/>
      <c r="V585" s="239"/>
      <c r="W585" s="239"/>
      <c r="X585" s="239"/>
      <c r="Y585" s="239"/>
      <c r="Z585" s="239"/>
      <c r="AA585" s="239"/>
      <c r="AB585" s="239"/>
      <c r="AC585" s="239"/>
      <c r="AD585" s="239"/>
      <c r="AE585" s="239"/>
      <c r="AF585" s="239"/>
      <c r="AG585" s="239"/>
      <c r="AH585" s="239"/>
      <c r="AI585" s="239"/>
    </row>
    <row r="586" spans="9:35">
      <c r="I586" s="239"/>
      <c r="J586" s="239"/>
      <c r="K586" s="239"/>
      <c r="L586" s="239"/>
      <c r="M586" s="239"/>
      <c r="N586" s="239"/>
      <c r="O586" s="239"/>
      <c r="P586" s="239"/>
      <c r="Q586" s="239"/>
      <c r="R586" s="239"/>
      <c r="S586" s="239"/>
      <c r="T586" s="239"/>
      <c r="U586" s="239"/>
      <c r="V586" s="239"/>
      <c r="W586" s="239"/>
      <c r="X586" s="239"/>
      <c r="Y586" s="239"/>
      <c r="Z586" s="239"/>
      <c r="AA586" s="239"/>
      <c r="AB586" s="239"/>
      <c r="AC586" s="239"/>
      <c r="AD586" s="239"/>
      <c r="AE586" s="239"/>
      <c r="AF586" s="239"/>
      <c r="AG586" s="239"/>
      <c r="AH586" s="239"/>
      <c r="AI586" s="239"/>
    </row>
    <row r="587" spans="9:35">
      <c r="I587" s="239"/>
      <c r="J587" s="239"/>
      <c r="K587" s="239"/>
      <c r="L587" s="239"/>
      <c r="M587" s="239"/>
      <c r="N587" s="239"/>
      <c r="O587" s="239"/>
      <c r="P587" s="239"/>
      <c r="Q587" s="239"/>
      <c r="R587" s="239"/>
      <c r="S587" s="239"/>
      <c r="T587" s="239"/>
      <c r="U587" s="239"/>
      <c r="V587" s="239"/>
      <c r="W587" s="239"/>
      <c r="X587" s="239"/>
      <c r="Y587" s="239"/>
      <c r="Z587" s="239"/>
      <c r="AA587" s="239"/>
      <c r="AB587" s="239"/>
      <c r="AC587" s="239"/>
      <c r="AD587" s="239"/>
      <c r="AE587" s="239"/>
      <c r="AF587" s="239"/>
      <c r="AG587" s="239"/>
      <c r="AH587" s="239"/>
      <c r="AI587" s="239"/>
    </row>
    <row r="588" spans="9:35">
      <c r="I588" s="239"/>
      <c r="J588" s="239"/>
      <c r="K588" s="239"/>
      <c r="L588" s="239"/>
      <c r="M588" s="239"/>
      <c r="N588" s="239"/>
      <c r="O588" s="239"/>
      <c r="P588" s="239"/>
      <c r="Q588" s="239"/>
      <c r="R588" s="239"/>
      <c r="S588" s="239"/>
      <c r="T588" s="239"/>
      <c r="U588" s="239"/>
      <c r="V588" s="239"/>
      <c r="W588" s="239"/>
      <c r="X588" s="239"/>
      <c r="Y588" s="239"/>
      <c r="Z588" s="239"/>
      <c r="AA588" s="239"/>
      <c r="AB588" s="239"/>
      <c r="AC588" s="239"/>
      <c r="AD588" s="239"/>
      <c r="AE588" s="239"/>
      <c r="AF588" s="239"/>
      <c r="AG588" s="239"/>
      <c r="AH588" s="239"/>
      <c r="AI588" s="239"/>
    </row>
    <row r="589" spans="9:35">
      <c r="I589" s="239"/>
      <c r="J589" s="239"/>
      <c r="K589" s="239"/>
      <c r="L589" s="239"/>
      <c r="M589" s="239"/>
      <c r="N589" s="239"/>
      <c r="O589" s="239"/>
      <c r="P589" s="239"/>
      <c r="Q589" s="239"/>
      <c r="R589" s="239"/>
      <c r="S589" s="239"/>
      <c r="T589" s="239"/>
      <c r="U589" s="239"/>
      <c r="V589" s="239"/>
      <c r="W589" s="239"/>
      <c r="X589" s="239"/>
      <c r="Y589" s="239"/>
      <c r="Z589" s="239"/>
      <c r="AA589" s="239"/>
      <c r="AB589" s="239"/>
      <c r="AC589" s="239"/>
      <c r="AD589" s="239"/>
      <c r="AE589" s="239"/>
      <c r="AF589" s="239"/>
      <c r="AG589" s="239"/>
      <c r="AH589" s="239"/>
      <c r="AI589" s="239"/>
    </row>
    <row r="590" spans="9:35">
      <c r="I590" s="239"/>
      <c r="J590" s="239"/>
      <c r="K590" s="239"/>
      <c r="L590" s="239"/>
      <c r="M590" s="239"/>
      <c r="N590" s="239"/>
      <c r="O590" s="239"/>
      <c r="P590" s="239"/>
      <c r="Q590" s="239"/>
      <c r="R590" s="239"/>
      <c r="S590" s="239"/>
      <c r="T590" s="239"/>
      <c r="U590" s="239"/>
      <c r="V590" s="239"/>
      <c r="W590" s="239"/>
      <c r="X590" s="239"/>
      <c r="Y590" s="239"/>
      <c r="Z590" s="239"/>
      <c r="AA590" s="239"/>
      <c r="AB590" s="239"/>
      <c r="AC590" s="239"/>
      <c r="AD590" s="239"/>
      <c r="AE590" s="239"/>
      <c r="AF590" s="239"/>
      <c r="AG590" s="239"/>
      <c r="AH590" s="239"/>
      <c r="AI590" s="239"/>
    </row>
    <row r="591" spans="9:35">
      <c r="I591" s="239"/>
      <c r="J591" s="239"/>
      <c r="K591" s="239"/>
      <c r="L591" s="239"/>
      <c r="M591" s="239"/>
      <c r="N591" s="239"/>
      <c r="O591" s="239"/>
      <c r="P591" s="239"/>
      <c r="Q591" s="239"/>
      <c r="R591" s="239"/>
      <c r="S591" s="239"/>
      <c r="T591" s="239"/>
      <c r="U591" s="239"/>
      <c r="V591" s="239"/>
      <c r="W591" s="239"/>
      <c r="X591" s="239"/>
      <c r="Y591" s="239"/>
      <c r="Z591" s="239"/>
      <c r="AA591" s="239"/>
      <c r="AB591" s="239"/>
      <c r="AC591" s="239"/>
      <c r="AD591" s="239"/>
      <c r="AE591" s="239"/>
      <c r="AF591" s="239"/>
      <c r="AG591" s="239"/>
      <c r="AH591" s="239"/>
      <c r="AI591" s="239"/>
    </row>
    <row r="592" spans="9:35">
      <c r="I592" s="239"/>
      <c r="J592" s="239"/>
      <c r="K592" s="239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239"/>
      <c r="Y592" s="239"/>
      <c r="Z592" s="239"/>
      <c r="AA592" s="239"/>
      <c r="AB592" s="239"/>
      <c r="AC592" s="239"/>
      <c r="AD592" s="239"/>
      <c r="AE592" s="239"/>
      <c r="AF592" s="239"/>
      <c r="AG592" s="239"/>
      <c r="AH592" s="239"/>
      <c r="AI592" s="239"/>
    </row>
    <row r="593" spans="9:35">
      <c r="I593" s="239"/>
      <c r="J593" s="239"/>
      <c r="K593" s="239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239"/>
      <c r="Y593" s="239"/>
      <c r="Z593" s="239"/>
      <c r="AA593" s="239"/>
      <c r="AB593" s="239"/>
      <c r="AC593" s="239"/>
      <c r="AD593" s="239"/>
      <c r="AE593" s="239"/>
      <c r="AF593" s="239"/>
      <c r="AG593" s="239"/>
      <c r="AH593" s="239"/>
      <c r="AI593" s="239"/>
    </row>
    <row r="594" spans="9:35"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239"/>
      <c r="Y594" s="239"/>
      <c r="Z594" s="239"/>
      <c r="AA594" s="239"/>
      <c r="AB594" s="239"/>
      <c r="AC594" s="239"/>
      <c r="AD594" s="239"/>
      <c r="AE594" s="239"/>
      <c r="AF594" s="239"/>
      <c r="AG594" s="239"/>
      <c r="AH594" s="239"/>
      <c r="AI594" s="239"/>
    </row>
    <row r="595" spans="9:35">
      <c r="I595" s="239"/>
      <c r="J595" s="239"/>
      <c r="K595" s="239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239"/>
      <c r="Y595" s="239"/>
      <c r="Z595" s="239"/>
      <c r="AA595" s="239"/>
      <c r="AB595" s="239"/>
      <c r="AC595" s="239"/>
      <c r="AD595" s="239"/>
      <c r="AE595" s="239"/>
      <c r="AF595" s="239"/>
      <c r="AG595" s="239"/>
      <c r="AH595" s="239"/>
      <c r="AI595" s="239"/>
    </row>
    <row r="596" spans="9:35"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239"/>
      <c r="Y596" s="239"/>
      <c r="Z596" s="239"/>
      <c r="AA596" s="239"/>
      <c r="AB596" s="239"/>
      <c r="AC596" s="239"/>
      <c r="AD596" s="239"/>
      <c r="AE596" s="239"/>
      <c r="AF596" s="239"/>
      <c r="AG596" s="239"/>
      <c r="AH596" s="239"/>
      <c r="AI596" s="239"/>
    </row>
    <row r="597" spans="9:35">
      <c r="I597" s="239"/>
      <c r="J597" s="239"/>
      <c r="K597" s="239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9"/>
      <c r="AA597" s="239"/>
      <c r="AB597" s="239"/>
      <c r="AC597" s="239"/>
      <c r="AD597" s="239"/>
      <c r="AE597" s="239"/>
      <c r="AF597" s="239"/>
      <c r="AG597" s="239"/>
      <c r="AH597" s="239"/>
      <c r="AI597" s="239"/>
    </row>
    <row r="598" spans="9:35"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239"/>
      <c r="Y598" s="239"/>
      <c r="Z598" s="239"/>
      <c r="AA598" s="239"/>
      <c r="AB598" s="239"/>
      <c r="AC598" s="239"/>
      <c r="AD598" s="239"/>
      <c r="AE598" s="239"/>
      <c r="AF598" s="239"/>
      <c r="AG598" s="239"/>
      <c r="AH598" s="239"/>
      <c r="AI598" s="239"/>
    </row>
    <row r="599" spans="9:35">
      <c r="I599" s="239"/>
      <c r="J599" s="239"/>
      <c r="K599" s="239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239"/>
      <c r="Y599" s="239"/>
      <c r="Z599" s="239"/>
      <c r="AA599" s="239"/>
      <c r="AB599" s="239"/>
      <c r="AC599" s="239"/>
      <c r="AD599" s="239"/>
      <c r="AE599" s="239"/>
      <c r="AF599" s="239"/>
      <c r="AG599" s="239"/>
      <c r="AH599" s="239"/>
      <c r="AI599" s="239"/>
    </row>
    <row r="600" spans="9:35"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9"/>
      <c r="AA600" s="239"/>
      <c r="AB600" s="239"/>
      <c r="AC600" s="239"/>
      <c r="AD600" s="239"/>
      <c r="AE600" s="239"/>
      <c r="AF600" s="239"/>
      <c r="AG600" s="239"/>
      <c r="AH600" s="239"/>
      <c r="AI600" s="239"/>
    </row>
    <row r="601" spans="9:35">
      <c r="I601" s="239"/>
      <c r="J601" s="239"/>
      <c r="K601" s="239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239"/>
      <c r="Y601" s="239"/>
      <c r="Z601" s="239"/>
      <c r="AA601" s="239"/>
      <c r="AB601" s="239"/>
      <c r="AC601" s="239"/>
      <c r="AD601" s="239"/>
      <c r="AE601" s="239"/>
      <c r="AF601" s="239"/>
      <c r="AG601" s="239"/>
      <c r="AH601" s="239"/>
      <c r="AI601" s="239"/>
    </row>
    <row r="602" spans="9:35"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9"/>
      <c r="AA602" s="239"/>
      <c r="AB602" s="239"/>
      <c r="AC602" s="239"/>
      <c r="AD602" s="239"/>
      <c r="AE602" s="239"/>
      <c r="AF602" s="239"/>
      <c r="AG602" s="239"/>
      <c r="AH602" s="239"/>
      <c r="AI602" s="239"/>
    </row>
    <row r="603" spans="9:35">
      <c r="I603" s="239"/>
      <c r="J603" s="239"/>
      <c r="K603" s="239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9"/>
      <c r="AA603" s="239"/>
      <c r="AB603" s="239"/>
      <c r="AC603" s="239"/>
      <c r="AD603" s="239"/>
      <c r="AE603" s="239"/>
      <c r="AF603" s="239"/>
      <c r="AG603" s="239"/>
      <c r="AH603" s="239"/>
      <c r="AI603" s="239"/>
    </row>
    <row r="604" spans="9:35">
      <c r="I604" s="239"/>
      <c r="J604" s="239"/>
      <c r="K604" s="239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9"/>
      <c r="AA604" s="239"/>
      <c r="AB604" s="239"/>
      <c r="AC604" s="239"/>
      <c r="AD604" s="239"/>
      <c r="AE604" s="239"/>
      <c r="AF604" s="239"/>
      <c r="AG604" s="239"/>
      <c r="AH604" s="239"/>
      <c r="AI604" s="239"/>
    </row>
    <row r="605" spans="9:35">
      <c r="I605" s="239"/>
      <c r="J605" s="239"/>
      <c r="K605" s="239"/>
      <c r="L605" s="239"/>
      <c r="M605" s="239"/>
      <c r="N605" s="239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9"/>
      <c r="AA605" s="239"/>
      <c r="AB605" s="239"/>
      <c r="AC605" s="239"/>
      <c r="AD605" s="239"/>
      <c r="AE605" s="239"/>
      <c r="AF605" s="239"/>
      <c r="AG605" s="239"/>
      <c r="AH605" s="239"/>
      <c r="AI605" s="239"/>
    </row>
    <row r="606" spans="9:35">
      <c r="I606" s="239"/>
      <c r="J606" s="239"/>
      <c r="K606" s="239"/>
      <c r="L606" s="239"/>
      <c r="M606" s="239"/>
      <c r="N606" s="239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9"/>
      <c r="AA606" s="239"/>
      <c r="AB606" s="239"/>
      <c r="AC606" s="239"/>
      <c r="AD606" s="239"/>
      <c r="AE606" s="239"/>
      <c r="AF606" s="239"/>
      <c r="AG606" s="239"/>
      <c r="AH606" s="239"/>
      <c r="AI606" s="239"/>
    </row>
    <row r="607" spans="9:35">
      <c r="I607" s="239"/>
      <c r="J607" s="239"/>
      <c r="K607" s="239"/>
      <c r="L607" s="239"/>
      <c r="M607" s="239"/>
      <c r="N607" s="239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9"/>
      <c r="AA607" s="239"/>
      <c r="AB607" s="239"/>
      <c r="AC607" s="239"/>
      <c r="AD607" s="239"/>
      <c r="AE607" s="239"/>
      <c r="AF607" s="239"/>
      <c r="AG607" s="239"/>
      <c r="AH607" s="239"/>
      <c r="AI607" s="239"/>
    </row>
    <row r="608" spans="9:35">
      <c r="I608" s="239"/>
      <c r="J608" s="239"/>
      <c r="K608" s="239"/>
      <c r="L608" s="239"/>
      <c r="M608" s="239"/>
      <c r="N608" s="239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9"/>
      <c r="AA608" s="239"/>
      <c r="AB608" s="239"/>
      <c r="AC608" s="239"/>
      <c r="AD608" s="239"/>
      <c r="AE608" s="239"/>
      <c r="AF608" s="239"/>
      <c r="AG608" s="239"/>
      <c r="AH608" s="239"/>
      <c r="AI608" s="239"/>
    </row>
    <row r="609" spans="9:35">
      <c r="I609" s="239"/>
      <c r="J609" s="239"/>
      <c r="K609" s="239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9"/>
      <c r="AA609" s="239"/>
      <c r="AB609" s="239"/>
      <c r="AC609" s="239"/>
      <c r="AD609" s="239"/>
      <c r="AE609" s="239"/>
      <c r="AF609" s="239"/>
      <c r="AG609" s="239"/>
      <c r="AH609" s="239"/>
      <c r="AI609" s="239"/>
    </row>
    <row r="610" spans="9:35">
      <c r="I610" s="239"/>
      <c r="J610" s="239"/>
      <c r="K610" s="239"/>
      <c r="L610" s="239"/>
      <c r="M610" s="239"/>
      <c r="N610" s="239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9"/>
      <c r="AA610" s="239"/>
      <c r="AB610" s="239"/>
      <c r="AC610" s="239"/>
      <c r="AD610" s="239"/>
      <c r="AE610" s="239"/>
      <c r="AF610" s="239"/>
      <c r="AG610" s="239"/>
      <c r="AH610" s="239"/>
      <c r="AI610" s="239"/>
    </row>
    <row r="611" spans="9:35">
      <c r="I611" s="239"/>
      <c r="J611" s="239"/>
      <c r="K611" s="239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239"/>
      <c r="Y611" s="239"/>
      <c r="Z611" s="239"/>
      <c r="AA611" s="239"/>
      <c r="AB611" s="239"/>
      <c r="AC611" s="239"/>
      <c r="AD611" s="239"/>
      <c r="AE611" s="239"/>
      <c r="AF611" s="239"/>
      <c r="AG611" s="239"/>
      <c r="AH611" s="239"/>
      <c r="AI611" s="239"/>
    </row>
    <row r="612" spans="9:35">
      <c r="I612" s="239"/>
      <c r="J612" s="239"/>
      <c r="K612" s="239"/>
      <c r="L612" s="239"/>
      <c r="M612" s="239"/>
      <c r="N612" s="239"/>
      <c r="O612" s="239"/>
      <c r="P612" s="239"/>
      <c r="Q612" s="239"/>
      <c r="R612" s="239"/>
      <c r="S612" s="239"/>
      <c r="T612" s="239"/>
      <c r="U612" s="239"/>
      <c r="V612" s="239"/>
      <c r="W612" s="239"/>
      <c r="X612" s="239"/>
      <c r="Y612" s="239"/>
      <c r="Z612" s="239"/>
      <c r="AA612" s="239"/>
      <c r="AB612" s="239"/>
      <c r="AC612" s="239"/>
      <c r="AD612" s="239"/>
      <c r="AE612" s="239"/>
      <c r="AF612" s="239"/>
      <c r="AG612" s="239"/>
      <c r="AH612" s="239"/>
      <c r="AI612" s="239"/>
    </row>
    <row r="613" spans="9:35">
      <c r="I613" s="239"/>
      <c r="J613" s="239"/>
      <c r="K613" s="239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239"/>
      <c r="Y613" s="239"/>
      <c r="Z613" s="239"/>
      <c r="AA613" s="239"/>
      <c r="AB613" s="239"/>
      <c r="AC613" s="239"/>
      <c r="AD613" s="239"/>
      <c r="AE613" s="239"/>
      <c r="AF613" s="239"/>
      <c r="AG613" s="239"/>
      <c r="AH613" s="239"/>
      <c r="AI613" s="239"/>
    </row>
    <row r="614" spans="9:35">
      <c r="I614" s="239"/>
      <c r="J614" s="239"/>
      <c r="K614" s="239"/>
      <c r="L614" s="239"/>
      <c r="M614" s="239"/>
      <c r="N614" s="239"/>
      <c r="O614" s="239"/>
      <c r="P614" s="239"/>
      <c r="Q614" s="239"/>
      <c r="R614" s="239"/>
      <c r="S614" s="239"/>
      <c r="T614" s="239"/>
      <c r="U614" s="239"/>
      <c r="V614" s="239"/>
      <c r="W614" s="239"/>
      <c r="X614" s="239"/>
      <c r="Y614" s="239"/>
      <c r="Z614" s="239"/>
      <c r="AA614" s="239"/>
      <c r="AB614" s="239"/>
      <c r="AC614" s="239"/>
      <c r="AD614" s="239"/>
      <c r="AE614" s="239"/>
      <c r="AF614" s="239"/>
      <c r="AG614" s="239"/>
      <c r="AH614" s="239"/>
      <c r="AI614" s="239"/>
    </row>
    <row r="615" spans="9:35">
      <c r="I615" s="239"/>
      <c r="J615" s="239"/>
      <c r="K615" s="239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239"/>
      <c r="Y615" s="239"/>
      <c r="Z615" s="239"/>
      <c r="AA615" s="239"/>
      <c r="AB615" s="239"/>
      <c r="AC615" s="239"/>
      <c r="AD615" s="239"/>
      <c r="AE615" s="239"/>
      <c r="AF615" s="239"/>
      <c r="AG615" s="239"/>
      <c r="AH615" s="239"/>
      <c r="AI615" s="239"/>
    </row>
    <row r="616" spans="9:35">
      <c r="I616" s="239"/>
      <c r="J616" s="239"/>
      <c r="K616" s="239"/>
      <c r="L616" s="239"/>
      <c r="M616" s="239"/>
      <c r="N616" s="239"/>
      <c r="O616" s="239"/>
      <c r="P616" s="239"/>
      <c r="Q616" s="239"/>
      <c r="R616" s="239"/>
      <c r="S616" s="239"/>
      <c r="T616" s="239"/>
      <c r="U616" s="239"/>
      <c r="V616" s="239"/>
      <c r="W616" s="239"/>
      <c r="X616" s="239"/>
      <c r="Y616" s="239"/>
      <c r="Z616" s="239"/>
      <c r="AA616" s="239"/>
      <c r="AB616" s="239"/>
      <c r="AC616" s="239"/>
      <c r="AD616" s="239"/>
      <c r="AE616" s="239"/>
      <c r="AF616" s="239"/>
      <c r="AG616" s="239"/>
      <c r="AH616" s="239"/>
      <c r="AI616" s="239"/>
    </row>
    <row r="617" spans="9:35">
      <c r="I617" s="239"/>
      <c r="J617" s="239"/>
      <c r="K617" s="239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239"/>
      <c r="Y617" s="239"/>
      <c r="Z617" s="239"/>
      <c r="AA617" s="239"/>
      <c r="AB617" s="239"/>
      <c r="AC617" s="239"/>
      <c r="AD617" s="239"/>
      <c r="AE617" s="239"/>
      <c r="AF617" s="239"/>
      <c r="AG617" s="239"/>
      <c r="AH617" s="239"/>
      <c r="AI617" s="239"/>
    </row>
    <row r="618" spans="9:35">
      <c r="I618" s="239"/>
      <c r="J618" s="239"/>
      <c r="K618" s="239"/>
      <c r="L618" s="239"/>
      <c r="M618" s="239"/>
      <c r="N618" s="239"/>
      <c r="O618" s="239"/>
      <c r="P618" s="239"/>
      <c r="Q618" s="239"/>
      <c r="R618" s="239"/>
      <c r="S618" s="239"/>
      <c r="T618" s="239"/>
      <c r="U618" s="239"/>
      <c r="V618" s="239"/>
      <c r="W618" s="239"/>
      <c r="X618" s="239"/>
      <c r="Y618" s="239"/>
      <c r="Z618" s="239"/>
      <c r="AA618" s="239"/>
      <c r="AB618" s="239"/>
      <c r="AC618" s="239"/>
      <c r="AD618" s="239"/>
      <c r="AE618" s="239"/>
      <c r="AF618" s="239"/>
      <c r="AG618" s="239"/>
      <c r="AH618" s="239"/>
      <c r="AI618" s="239"/>
    </row>
    <row r="619" spans="9:35">
      <c r="I619" s="239"/>
      <c r="J619" s="239"/>
      <c r="K619" s="239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239"/>
      <c r="Y619" s="239"/>
      <c r="Z619" s="239"/>
      <c r="AA619" s="239"/>
      <c r="AB619" s="239"/>
      <c r="AC619" s="239"/>
      <c r="AD619" s="239"/>
      <c r="AE619" s="239"/>
      <c r="AF619" s="239"/>
      <c r="AG619" s="239"/>
      <c r="AH619" s="239"/>
      <c r="AI619" s="239"/>
    </row>
    <row r="620" spans="9:35">
      <c r="I620" s="239"/>
      <c r="J620" s="239"/>
      <c r="K620" s="239"/>
      <c r="L620" s="239"/>
      <c r="M620" s="239"/>
      <c r="N620" s="239"/>
      <c r="O620" s="239"/>
      <c r="P620" s="239"/>
      <c r="Q620" s="239"/>
      <c r="R620" s="239"/>
      <c r="S620" s="239"/>
      <c r="T620" s="239"/>
      <c r="U620" s="239"/>
      <c r="V620" s="239"/>
      <c r="W620" s="239"/>
      <c r="X620" s="239"/>
      <c r="Y620" s="239"/>
      <c r="Z620" s="239"/>
      <c r="AA620" s="239"/>
      <c r="AB620" s="239"/>
      <c r="AC620" s="239"/>
      <c r="AD620" s="239"/>
      <c r="AE620" s="239"/>
      <c r="AF620" s="239"/>
      <c r="AG620" s="239"/>
      <c r="AH620" s="239"/>
      <c r="AI620" s="239"/>
    </row>
    <row r="621" spans="9:35">
      <c r="I621" s="239"/>
      <c r="J621" s="239"/>
      <c r="K621" s="239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239"/>
      <c r="Y621" s="239"/>
      <c r="Z621" s="239"/>
      <c r="AA621" s="239"/>
      <c r="AB621" s="239"/>
      <c r="AC621" s="239"/>
      <c r="AD621" s="239"/>
      <c r="AE621" s="239"/>
      <c r="AF621" s="239"/>
      <c r="AG621" s="239"/>
      <c r="AH621" s="239"/>
      <c r="AI621" s="239"/>
    </row>
    <row r="622" spans="9:35">
      <c r="I622" s="239"/>
      <c r="J622" s="239"/>
      <c r="K622" s="239"/>
      <c r="L622" s="239"/>
      <c r="M622" s="239"/>
      <c r="N622" s="239"/>
      <c r="O622" s="239"/>
      <c r="P622" s="239"/>
      <c r="Q622" s="239"/>
      <c r="R622" s="239"/>
      <c r="S622" s="239"/>
      <c r="T622" s="239"/>
      <c r="U622" s="239"/>
      <c r="V622" s="239"/>
      <c r="W622" s="239"/>
      <c r="X622" s="239"/>
      <c r="Y622" s="239"/>
      <c r="Z622" s="239"/>
      <c r="AA622" s="239"/>
      <c r="AB622" s="239"/>
      <c r="AC622" s="239"/>
      <c r="AD622" s="239"/>
      <c r="AE622" s="239"/>
      <c r="AF622" s="239"/>
      <c r="AG622" s="239"/>
      <c r="AH622" s="239"/>
      <c r="AI622" s="239"/>
    </row>
    <row r="623" spans="9:35">
      <c r="I623" s="239"/>
      <c r="J623" s="239"/>
      <c r="K623" s="239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239"/>
      <c r="Y623" s="239"/>
      <c r="Z623" s="239"/>
      <c r="AA623" s="239"/>
      <c r="AB623" s="239"/>
      <c r="AC623" s="239"/>
      <c r="AD623" s="239"/>
      <c r="AE623" s="239"/>
      <c r="AF623" s="239"/>
      <c r="AG623" s="239"/>
      <c r="AH623" s="239"/>
      <c r="AI623" s="239"/>
    </row>
    <row r="624" spans="9:35">
      <c r="I624" s="239"/>
      <c r="J624" s="239"/>
      <c r="K624" s="239"/>
      <c r="L624" s="239"/>
      <c r="M624" s="239"/>
      <c r="N624" s="239"/>
      <c r="O624" s="239"/>
      <c r="P624" s="239"/>
      <c r="Q624" s="239"/>
      <c r="R624" s="239"/>
      <c r="S624" s="239"/>
      <c r="T624" s="239"/>
      <c r="U624" s="239"/>
      <c r="V624" s="239"/>
      <c r="W624" s="239"/>
      <c r="X624" s="239"/>
      <c r="Y624" s="239"/>
      <c r="Z624" s="239"/>
      <c r="AA624" s="239"/>
      <c r="AB624" s="239"/>
      <c r="AC624" s="239"/>
      <c r="AD624" s="239"/>
      <c r="AE624" s="239"/>
      <c r="AF624" s="239"/>
      <c r="AG624" s="239"/>
      <c r="AH624" s="239"/>
      <c r="AI624" s="239"/>
    </row>
    <row r="625" spans="9:35">
      <c r="I625" s="239"/>
      <c r="J625" s="239"/>
      <c r="K625" s="239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239"/>
      <c r="Y625" s="239"/>
      <c r="Z625" s="239"/>
      <c r="AA625" s="239"/>
      <c r="AB625" s="239"/>
      <c r="AC625" s="239"/>
      <c r="AD625" s="239"/>
      <c r="AE625" s="239"/>
      <c r="AF625" s="239"/>
      <c r="AG625" s="239"/>
      <c r="AH625" s="239"/>
      <c r="AI625" s="239"/>
    </row>
    <row r="626" spans="9:35">
      <c r="I626" s="239"/>
      <c r="J626" s="239"/>
      <c r="K626" s="239"/>
      <c r="L626" s="239"/>
      <c r="M626" s="239"/>
      <c r="N626" s="239"/>
      <c r="O626" s="239"/>
      <c r="P626" s="239"/>
      <c r="Q626" s="239"/>
      <c r="R626" s="239"/>
      <c r="S626" s="239"/>
      <c r="T626" s="239"/>
      <c r="U626" s="239"/>
      <c r="V626" s="239"/>
      <c r="W626" s="239"/>
      <c r="X626" s="239"/>
      <c r="Y626" s="239"/>
      <c r="Z626" s="239"/>
      <c r="AA626" s="239"/>
      <c r="AB626" s="239"/>
      <c r="AC626" s="239"/>
      <c r="AD626" s="239"/>
      <c r="AE626" s="239"/>
      <c r="AF626" s="239"/>
      <c r="AG626" s="239"/>
      <c r="AH626" s="239"/>
      <c r="AI626" s="239"/>
    </row>
    <row r="627" spans="9:35">
      <c r="I627" s="239"/>
      <c r="J627" s="239"/>
      <c r="K627" s="239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239"/>
      <c r="Y627" s="239"/>
      <c r="Z627" s="239"/>
      <c r="AA627" s="239"/>
      <c r="AB627" s="239"/>
      <c r="AC627" s="239"/>
      <c r="AD627" s="239"/>
      <c r="AE627" s="239"/>
      <c r="AF627" s="239"/>
      <c r="AG627" s="239"/>
      <c r="AH627" s="239"/>
      <c r="AI627" s="239"/>
    </row>
    <row r="628" spans="9:35">
      <c r="I628" s="239"/>
      <c r="J628" s="239"/>
      <c r="K628" s="239"/>
      <c r="L628" s="239"/>
      <c r="M628" s="239"/>
      <c r="N628" s="239"/>
      <c r="O628" s="239"/>
      <c r="P628" s="239"/>
      <c r="Q628" s="239"/>
      <c r="R628" s="239"/>
      <c r="S628" s="239"/>
      <c r="T628" s="239"/>
      <c r="U628" s="239"/>
      <c r="V628" s="239"/>
      <c r="W628" s="239"/>
      <c r="X628" s="239"/>
      <c r="Y628" s="239"/>
      <c r="Z628" s="239"/>
      <c r="AA628" s="239"/>
      <c r="AB628" s="239"/>
      <c r="AC628" s="239"/>
      <c r="AD628" s="239"/>
      <c r="AE628" s="239"/>
      <c r="AF628" s="239"/>
      <c r="AG628" s="239"/>
      <c r="AH628" s="239"/>
      <c r="AI628" s="239"/>
    </row>
    <row r="629" spans="9:35">
      <c r="I629" s="239"/>
      <c r="J629" s="239"/>
      <c r="K629" s="239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239"/>
      <c r="Y629" s="239"/>
      <c r="Z629" s="239"/>
      <c r="AA629" s="239"/>
      <c r="AB629" s="239"/>
      <c r="AC629" s="239"/>
      <c r="AD629" s="239"/>
      <c r="AE629" s="239"/>
      <c r="AF629" s="239"/>
      <c r="AG629" s="239"/>
      <c r="AH629" s="239"/>
      <c r="AI629" s="239"/>
    </row>
    <row r="630" spans="9:35">
      <c r="I630" s="239"/>
      <c r="J630" s="239"/>
      <c r="K630" s="239"/>
      <c r="L630" s="239"/>
      <c r="M630" s="239"/>
      <c r="N630" s="239"/>
      <c r="O630" s="239"/>
      <c r="P630" s="239"/>
      <c r="Q630" s="239"/>
      <c r="R630" s="239"/>
      <c r="S630" s="239"/>
      <c r="T630" s="239"/>
      <c r="U630" s="239"/>
      <c r="V630" s="239"/>
      <c r="W630" s="239"/>
      <c r="X630" s="239"/>
      <c r="Y630" s="239"/>
      <c r="Z630" s="239"/>
      <c r="AA630" s="239"/>
      <c r="AB630" s="239"/>
      <c r="AC630" s="239"/>
      <c r="AD630" s="239"/>
      <c r="AE630" s="239"/>
      <c r="AF630" s="239"/>
      <c r="AG630" s="239"/>
      <c r="AH630" s="239"/>
      <c r="AI630" s="239"/>
    </row>
    <row r="631" spans="9:35">
      <c r="I631" s="239"/>
      <c r="J631" s="239"/>
      <c r="K631" s="239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239"/>
      <c r="Y631" s="239"/>
      <c r="Z631" s="239"/>
      <c r="AA631" s="239"/>
      <c r="AB631" s="239"/>
      <c r="AC631" s="239"/>
      <c r="AD631" s="239"/>
      <c r="AE631" s="239"/>
      <c r="AF631" s="239"/>
      <c r="AG631" s="239"/>
      <c r="AH631" s="239"/>
      <c r="AI631" s="239"/>
    </row>
    <row r="632" spans="9:35">
      <c r="I632" s="239"/>
      <c r="J632" s="239"/>
      <c r="K632" s="239"/>
      <c r="L632" s="239"/>
      <c r="M632" s="239"/>
      <c r="N632" s="239"/>
      <c r="O632" s="239"/>
      <c r="P632" s="239"/>
      <c r="Q632" s="239"/>
      <c r="R632" s="239"/>
      <c r="S632" s="239"/>
      <c r="T632" s="239"/>
      <c r="U632" s="239"/>
      <c r="V632" s="239"/>
      <c r="W632" s="239"/>
      <c r="X632" s="239"/>
      <c r="Y632" s="239"/>
      <c r="Z632" s="239"/>
      <c r="AA632" s="239"/>
      <c r="AB632" s="239"/>
      <c r="AC632" s="239"/>
      <c r="AD632" s="239"/>
      <c r="AE632" s="239"/>
      <c r="AF632" s="239"/>
      <c r="AG632" s="239"/>
      <c r="AH632" s="239"/>
      <c r="AI632" s="239"/>
    </row>
    <row r="633" spans="9:35">
      <c r="I633" s="239"/>
      <c r="J633" s="239"/>
      <c r="K633" s="239"/>
      <c r="L633" s="239"/>
      <c r="M633" s="239"/>
      <c r="N633" s="239"/>
      <c r="O633" s="239"/>
      <c r="P633" s="239"/>
      <c r="Q633" s="239"/>
      <c r="R633" s="239"/>
      <c r="S633" s="239"/>
      <c r="T633" s="239"/>
      <c r="U633" s="239"/>
      <c r="V633" s="239"/>
      <c r="W633" s="239"/>
      <c r="X633" s="239"/>
      <c r="Y633" s="239"/>
      <c r="Z633" s="239"/>
      <c r="AA633" s="239"/>
      <c r="AB633" s="239"/>
      <c r="AC633" s="239"/>
      <c r="AD633" s="239"/>
      <c r="AE633" s="239"/>
      <c r="AF633" s="239"/>
      <c r="AG633" s="239"/>
      <c r="AH633" s="239"/>
      <c r="AI633" s="239"/>
    </row>
    <row r="634" spans="9:35">
      <c r="I634" s="239"/>
      <c r="J634" s="239"/>
      <c r="K634" s="239"/>
      <c r="L634" s="239"/>
      <c r="M634" s="239"/>
      <c r="N634" s="239"/>
      <c r="O634" s="239"/>
      <c r="P634" s="239"/>
      <c r="Q634" s="239"/>
      <c r="R634" s="239"/>
      <c r="S634" s="239"/>
      <c r="T634" s="239"/>
      <c r="U634" s="239"/>
      <c r="V634" s="239"/>
      <c r="W634" s="239"/>
      <c r="X634" s="239"/>
      <c r="Y634" s="239"/>
      <c r="Z634" s="239"/>
      <c r="AA634" s="239"/>
      <c r="AB634" s="239"/>
      <c r="AC634" s="239"/>
      <c r="AD634" s="239"/>
      <c r="AE634" s="239"/>
      <c r="AF634" s="239"/>
      <c r="AG634" s="239"/>
      <c r="AH634" s="239"/>
      <c r="AI634" s="239"/>
    </row>
    <row r="635" spans="9:35">
      <c r="I635" s="239"/>
      <c r="J635" s="239"/>
      <c r="K635" s="239"/>
      <c r="L635" s="239"/>
      <c r="M635" s="239"/>
      <c r="N635" s="239"/>
      <c r="O635" s="239"/>
      <c r="P635" s="239"/>
      <c r="Q635" s="239"/>
      <c r="R635" s="239"/>
      <c r="S635" s="239"/>
      <c r="T635" s="239"/>
      <c r="U635" s="239"/>
      <c r="V635" s="239"/>
      <c r="W635" s="239"/>
      <c r="X635" s="239"/>
      <c r="Y635" s="239"/>
      <c r="Z635" s="239"/>
      <c r="AA635" s="239"/>
      <c r="AB635" s="239"/>
      <c r="AC635" s="239"/>
      <c r="AD635" s="239"/>
      <c r="AE635" s="239"/>
      <c r="AF635" s="239"/>
      <c r="AG635" s="239"/>
      <c r="AH635" s="239"/>
      <c r="AI635" s="239"/>
    </row>
    <row r="636" spans="9:35">
      <c r="I636" s="239"/>
      <c r="J636" s="239"/>
      <c r="K636" s="239"/>
      <c r="L636" s="239"/>
      <c r="M636" s="239"/>
      <c r="N636" s="239"/>
      <c r="O636" s="239"/>
      <c r="P636" s="239"/>
      <c r="Q636" s="239"/>
      <c r="R636" s="239"/>
      <c r="S636" s="239"/>
      <c r="T636" s="239"/>
      <c r="U636" s="239"/>
      <c r="V636" s="239"/>
      <c r="W636" s="239"/>
      <c r="X636" s="239"/>
      <c r="Y636" s="239"/>
      <c r="Z636" s="239"/>
      <c r="AA636" s="239"/>
      <c r="AB636" s="239"/>
      <c r="AC636" s="239"/>
      <c r="AD636" s="239"/>
      <c r="AE636" s="239"/>
      <c r="AF636" s="239"/>
      <c r="AG636" s="239"/>
      <c r="AH636" s="239"/>
      <c r="AI636" s="239"/>
    </row>
    <row r="637" spans="9:35">
      <c r="I637" s="239"/>
      <c r="J637" s="239"/>
      <c r="K637" s="239"/>
      <c r="L637" s="239"/>
      <c r="M637" s="239"/>
      <c r="N637" s="239"/>
      <c r="O637" s="239"/>
      <c r="P637" s="239"/>
      <c r="Q637" s="239"/>
      <c r="R637" s="239"/>
      <c r="S637" s="239"/>
      <c r="T637" s="239"/>
      <c r="U637" s="239"/>
      <c r="V637" s="239"/>
      <c r="W637" s="239"/>
      <c r="X637" s="239"/>
      <c r="Y637" s="239"/>
      <c r="Z637" s="239"/>
      <c r="AA637" s="239"/>
      <c r="AB637" s="239"/>
      <c r="AC637" s="239"/>
      <c r="AD637" s="239"/>
      <c r="AE637" s="239"/>
      <c r="AF637" s="239"/>
      <c r="AG637" s="239"/>
      <c r="AH637" s="239"/>
      <c r="AI637" s="239"/>
    </row>
    <row r="638" spans="9:35">
      <c r="I638" s="239"/>
      <c r="J638" s="239"/>
      <c r="K638" s="239"/>
      <c r="L638" s="239"/>
      <c r="M638" s="239"/>
      <c r="N638" s="239"/>
      <c r="O638" s="239"/>
      <c r="P638" s="239"/>
      <c r="Q638" s="239"/>
      <c r="R638" s="239"/>
      <c r="S638" s="239"/>
      <c r="T638" s="239"/>
      <c r="U638" s="239"/>
      <c r="V638" s="239"/>
      <c r="W638" s="239"/>
      <c r="X638" s="239"/>
      <c r="Y638" s="239"/>
      <c r="Z638" s="239"/>
      <c r="AA638" s="239"/>
      <c r="AB638" s="239"/>
      <c r="AC638" s="239"/>
      <c r="AD638" s="239"/>
      <c r="AE638" s="239"/>
      <c r="AF638" s="239"/>
      <c r="AG638" s="239"/>
      <c r="AH638" s="239"/>
      <c r="AI638" s="239"/>
    </row>
    <row r="639" spans="9:35">
      <c r="I639" s="239"/>
      <c r="J639" s="239"/>
      <c r="K639" s="239"/>
      <c r="L639" s="239"/>
      <c r="M639" s="239"/>
      <c r="N639" s="239"/>
      <c r="O639" s="239"/>
      <c r="P639" s="239"/>
      <c r="Q639" s="239"/>
      <c r="R639" s="239"/>
      <c r="S639" s="239"/>
      <c r="T639" s="239"/>
      <c r="U639" s="239"/>
      <c r="V639" s="239"/>
      <c r="W639" s="239"/>
      <c r="X639" s="239"/>
      <c r="Y639" s="239"/>
      <c r="Z639" s="239"/>
      <c r="AA639" s="239"/>
      <c r="AB639" s="239"/>
      <c r="AC639" s="239"/>
      <c r="AD639" s="239"/>
      <c r="AE639" s="239"/>
      <c r="AF639" s="239"/>
      <c r="AG639" s="239"/>
      <c r="AH639" s="239"/>
      <c r="AI639" s="239"/>
    </row>
    <row r="640" spans="9:35">
      <c r="I640" s="239"/>
      <c r="J640" s="239"/>
      <c r="K640" s="239"/>
      <c r="L640" s="239"/>
      <c r="M640" s="239"/>
      <c r="N640" s="239"/>
      <c r="O640" s="239"/>
      <c r="P640" s="239"/>
      <c r="Q640" s="239"/>
      <c r="R640" s="239"/>
      <c r="S640" s="239"/>
      <c r="T640" s="239"/>
      <c r="U640" s="239"/>
      <c r="V640" s="239"/>
      <c r="W640" s="239"/>
      <c r="X640" s="239"/>
      <c r="Y640" s="239"/>
      <c r="Z640" s="239"/>
      <c r="AA640" s="239"/>
      <c r="AB640" s="239"/>
      <c r="AC640" s="239"/>
      <c r="AD640" s="239"/>
      <c r="AE640" s="239"/>
      <c r="AF640" s="239"/>
      <c r="AG640" s="239"/>
      <c r="AH640" s="239"/>
      <c r="AI640" s="239"/>
    </row>
    <row r="641" spans="9:35">
      <c r="I641" s="239"/>
      <c r="J641" s="239"/>
      <c r="K641" s="239"/>
      <c r="L641" s="239"/>
      <c r="M641" s="239"/>
      <c r="N641" s="239"/>
      <c r="O641" s="239"/>
      <c r="P641" s="239"/>
      <c r="Q641" s="239"/>
      <c r="R641" s="239"/>
      <c r="S641" s="239"/>
      <c r="T641" s="239"/>
      <c r="U641" s="239"/>
      <c r="V641" s="239"/>
      <c r="W641" s="239"/>
      <c r="X641" s="239"/>
      <c r="Y641" s="239"/>
      <c r="Z641" s="239"/>
      <c r="AA641" s="239"/>
      <c r="AB641" s="239"/>
      <c r="AC641" s="239"/>
      <c r="AD641" s="239"/>
      <c r="AE641" s="239"/>
      <c r="AF641" s="239"/>
      <c r="AG641" s="239"/>
      <c r="AH641" s="239"/>
      <c r="AI641" s="239"/>
    </row>
    <row r="642" spans="9:35"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</row>
    <row r="643" spans="9:35"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</row>
    <row r="644" spans="9:35"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</row>
    <row r="645" spans="9:35"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</row>
    <row r="646" spans="9:35"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</row>
    <row r="647" spans="9:35"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</row>
    <row r="648" spans="9:35"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</row>
    <row r="649" spans="9:35"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</row>
    <row r="650" spans="9:35"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</row>
    <row r="651" spans="9:35">
      <c r="I651" s="239"/>
      <c r="J651" s="239"/>
      <c r="K651" s="239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</row>
    <row r="652" spans="9:35">
      <c r="I652" s="239"/>
      <c r="J652" s="239"/>
      <c r="K652" s="239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</row>
    <row r="653" spans="9:35">
      <c r="I653" s="239"/>
      <c r="J653" s="239"/>
      <c r="K653" s="239"/>
      <c r="L653" s="239"/>
      <c r="M653" s="239"/>
      <c r="N653" s="239"/>
      <c r="O653" s="239"/>
      <c r="P653" s="239"/>
      <c r="Q653" s="239"/>
      <c r="R653" s="239"/>
      <c r="S653" s="239"/>
      <c r="T653" s="239"/>
      <c r="U653" s="239"/>
      <c r="V653" s="239"/>
      <c r="W653" s="239"/>
      <c r="X653" s="239"/>
      <c r="Y653" s="239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</row>
    <row r="654" spans="9:35">
      <c r="I654" s="239"/>
      <c r="J654" s="239"/>
      <c r="K654" s="239"/>
      <c r="L654" s="239"/>
      <c r="M654" s="239"/>
      <c r="N654" s="239"/>
      <c r="O654" s="239"/>
      <c r="P654" s="239"/>
      <c r="Q654" s="239"/>
      <c r="R654" s="239"/>
      <c r="S654" s="239"/>
      <c r="T654" s="239"/>
      <c r="U654" s="239"/>
      <c r="V654" s="239"/>
      <c r="W654" s="239"/>
      <c r="X654" s="239"/>
      <c r="Y654" s="239"/>
      <c r="Z654" s="239"/>
      <c r="AA654" s="239"/>
      <c r="AB654" s="239"/>
      <c r="AC654" s="239"/>
      <c r="AD654" s="239"/>
      <c r="AE654" s="239"/>
      <c r="AF654" s="239"/>
      <c r="AG654" s="239"/>
      <c r="AH654" s="239"/>
      <c r="AI654" s="239"/>
    </row>
    <row r="655" spans="9:35">
      <c r="I655" s="239"/>
      <c r="J655" s="239"/>
      <c r="K655" s="239"/>
      <c r="L655" s="239"/>
      <c r="M655" s="239"/>
      <c r="N655" s="239"/>
      <c r="O655" s="239"/>
      <c r="P655" s="239"/>
      <c r="Q655" s="239"/>
      <c r="R655" s="239"/>
      <c r="S655" s="239"/>
      <c r="T655" s="239"/>
      <c r="U655" s="239"/>
      <c r="V655" s="239"/>
      <c r="W655" s="239"/>
      <c r="X655" s="239"/>
      <c r="Y655" s="239"/>
      <c r="Z655" s="239"/>
      <c r="AA655" s="239"/>
      <c r="AB655" s="239"/>
      <c r="AC655" s="239"/>
      <c r="AD655" s="239"/>
      <c r="AE655" s="239"/>
      <c r="AF655" s="239"/>
      <c r="AG655" s="239"/>
      <c r="AH655" s="239"/>
      <c r="AI655" s="239"/>
    </row>
    <row r="656" spans="9:35">
      <c r="I656" s="239"/>
      <c r="J656" s="239"/>
      <c r="K656" s="239"/>
      <c r="L656" s="239"/>
      <c r="M656" s="239"/>
      <c r="N656" s="239"/>
      <c r="O656" s="239"/>
      <c r="P656" s="239"/>
      <c r="Q656" s="239"/>
      <c r="R656" s="239"/>
      <c r="S656" s="239"/>
      <c r="T656" s="239"/>
      <c r="U656" s="239"/>
      <c r="V656" s="239"/>
      <c r="W656" s="239"/>
      <c r="X656" s="239"/>
      <c r="Y656" s="239"/>
      <c r="Z656" s="239"/>
      <c r="AA656" s="239"/>
      <c r="AB656" s="239"/>
      <c r="AC656" s="239"/>
      <c r="AD656" s="239"/>
      <c r="AE656" s="239"/>
      <c r="AF656" s="239"/>
      <c r="AG656" s="239"/>
      <c r="AH656" s="239"/>
      <c r="AI656" s="239"/>
    </row>
    <row r="657" spans="9:35">
      <c r="I657" s="239"/>
      <c r="J657" s="239"/>
      <c r="K657" s="239"/>
      <c r="L657" s="239"/>
      <c r="M657" s="239"/>
      <c r="N657" s="239"/>
      <c r="O657" s="239"/>
      <c r="P657" s="239"/>
      <c r="Q657" s="239"/>
      <c r="R657" s="239"/>
      <c r="S657" s="239"/>
      <c r="T657" s="239"/>
      <c r="U657" s="239"/>
      <c r="V657" s="239"/>
      <c r="W657" s="239"/>
      <c r="X657" s="239"/>
      <c r="Y657" s="239"/>
      <c r="Z657" s="239"/>
      <c r="AA657" s="239"/>
      <c r="AB657" s="239"/>
      <c r="AC657" s="239"/>
      <c r="AD657" s="239"/>
      <c r="AE657" s="239"/>
      <c r="AF657" s="239"/>
      <c r="AG657" s="239"/>
      <c r="AH657" s="239"/>
      <c r="AI657" s="239"/>
    </row>
    <row r="658" spans="9:35">
      <c r="I658" s="239"/>
      <c r="J658" s="239"/>
      <c r="K658" s="239"/>
      <c r="L658" s="239"/>
      <c r="M658" s="239"/>
      <c r="N658" s="239"/>
      <c r="O658" s="239"/>
      <c r="P658" s="239"/>
      <c r="Q658" s="239"/>
      <c r="R658" s="239"/>
      <c r="S658" s="239"/>
      <c r="T658" s="239"/>
      <c r="U658" s="239"/>
      <c r="V658" s="239"/>
      <c r="W658" s="239"/>
      <c r="X658" s="239"/>
      <c r="Y658" s="239"/>
      <c r="Z658" s="239"/>
      <c r="AA658" s="239"/>
      <c r="AB658" s="239"/>
      <c r="AC658" s="239"/>
      <c r="AD658" s="239"/>
      <c r="AE658" s="239"/>
      <c r="AF658" s="239"/>
      <c r="AG658" s="239"/>
      <c r="AH658" s="239"/>
      <c r="AI658" s="239"/>
    </row>
    <row r="659" spans="9:35">
      <c r="I659" s="239"/>
      <c r="J659" s="239"/>
      <c r="K659" s="239"/>
      <c r="L659" s="239"/>
      <c r="M659" s="239"/>
      <c r="N659" s="239"/>
      <c r="O659" s="239"/>
      <c r="P659" s="239"/>
      <c r="Q659" s="239"/>
      <c r="R659" s="239"/>
      <c r="S659" s="239"/>
      <c r="T659" s="239"/>
      <c r="U659" s="239"/>
      <c r="V659" s="239"/>
      <c r="W659" s="239"/>
      <c r="X659" s="239"/>
      <c r="Y659" s="239"/>
      <c r="Z659" s="239"/>
      <c r="AA659" s="239"/>
      <c r="AB659" s="239"/>
      <c r="AC659" s="239"/>
      <c r="AD659" s="239"/>
      <c r="AE659" s="239"/>
      <c r="AF659" s="239"/>
      <c r="AG659" s="239"/>
      <c r="AH659" s="239"/>
      <c r="AI659" s="239"/>
    </row>
    <row r="660" spans="9:35">
      <c r="I660" s="239"/>
      <c r="J660" s="239"/>
      <c r="K660" s="239"/>
      <c r="L660" s="239"/>
      <c r="M660" s="239"/>
      <c r="N660" s="239"/>
      <c r="O660" s="239"/>
      <c r="P660" s="239"/>
      <c r="Q660" s="239"/>
      <c r="R660" s="239"/>
      <c r="S660" s="239"/>
      <c r="T660" s="239"/>
      <c r="U660" s="239"/>
      <c r="V660" s="239"/>
      <c r="W660" s="239"/>
      <c r="X660" s="239"/>
      <c r="Y660" s="239"/>
      <c r="Z660" s="239"/>
      <c r="AA660" s="239"/>
      <c r="AB660" s="239"/>
      <c r="AC660" s="239"/>
      <c r="AD660" s="239"/>
      <c r="AE660" s="239"/>
      <c r="AF660" s="239"/>
      <c r="AG660" s="239"/>
      <c r="AH660" s="239"/>
      <c r="AI660" s="239"/>
    </row>
    <row r="661" spans="9:35">
      <c r="I661" s="239"/>
      <c r="J661" s="239"/>
      <c r="K661" s="239"/>
      <c r="L661" s="239"/>
      <c r="M661" s="239"/>
      <c r="N661" s="239"/>
      <c r="O661" s="239"/>
      <c r="P661" s="239"/>
      <c r="Q661" s="239"/>
      <c r="R661" s="239"/>
      <c r="S661" s="239"/>
      <c r="T661" s="239"/>
      <c r="U661" s="239"/>
      <c r="V661" s="239"/>
      <c r="W661" s="239"/>
      <c r="X661" s="239"/>
      <c r="Y661" s="239"/>
      <c r="Z661" s="239"/>
      <c r="AA661" s="239"/>
      <c r="AB661" s="239"/>
      <c r="AC661" s="239"/>
      <c r="AD661" s="239"/>
      <c r="AE661" s="239"/>
      <c r="AF661" s="239"/>
      <c r="AG661" s="239"/>
      <c r="AH661" s="239"/>
      <c r="AI661" s="239"/>
    </row>
    <row r="662" spans="9:35">
      <c r="I662" s="239"/>
      <c r="J662" s="239"/>
      <c r="K662" s="239"/>
      <c r="L662" s="239"/>
      <c r="M662" s="239"/>
      <c r="N662" s="239"/>
      <c r="O662" s="239"/>
      <c r="P662" s="239"/>
      <c r="Q662" s="239"/>
      <c r="R662" s="239"/>
      <c r="S662" s="239"/>
      <c r="T662" s="239"/>
      <c r="U662" s="239"/>
      <c r="V662" s="239"/>
      <c r="W662" s="239"/>
      <c r="X662" s="239"/>
      <c r="Y662" s="239"/>
      <c r="Z662" s="239"/>
      <c r="AA662" s="239"/>
      <c r="AB662" s="239"/>
      <c r="AC662" s="239"/>
      <c r="AD662" s="239"/>
      <c r="AE662" s="239"/>
      <c r="AF662" s="239"/>
      <c r="AG662" s="239"/>
      <c r="AH662" s="239"/>
      <c r="AI662" s="239"/>
    </row>
    <row r="663" spans="9:35">
      <c r="I663" s="239"/>
      <c r="J663" s="239"/>
      <c r="K663" s="239"/>
      <c r="L663" s="239"/>
      <c r="M663" s="239"/>
      <c r="N663" s="239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</row>
    <row r="664" spans="9:35"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</row>
    <row r="665" spans="9:35"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</row>
    <row r="666" spans="9:35"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</row>
    <row r="667" spans="9:35"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</row>
    <row r="668" spans="9:35"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</row>
    <row r="669" spans="9:35">
      <c r="I669" s="239"/>
      <c r="J669" s="239"/>
      <c r="K669" s="239"/>
      <c r="L669" s="239"/>
      <c r="M669" s="239"/>
      <c r="N669" s="239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</row>
    <row r="670" spans="9:35">
      <c r="I670" s="239"/>
      <c r="J670" s="239"/>
      <c r="K670" s="239"/>
      <c r="L670" s="239"/>
      <c r="M670" s="239"/>
      <c r="N670" s="239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</row>
    <row r="671" spans="9:35">
      <c r="I671" s="239"/>
      <c r="J671" s="239"/>
      <c r="K671" s="239"/>
      <c r="L671" s="239"/>
      <c r="M671" s="239"/>
      <c r="N671" s="239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9"/>
      <c r="AA671" s="239"/>
      <c r="AB671" s="239"/>
      <c r="AC671" s="239"/>
      <c r="AD671" s="239"/>
      <c r="AE671" s="239"/>
      <c r="AF671" s="239"/>
      <c r="AG671" s="239"/>
      <c r="AH671" s="239"/>
      <c r="AI671" s="239"/>
    </row>
    <row r="672" spans="9:35">
      <c r="I672" s="239"/>
      <c r="J672" s="239"/>
      <c r="K672" s="239"/>
      <c r="L672" s="239"/>
      <c r="M672" s="239"/>
      <c r="N672" s="239"/>
      <c r="O672" s="239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9"/>
      <c r="AA672" s="239"/>
      <c r="AB672" s="239"/>
      <c r="AC672" s="239"/>
      <c r="AD672" s="239"/>
      <c r="AE672" s="239"/>
      <c r="AF672" s="239"/>
      <c r="AG672" s="239"/>
      <c r="AH672" s="239"/>
      <c r="AI672" s="239"/>
    </row>
    <row r="673" spans="9:35">
      <c r="I673" s="239"/>
      <c r="J673" s="239"/>
      <c r="K673" s="239"/>
      <c r="L673" s="239"/>
      <c r="M673" s="239"/>
      <c r="N673" s="239"/>
      <c r="O673" s="239"/>
      <c r="P673" s="239"/>
      <c r="Q673" s="239"/>
      <c r="R673" s="239"/>
      <c r="S673" s="239"/>
      <c r="T673" s="239"/>
      <c r="U673" s="239"/>
      <c r="V673" s="239"/>
      <c r="W673" s="239"/>
      <c r="X673" s="239"/>
      <c r="Y673" s="239"/>
      <c r="Z673" s="239"/>
      <c r="AA673" s="239"/>
      <c r="AB673" s="239"/>
      <c r="AC673" s="239"/>
      <c r="AD673" s="239"/>
      <c r="AE673" s="239"/>
      <c r="AF673" s="239"/>
      <c r="AG673" s="239"/>
      <c r="AH673" s="239"/>
      <c r="AI673" s="239"/>
    </row>
    <row r="674" spans="9:35">
      <c r="I674" s="239"/>
      <c r="J674" s="239"/>
      <c r="K674" s="239"/>
      <c r="L674" s="239"/>
      <c r="M674" s="239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9"/>
      <c r="AA674" s="239"/>
      <c r="AB674" s="239"/>
      <c r="AC674" s="239"/>
      <c r="AD674" s="239"/>
      <c r="AE674" s="239"/>
      <c r="AF674" s="239"/>
      <c r="AG674" s="239"/>
      <c r="AH674" s="239"/>
      <c r="AI674" s="239"/>
    </row>
    <row r="675" spans="9:35">
      <c r="I675" s="239"/>
      <c r="J675" s="239"/>
      <c r="K675" s="239"/>
      <c r="L675" s="239"/>
      <c r="M675" s="239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9"/>
      <c r="AA675" s="239"/>
      <c r="AB675" s="239"/>
      <c r="AC675" s="239"/>
      <c r="AD675" s="239"/>
      <c r="AE675" s="239"/>
      <c r="AF675" s="239"/>
      <c r="AG675" s="239"/>
      <c r="AH675" s="239"/>
      <c r="AI675" s="239"/>
    </row>
    <row r="676" spans="9:35">
      <c r="I676" s="239"/>
      <c r="J676" s="239"/>
      <c r="K676" s="239"/>
      <c r="L676" s="239"/>
      <c r="M676" s="239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9"/>
      <c r="AA676" s="239"/>
      <c r="AB676" s="239"/>
      <c r="AC676" s="239"/>
      <c r="AD676" s="239"/>
      <c r="AE676" s="239"/>
      <c r="AF676" s="239"/>
      <c r="AG676" s="239"/>
      <c r="AH676" s="239"/>
      <c r="AI676" s="239"/>
    </row>
    <row r="677" spans="9:35">
      <c r="I677" s="239"/>
      <c r="J677" s="239"/>
      <c r="K677" s="239"/>
      <c r="L677" s="239"/>
      <c r="M677" s="239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9"/>
      <c r="AA677" s="239"/>
      <c r="AB677" s="239"/>
      <c r="AC677" s="239"/>
      <c r="AD677" s="239"/>
      <c r="AE677" s="239"/>
      <c r="AF677" s="239"/>
      <c r="AG677" s="239"/>
      <c r="AH677" s="239"/>
      <c r="AI677" s="239"/>
    </row>
    <row r="678" spans="9:35">
      <c r="I678" s="239"/>
      <c r="J678" s="239"/>
      <c r="K678" s="239"/>
      <c r="L678" s="239"/>
      <c r="M678" s="239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9"/>
      <c r="AA678" s="239"/>
      <c r="AB678" s="239"/>
      <c r="AC678" s="239"/>
      <c r="AD678" s="239"/>
      <c r="AE678" s="239"/>
      <c r="AF678" s="239"/>
      <c r="AG678" s="239"/>
      <c r="AH678" s="239"/>
      <c r="AI678" s="239"/>
    </row>
    <row r="679" spans="9:35">
      <c r="I679" s="239"/>
      <c r="J679" s="239"/>
      <c r="K679" s="239"/>
      <c r="L679" s="239"/>
      <c r="M679" s="239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9"/>
      <c r="AA679" s="239"/>
      <c r="AB679" s="239"/>
      <c r="AC679" s="239"/>
      <c r="AD679" s="239"/>
      <c r="AE679" s="239"/>
      <c r="AF679" s="239"/>
      <c r="AG679" s="239"/>
      <c r="AH679" s="239"/>
      <c r="AI679" s="239"/>
    </row>
    <row r="680" spans="9:35">
      <c r="I680" s="239"/>
      <c r="J680" s="239"/>
      <c r="K680" s="239"/>
      <c r="L680" s="239"/>
      <c r="M680" s="239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9"/>
      <c r="AA680" s="239"/>
      <c r="AB680" s="239"/>
      <c r="AC680" s="239"/>
      <c r="AD680" s="239"/>
      <c r="AE680" s="239"/>
      <c r="AF680" s="239"/>
      <c r="AG680" s="239"/>
      <c r="AH680" s="239"/>
      <c r="AI680" s="239"/>
    </row>
    <row r="681" spans="9:35">
      <c r="I681" s="239"/>
      <c r="J681" s="239"/>
      <c r="K681" s="239"/>
      <c r="L681" s="239"/>
      <c r="M681" s="239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9"/>
      <c r="AA681" s="239"/>
      <c r="AB681" s="239"/>
      <c r="AC681" s="239"/>
      <c r="AD681" s="239"/>
      <c r="AE681" s="239"/>
      <c r="AF681" s="239"/>
      <c r="AG681" s="239"/>
      <c r="AH681" s="239"/>
      <c r="AI681" s="239"/>
    </row>
    <row r="682" spans="9:35">
      <c r="I682" s="239"/>
      <c r="J682" s="239"/>
      <c r="K682" s="239"/>
      <c r="L682" s="239"/>
      <c r="M682" s="239"/>
      <c r="N682" s="239"/>
      <c r="O682" s="239"/>
      <c r="P682" s="239"/>
      <c r="Q682" s="239"/>
      <c r="R682" s="239"/>
      <c r="S682" s="239"/>
      <c r="T682" s="239"/>
      <c r="U682" s="239"/>
      <c r="V682" s="239"/>
      <c r="W682" s="239"/>
      <c r="X682" s="239"/>
      <c r="Y682" s="239"/>
      <c r="Z682" s="239"/>
      <c r="AA682" s="239"/>
      <c r="AB682" s="239"/>
      <c r="AC682" s="239"/>
      <c r="AD682" s="239"/>
      <c r="AE682" s="239"/>
      <c r="AF682" s="239"/>
      <c r="AG682" s="239"/>
      <c r="AH682" s="239"/>
      <c r="AI682" s="239"/>
    </row>
    <row r="683" spans="9:35">
      <c r="I683" s="239"/>
      <c r="J683" s="239"/>
      <c r="K683" s="239"/>
      <c r="L683" s="239"/>
      <c r="M683" s="239"/>
      <c r="N683" s="239"/>
      <c r="O683" s="239"/>
      <c r="P683" s="239"/>
      <c r="Q683" s="239"/>
      <c r="R683" s="239"/>
      <c r="S683" s="239"/>
      <c r="T683" s="239"/>
      <c r="U683" s="239"/>
      <c r="V683" s="239"/>
      <c r="W683" s="239"/>
      <c r="X683" s="239"/>
      <c r="Y683" s="239"/>
      <c r="Z683" s="239"/>
      <c r="AA683" s="239"/>
      <c r="AB683" s="239"/>
      <c r="AC683" s="239"/>
      <c r="AD683" s="239"/>
      <c r="AE683" s="239"/>
      <c r="AF683" s="239"/>
      <c r="AG683" s="239"/>
      <c r="AH683" s="239"/>
      <c r="AI683" s="239"/>
    </row>
    <row r="684" spans="9:35">
      <c r="I684" s="239"/>
      <c r="J684" s="239"/>
      <c r="K684" s="239"/>
      <c r="L684" s="239"/>
      <c r="M684" s="239"/>
      <c r="N684" s="239"/>
      <c r="O684" s="239"/>
      <c r="P684" s="239"/>
      <c r="Q684" s="239"/>
      <c r="R684" s="239"/>
      <c r="S684" s="239"/>
      <c r="T684" s="239"/>
      <c r="U684" s="239"/>
      <c r="V684" s="239"/>
      <c r="W684" s="239"/>
      <c r="X684" s="239"/>
      <c r="Y684" s="239"/>
      <c r="Z684" s="239"/>
      <c r="AA684" s="239"/>
      <c r="AB684" s="239"/>
      <c r="AC684" s="239"/>
      <c r="AD684" s="239"/>
      <c r="AE684" s="239"/>
      <c r="AF684" s="239"/>
      <c r="AG684" s="239"/>
      <c r="AH684" s="239"/>
      <c r="AI684" s="239"/>
    </row>
    <row r="685" spans="9:35">
      <c r="I685" s="239"/>
      <c r="J685" s="239"/>
      <c r="K685" s="239"/>
      <c r="L685" s="239"/>
      <c r="M685" s="239"/>
      <c r="N685" s="239"/>
      <c r="O685" s="239"/>
      <c r="P685" s="239"/>
      <c r="Q685" s="239"/>
      <c r="R685" s="239"/>
      <c r="S685" s="239"/>
      <c r="T685" s="239"/>
      <c r="U685" s="239"/>
      <c r="V685" s="239"/>
      <c r="W685" s="239"/>
      <c r="X685" s="239"/>
      <c r="Y685" s="239"/>
      <c r="Z685" s="239"/>
      <c r="AA685" s="239"/>
      <c r="AB685" s="239"/>
      <c r="AC685" s="239"/>
      <c r="AD685" s="239"/>
      <c r="AE685" s="239"/>
      <c r="AF685" s="239"/>
      <c r="AG685" s="239"/>
      <c r="AH685" s="239"/>
      <c r="AI685" s="239"/>
    </row>
    <row r="686" spans="9:35">
      <c r="I686" s="239"/>
      <c r="J686" s="239"/>
      <c r="K686" s="239"/>
      <c r="L686" s="239"/>
      <c r="M686" s="239"/>
      <c r="N686" s="239"/>
      <c r="O686" s="239"/>
      <c r="P686" s="239"/>
      <c r="Q686" s="239"/>
      <c r="R686" s="239"/>
      <c r="S686" s="239"/>
      <c r="T686" s="239"/>
      <c r="U686" s="239"/>
      <c r="V686" s="239"/>
      <c r="W686" s="239"/>
      <c r="X686" s="239"/>
      <c r="Y686" s="239"/>
      <c r="Z686" s="239"/>
      <c r="AA686" s="239"/>
      <c r="AB686" s="239"/>
      <c r="AC686" s="239"/>
      <c r="AD686" s="239"/>
      <c r="AE686" s="239"/>
      <c r="AF686" s="239"/>
      <c r="AG686" s="239"/>
      <c r="AH686" s="239"/>
      <c r="AI686" s="239"/>
    </row>
    <row r="687" spans="9:35">
      <c r="I687" s="239"/>
      <c r="J687" s="239"/>
      <c r="K687" s="239"/>
      <c r="L687" s="239"/>
      <c r="M687" s="239"/>
      <c r="N687" s="239"/>
      <c r="O687" s="239"/>
      <c r="P687" s="239"/>
      <c r="Q687" s="239"/>
      <c r="R687" s="239"/>
      <c r="S687" s="239"/>
      <c r="T687" s="239"/>
      <c r="U687" s="239"/>
      <c r="V687" s="239"/>
      <c r="W687" s="239"/>
      <c r="X687" s="239"/>
      <c r="Y687" s="239"/>
      <c r="Z687" s="239"/>
      <c r="AA687" s="239"/>
      <c r="AB687" s="239"/>
      <c r="AC687" s="239"/>
      <c r="AD687" s="239"/>
      <c r="AE687" s="239"/>
      <c r="AF687" s="239"/>
      <c r="AG687" s="239"/>
      <c r="AH687" s="239"/>
      <c r="AI687" s="239"/>
    </row>
    <row r="688" spans="9:35">
      <c r="I688" s="239"/>
      <c r="J688" s="239"/>
      <c r="K688" s="239"/>
      <c r="L688" s="239"/>
      <c r="M688" s="239"/>
      <c r="N688" s="239"/>
      <c r="O688" s="239"/>
      <c r="P688" s="239"/>
      <c r="Q688" s="239"/>
      <c r="R688" s="239"/>
      <c r="S688" s="239"/>
      <c r="T688" s="239"/>
      <c r="U688" s="239"/>
      <c r="V688" s="239"/>
      <c r="W688" s="239"/>
      <c r="X688" s="239"/>
      <c r="Y688" s="239"/>
      <c r="Z688" s="239"/>
      <c r="AA688" s="239"/>
      <c r="AB688" s="239"/>
      <c r="AC688" s="239"/>
      <c r="AD688" s="239"/>
      <c r="AE688" s="239"/>
      <c r="AF688" s="239"/>
      <c r="AG688" s="239"/>
      <c r="AH688" s="239"/>
      <c r="AI688" s="239"/>
    </row>
    <row r="689" spans="9:35">
      <c r="I689" s="239"/>
      <c r="J689" s="239"/>
      <c r="K689" s="239"/>
      <c r="L689" s="239"/>
      <c r="M689" s="239"/>
      <c r="N689" s="239"/>
      <c r="O689" s="239"/>
      <c r="P689" s="239"/>
      <c r="Q689" s="239"/>
      <c r="R689" s="239"/>
      <c r="S689" s="239"/>
      <c r="T689" s="239"/>
      <c r="U689" s="239"/>
      <c r="V689" s="239"/>
      <c r="W689" s="239"/>
      <c r="X689" s="239"/>
      <c r="Y689" s="239"/>
      <c r="Z689" s="239"/>
      <c r="AA689" s="239"/>
      <c r="AB689" s="239"/>
      <c r="AC689" s="239"/>
      <c r="AD689" s="239"/>
      <c r="AE689" s="239"/>
      <c r="AF689" s="239"/>
      <c r="AG689" s="239"/>
      <c r="AH689" s="239"/>
      <c r="AI689" s="239"/>
    </row>
    <row r="690" spans="9:35">
      <c r="I690" s="239"/>
      <c r="J690" s="239"/>
      <c r="K690" s="239"/>
      <c r="L690" s="239"/>
      <c r="M690" s="239"/>
      <c r="N690" s="239"/>
      <c r="O690" s="239"/>
      <c r="P690" s="239"/>
      <c r="Q690" s="239"/>
      <c r="R690" s="239"/>
      <c r="S690" s="239"/>
      <c r="T690" s="239"/>
      <c r="U690" s="239"/>
      <c r="V690" s="239"/>
      <c r="W690" s="239"/>
      <c r="X690" s="239"/>
      <c r="Y690" s="239"/>
      <c r="Z690" s="239"/>
      <c r="AA690" s="239"/>
      <c r="AB690" s="239"/>
      <c r="AC690" s="239"/>
      <c r="AD690" s="239"/>
      <c r="AE690" s="239"/>
      <c r="AF690" s="239"/>
      <c r="AG690" s="239"/>
      <c r="AH690" s="239"/>
      <c r="AI690" s="239"/>
    </row>
    <row r="691" spans="9:35">
      <c r="I691" s="239"/>
      <c r="J691" s="239"/>
      <c r="K691" s="239"/>
      <c r="L691" s="239"/>
      <c r="M691" s="239"/>
      <c r="N691" s="239"/>
      <c r="O691" s="239"/>
      <c r="P691" s="239"/>
      <c r="Q691" s="239"/>
      <c r="R691" s="239"/>
      <c r="S691" s="239"/>
      <c r="T691" s="239"/>
      <c r="U691" s="239"/>
      <c r="V691" s="239"/>
      <c r="W691" s="239"/>
      <c r="X691" s="239"/>
      <c r="Y691" s="239"/>
      <c r="Z691" s="239"/>
      <c r="AA691" s="239"/>
      <c r="AB691" s="239"/>
      <c r="AC691" s="239"/>
      <c r="AD691" s="239"/>
      <c r="AE691" s="239"/>
      <c r="AF691" s="239"/>
      <c r="AG691" s="239"/>
      <c r="AH691" s="239"/>
      <c r="AI691" s="239"/>
    </row>
    <row r="692" spans="9:35">
      <c r="I692" s="239"/>
      <c r="J692" s="239"/>
      <c r="K692" s="239"/>
      <c r="L692" s="239"/>
      <c r="M692" s="239"/>
      <c r="N692" s="239"/>
      <c r="O692" s="239"/>
      <c r="P692" s="239"/>
      <c r="Q692" s="239"/>
      <c r="R692" s="239"/>
      <c r="S692" s="239"/>
      <c r="T692" s="239"/>
      <c r="U692" s="239"/>
      <c r="V692" s="239"/>
      <c r="W692" s="239"/>
      <c r="X692" s="239"/>
      <c r="Y692" s="239"/>
      <c r="Z692" s="239"/>
      <c r="AA692" s="239"/>
      <c r="AB692" s="239"/>
      <c r="AC692" s="239"/>
      <c r="AD692" s="239"/>
      <c r="AE692" s="239"/>
      <c r="AF692" s="239"/>
      <c r="AG692" s="239"/>
      <c r="AH692" s="239"/>
      <c r="AI692" s="239"/>
    </row>
    <row r="693" spans="9:35">
      <c r="I693" s="239"/>
      <c r="J693" s="239"/>
      <c r="K693" s="239"/>
      <c r="L693" s="239"/>
      <c r="M693" s="239"/>
      <c r="N693" s="239"/>
      <c r="O693" s="239"/>
      <c r="P693" s="239"/>
      <c r="Q693" s="239"/>
      <c r="R693" s="239"/>
      <c r="S693" s="239"/>
      <c r="T693" s="239"/>
      <c r="U693" s="239"/>
      <c r="V693" s="239"/>
      <c r="W693" s="239"/>
      <c r="X693" s="239"/>
      <c r="Y693" s="239"/>
      <c r="Z693" s="239"/>
      <c r="AA693" s="239"/>
      <c r="AB693" s="239"/>
      <c r="AC693" s="239"/>
      <c r="AD693" s="239"/>
      <c r="AE693" s="239"/>
      <c r="AF693" s="239"/>
      <c r="AG693" s="239"/>
      <c r="AH693" s="239"/>
      <c r="AI693" s="239"/>
    </row>
    <row r="694" spans="9:35">
      <c r="I694" s="239"/>
      <c r="J694" s="239"/>
      <c r="K694" s="239"/>
      <c r="L694" s="239"/>
      <c r="M694" s="239"/>
      <c r="N694" s="239"/>
      <c r="O694" s="239"/>
      <c r="P694" s="239"/>
      <c r="Q694" s="239"/>
      <c r="R694" s="239"/>
      <c r="S694" s="239"/>
      <c r="T694" s="239"/>
      <c r="U694" s="239"/>
      <c r="V694" s="239"/>
      <c r="W694" s="239"/>
      <c r="X694" s="239"/>
      <c r="Y694" s="239"/>
      <c r="Z694" s="239"/>
      <c r="AA694" s="239"/>
      <c r="AB694" s="239"/>
      <c r="AC694" s="239"/>
      <c r="AD694" s="239"/>
      <c r="AE694" s="239"/>
      <c r="AF694" s="239"/>
      <c r="AG694" s="239"/>
      <c r="AH694" s="239"/>
      <c r="AI694" s="239"/>
    </row>
    <row r="695" spans="9:35">
      <c r="I695" s="239"/>
      <c r="J695" s="239"/>
      <c r="K695" s="239"/>
      <c r="L695" s="239"/>
      <c r="M695" s="239"/>
      <c r="N695" s="239"/>
      <c r="O695" s="239"/>
      <c r="P695" s="239"/>
      <c r="Q695" s="239"/>
      <c r="R695" s="239"/>
      <c r="S695" s="239"/>
      <c r="T695" s="239"/>
      <c r="U695" s="239"/>
      <c r="V695" s="239"/>
      <c r="W695" s="239"/>
      <c r="X695" s="239"/>
      <c r="Y695" s="239"/>
      <c r="Z695" s="239"/>
      <c r="AA695" s="239"/>
      <c r="AB695" s="239"/>
      <c r="AC695" s="239"/>
      <c r="AD695" s="239"/>
      <c r="AE695" s="239"/>
      <c r="AF695" s="239"/>
      <c r="AG695" s="239"/>
      <c r="AH695" s="239"/>
      <c r="AI695" s="239"/>
    </row>
    <row r="696" spans="9:35">
      <c r="I696" s="239"/>
      <c r="J696" s="239"/>
      <c r="K696" s="239"/>
      <c r="L696" s="239"/>
      <c r="M696" s="239"/>
      <c r="N696" s="239"/>
      <c r="O696" s="239"/>
      <c r="P696" s="239"/>
      <c r="Q696" s="239"/>
      <c r="R696" s="239"/>
      <c r="S696" s="239"/>
      <c r="T696" s="239"/>
      <c r="U696" s="239"/>
      <c r="V696" s="239"/>
      <c r="W696" s="239"/>
      <c r="X696" s="239"/>
      <c r="Y696" s="239"/>
      <c r="Z696" s="239"/>
      <c r="AA696" s="239"/>
      <c r="AB696" s="239"/>
      <c r="AC696" s="239"/>
      <c r="AD696" s="239"/>
      <c r="AE696" s="239"/>
      <c r="AF696" s="239"/>
      <c r="AG696" s="239"/>
      <c r="AH696" s="239"/>
      <c r="AI696" s="239"/>
    </row>
    <row r="697" spans="9:35">
      <c r="I697" s="239"/>
      <c r="J697" s="239"/>
      <c r="K697" s="239"/>
      <c r="L697" s="239"/>
      <c r="M697" s="239"/>
      <c r="N697" s="239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39"/>
      <c r="AD697" s="239"/>
      <c r="AE697" s="239"/>
      <c r="AF697" s="239"/>
      <c r="AG697" s="239"/>
      <c r="AH697" s="239"/>
      <c r="AI697" s="239"/>
    </row>
    <row r="698" spans="9:35">
      <c r="I698" s="239"/>
      <c r="J698" s="239"/>
      <c r="K698" s="239"/>
      <c r="L698" s="239"/>
      <c r="M698" s="239"/>
      <c r="N698" s="239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9"/>
      <c r="AA698" s="239"/>
      <c r="AB698" s="239"/>
      <c r="AC698" s="239"/>
      <c r="AD698" s="239"/>
      <c r="AE698" s="239"/>
      <c r="AF698" s="239"/>
      <c r="AG698" s="239"/>
      <c r="AH698" s="239"/>
      <c r="AI698" s="239"/>
    </row>
    <row r="699" spans="9:35">
      <c r="I699" s="239"/>
      <c r="J699" s="239"/>
      <c r="K699" s="239"/>
      <c r="L699" s="239"/>
      <c r="M699" s="239"/>
      <c r="N699" s="239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9"/>
      <c r="AA699" s="239"/>
      <c r="AB699" s="239"/>
      <c r="AC699" s="239"/>
      <c r="AD699" s="239"/>
      <c r="AE699" s="239"/>
      <c r="AF699" s="239"/>
      <c r="AG699" s="239"/>
      <c r="AH699" s="239"/>
      <c r="AI699" s="239"/>
    </row>
    <row r="700" spans="9:35">
      <c r="I700" s="239"/>
      <c r="J700" s="239"/>
      <c r="K700" s="239"/>
      <c r="L700" s="239"/>
      <c r="M700" s="239"/>
      <c r="N700" s="239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9"/>
      <c r="AA700" s="239"/>
      <c r="AB700" s="239"/>
      <c r="AC700" s="239"/>
      <c r="AD700" s="239"/>
      <c r="AE700" s="239"/>
      <c r="AF700" s="239"/>
      <c r="AG700" s="239"/>
      <c r="AH700" s="239"/>
      <c r="AI700" s="239"/>
    </row>
    <row r="701" spans="9:35">
      <c r="I701" s="239"/>
      <c r="J701" s="239"/>
      <c r="K701" s="239"/>
      <c r="L701" s="239"/>
      <c r="M701" s="239"/>
      <c r="N701" s="239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9"/>
      <c r="AA701" s="239"/>
      <c r="AB701" s="239"/>
      <c r="AC701" s="239"/>
      <c r="AD701" s="239"/>
      <c r="AE701" s="239"/>
      <c r="AF701" s="239"/>
      <c r="AG701" s="239"/>
      <c r="AH701" s="239"/>
      <c r="AI701" s="239"/>
    </row>
    <row r="702" spans="9:35">
      <c r="I702" s="239"/>
      <c r="J702" s="239"/>
      <c r="K702" s="239"/>
      <c r="L702" s="239"/>
      <c r="M702" s="239"/>
      <c r="N702" s="239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9"/>
      <c r="AA702" s="239"/>
      <c r="AB702" s="239"/>
      <c r="AC702" s="239"/>
      <c r="AD702" s="239"/>
      <c r="AE702" s="239"/>
      <c r="AF702" s="239"/>
      <c r="AG702" s="239"/>
      <c r="AH702" s="239"/>
      <c r="AI702" s="239"/>
    </row>
    <row r="703" spans="9:35">
      <c r="I703" s="239"/>
      <c r="J703" s="239"/>
      <c r="K703" s="239"/>
      <c r="L703" s="239"/>
      <c r="M703" s="239"/>
      <c r="N703" s="239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9"/>
      <c r="AA703" s="239"/>
      <c r="AB703" s="239"/>
      <c r="AC703" s="239"/>
      <c r="AD703" s="239"/>
      <c r="AE703" s="239"/>
      <c r="AF703" s="239"/>
      <c r="AG703" s="239"/>
      <c r="AH703" s="239"/>
      <c r="AI703" s="239"/>
    </row>
    <row r="704" spans="9:35">
      <c r="I704" s="239"/>
      <c r="J704" s="239"/>
      <c r="K704" s="239"/>
      <c r="L704" s="239"/>
      <c r="M704" s="239"/>
      <c r="N704" s="239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9"/>
      <c r="AA704" s="239"/>
      <c r="AB704" s="239"/>
      <c r="AC704" s="239"/>
      <c r="AD704" s="239"/>
      <c r="AE704" s="239"/>
      <c r="AF704" s="239"/>
      <c r="AG704" s="239"/>
      <c r="AH704" s="239"/>
      <c r="AI704" s="239"/>
    </row>
    <row r="705" spans="9:35">
      <c r="I705" s="239"/>
      <c r="J705" s="239"/>
      <c r="K705" s="239"/>
      <c r="L705" s="239"/>
      <c r="M705" s="239"/>
      <c r="N705" s="239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9"/>
      <c r="AA705" s="239"/>
      <c r="AB705" s="239"/>
      <c r="AC705" s="239"/>
      <c r="AD705" s="239"/>
      <c r="AE705" s="239"/>
      <c r="AF705" s="239"/>
      <c r="AG705" s="239"/>
      <c r="AH705" s="239"/>
      <c r="AI705" s="239"/>
    </row>
    <row r="706" spans="9:35">
      <c r="I706" s="239"/>
      <c r="J706" s="239"/>
      <c r="K706" s="239"/>
      <c r="L706" s="239"/>
      <c r="M706" s="239"/>
      <c r="N706" s="239"/>
      <c r="O706" s="239"/>
      <c r="P706" s="239"/>
      <c r="Q706" s="239"/>
      <c r="R706" s="239"/>
      <c r="S706" s="239"/>
      <c r="T706" s="239"/>
      <c r="U706" s="239"/>
      <c r="V706" s="239"/>
      <c r="W706" s="239"/>
      <c r="X706" s="239"/>
      <c r="Y706" s="239"/>
      <c r="Z706" s="239"/>
      <c r="AA706" s="239"/>
      <c r="AB706" s="239"/>
      <c r="AC706" s="239"/>
      <c r="AD706" s="239"/>
      <c r="AE706" s="239"/>
      <c r="AF706" s="239"/>
      <c r="AG706" s="239"/>
      <c r="AH706" s="239"/>
      <c r="AI706" s="239"/>
    </row>
    <row r="707" spans="9:35">
      <c r="I707" s="239"/>
      <c r="J707" s="239"/>
      <c r="K707" s="239"/>
      <c r="L707" s="239"/>
      <c r="M707" s="239"/>
      <c r="N707" s="239"/>
      <c r="O707" s="239"/>
      <c r="P707" s="239"/>
      <c r="Q707" s="239"/>
      <c r="R707" s="239"/>
      <c r="S707" s="239"/>
      <c r="T707" s="239"/>
      <c r="U707" s="239"/>
      <c r="V707" s="239"/>
      <c r="W707" s="239"/>
      <c r="X707" s="239"/>
      <c r="Y707" s="239"/>
      <c r="Z707" s="239"/>
      <c r="AA707" s="239"/>
      <c r="AB707" s="239"/>
      <c r="AC707" s="239"/>
      <c r="AD707" s="239"/>
      <c r="AE707" s="239"/>
      <c r="AF707" s="239"/>
      <c r="AG707" s="239"/>
      <c r="AH707" s="239"/>
      <c r="AI707" s="239"/>
    </row>
    <row r="708" spans="9:35">
      <c r="I708" s="239"/>
      <c r="J708" s="239"/>
      <c r="K708" s="239"/>
      <c r="L708" s="239"/>
      <c r="M708" s="239"/>
      <c r="N708" s="239"/>
      <c r="O708" s="239"/>
      <c r="P708" s="239"/>
      <c r="Q708" s="239"/>
      <c r="R708" s="239"/>
      <c r="S708" s="239"/>
      <c r="T708" s="239"/>
      <c r="U708" s="239"/>
      <c r="V708" s="239"/>
      <c r="W708" s="239"/>
      <c r="X708" s="239"/>
      <c r="Y708" s="239"/>
      <c r="Z708" s="239"/>
      <c r="AA708" s="239"/>
      <c r="AB708" s="239"/>
      <c r="AC708" s="239"/>
      <c r="AD708" s="239"/>
      <c r="AE708" s="239"/>
      <c r="AF708" s="239"/>
      <c r="AG708" s="239"/>
      <c r="AH708" s="239"/>
      <c r="AI708" s="239"/>
    </row>
    <row r="709" spans="9:35">
      <c r="I709" s="239"/>
      <c r="J709" s="239"/>
      <c r="K709" s="239"/>
      <c r="L709" s="239"/>
      <c r="M709" s="239"/>
      <c r="N709" s="239"/>
      <c r="O709" s="239"/>
      <c r="P709" s="239"/>
      <c r="Q709" s="239"/>
      <c r="R709" s="239"/>
      <c r="S709" s="239"/>
      <c r="T709" s="239"/>
      <c r="U709" s="239"/>
      <c r="V709" s="239"/>
      <c r="W709" s="239"/>
      <c r="X709" s="239"/>
      <c r="Y709" s="239"/>
      <c r="Z709" s="239"/>
      <c r="AA709" s="239"/>
      <c r="AB709" s="239"/>
      <c r="AC709" s="239"/>
      <c r="AD709" s="239"/>
      <c r="AE709" s="239"/>
      <c r="AF709" s="239"/>
      <c r="AG709" s="239"/>
      <c r="AH709" s="239"/>
      <c r="AI709" s="239"/>
    </row>
    <row r="710" spans="9:35">
      <c r="I710" s="239"/>
      <c r="J710" s="239"/>
      <c r="K710" s="239"/>
      <c r="L710" s="239"/>
      <c r="M710" s="239"/>
      <c r="N710" s="239"/>
      <c r="O710" s="239"/>
      <c r="P710" s="239"/>
      <c r="Q710" s="239"/>
      <c r="R710" s="239"/>
      <c r="S710" s="239"/>
      <c r="T710" s="239"/>
      <c r="U710" s="239"/>
      <c r="V710" s="239"/>
      <c r="W710" s="239"/>
      <c r="X710" s="239"/>
      <c r="Y710" s="239"/>
      <c r="Z710" s="239"/>
      <c r="AA710" s="239"/>
      <c r="AB710" s="239"/>
      <c r="AC710" s="239"/>
      <c r="AD710" s="239"/>
      <c r="AE710" s="239"/>
      <c r="AF710" s="239"/>
      <c r="AG710" s="239"/>
      <c r="AH710" s="239"/>
      <c r="AI710" s="239"/>
    </row>
    <row r="711" spans="9:35">
      <c r="I711" s="239"/>
      <c r="J711" s="239"/>
      <c r="K711" s="239"/>
      <c r="L711" s="239"/>
      <c r="M711" s="239"/>
      <c r="N711" s="239"/>
      <c r="O711" s="239"/>
      <c r="P711" s="239"/>
      <c r="Q711" s="239"/>
      <c r="R711" s="239"/>
      <c r="S711" s="239"/>
      <c r="T711" s="239"/>
      <c r="U711" s="239"/>
      <c r="V711" s="239"/>
      <c r="W711" s="239"/>
      <c r="X711" s="239"/>
      <c r="Y711" s="239"/>
      <c r="Z711" s="239"/>
      <c r="AA711" s="239"/>
      <c r="AB711" s="239"/>
      <c r="AC711" s="239"/>
      <c r="AD711" s="239"/>
      <c r="AE711" s="239"/>
      <c r="AF711" s="239"/>
      <c r="AG711" s="239"/>
      <c r="AH711" s="239"/>
      <c r="AI711" s="239"/>
    </row>
    <row r="712" spans="9:35">
      <c r="I712" s="239"/>
      <c r="J712" s="239"/>
      <c r="K712" s="239"/>
      <c r="L712" s="239"/>
      <c r="M712" s="239"/>
      <c r="N712" s="239"/>
      <c r="O712" s="239"/>
      <c r="P712" s="239"/>
      <c r="Q712" s="239"/>
      <c r="R712" s="239"/>
      <c r="S712" s="239"/>
      <c r="T712" s="239"/>
      <c r="U712" s="239"/>
      <c r="V712" s="239"/>
      <c r="W712" s="239"/>
      <c r="X712" s="239"/>
      <c r="Y712" s="239"/>
      <c r="Z712" s="239"/>
      <c r="AA712" s="239"/>
      <c r="AB712" s="239"/>
      <c r="AC712" s="239"/>
      <c r="AD712" s="239"/>
      <c r="AE712" s="239"/>
      <c r="AF712" s="239"/>
      <c r="AG712" s="239"/>
      <c r="AH712" s="239"/>
      <c r="AI712" s="239"/>
    </row>
    <row r="713" spans="9:35">
      <c r="I713" s="239"/>
      <c r="J713" s="239"/>
      <c r="K713" s="239"/>
      <c r="L713" s="239"/>
      <c r="M713" s="239"/>
      <c r="N713" s="239"/>
      <c r="O713" s="239"/>
      <c r="P713" s="239"/>
      <c r="Q713" s="239"/>
      <c r="R713" s="239"/>
      <c r="S713" s="239"/>
      <c r="T713" s="239"/>
      <c r="U713" s="239"/>
      <c r="V713" s="239"/>
      <c r="W713" s="239"/>
      <c r="X713" s="239"/>
      <c r="Y713" s="239"/>
      <c r="Z713" s="239"/>
      <c r="AA713" s="239"/>
      <c r="AB713" s="239"/>
      <c r="AC713" s="239"/>
      <c r="AD713" s="239"/>
      <c r="AE713" s="239"/>
      <c r="AF713" s="239"/>
      <c r="AG713" s="239"/>
      <c r="AH713" s="239"/>
      <c r="AI713" s="239"/>
    </row>
    <row r="714" spans="9:35"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</row>
    <row r="715" spans="9:35"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</row>
    <row r="716" spans="9:35"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</row>
    <row r="717" spans="9:35"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</row>
    <row r="718" spans="9:35"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</row>
    <row r="719" spans="9:35"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</row>
    <row r="720" spans="9:35"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</row>
    <row r="721" spans="9:35"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</row>
    <row r="722" spans="9:35"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</row>
    <row r="723" spans="9:35">
      <c r="I723" s="239"/>
      <c r="J723" s="239"/>
      <c r="K723" s="239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9"/>
      <c r="AA723" s="239"/>
      <c r="AB723" s="239"/>
      <c r="AC723" s="239"/>
      <c r="AD723" s="239"/>
      <c r="AE723" s="239"/>
      <c r="AF723" s="239"/>
      <c r="AG723" s="239"/>
      <c r="AH723" s="239"/>
      <c r="AI723" s="239"/>
    </row>
    <row r="724" spans="9:35">
      <c r="I724" s="239"/>
      <c r="J724" s="239"/>
      <c r="K724" s="239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9"/>
      <c r="AA724" s="239"/>
      <c r="AB724" s="239"/>
      <c r="AC724" s="239"/>
      <c r="AD724" s="239"/>
      <c r="AE724" s="239"/>
      <c r="AF724" s="239"/>
      <c r="AG724" s="239"/>
      <c r="AH724" s="239"/>
      <c r="AI724" s="239"/>
    </row>
    <row r="725" spans="9:35">
      <c r="I725" s="239"/>
      <c r="J725" s="239"/>
      <c r="K725" s="239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9"/>
      <c r="AA725" s="239"/>
      <c r="AB725" s="239"/>
      <c r="AC725" s="239"/>
      <c r="AD725" s="239"/>
      <c r="AE725" s="239"/>
      <c r="AF725" s="239"/>
      <c r="AG725" s="239"/>
      <c r="AH725" s="239"/>
      <c r="AI725" s="239"/>
    </row>
    <row r="726" spans="9:35">
      <c r="I726" s="239"/>
      <c r="J726" s="239"/>
      <c r="K726" s="239"/>
      <c r="L726" s="239"/>
      <c r="M726" s="239"/>
      <c r="N726" s="239"/>
      <c r="O726" s="239"/>
      <c r="P726" s="239"/>
      <c r="Q726" s="239"/>
      <c r="R726" s="239"/>
      <c r="S726" s="239"/>
      <c r="T726" s="239"/>
      <c r="U726" s="239"/>
      <c r="V726" s="239"/>
      <c r="W726" s="239"/>
      <c r="X726" s="239"/>
      <c r="Y726" s="239"/>
      <c r="Z726" s="239"/>
      <c r="AA726" s="239"/>
      <c r="AB726" s="239"/>
      <c r="AC726" s="239"/>
      <c r="AD726" s="239"/>
      <c r="AE726" s="239"/>
      <c r="AF726" s="239"/>
      <c r="AG726" s="239"/>
      <c r="AH726" s="239"/>
      <c r="AI726" s="239"/>
    </row>
    <row r="727" spans="9:35">
      <c r="I727" s="239"/>
      <c r="J727" s="239"/>
      <c r="K727" s="239"/>
      <c r="L727" s="239"/>
      <c r="M727" s="239"/>
      <c r="N727" s="239"/>
      <c r="O727" s="239"/>
      <c r="P727" s="239"/>
      <c r="Q727" s="239"/>
      <c r="R727" s="239"/>
      <c r="S727" s="239"/>
      <c r="T727" s="239"/>
      <c r="U727" s="239"/>
      <c r="V727" s="239"/>
      <c r="W727" s="239"/>
      <c r="X727" s="239"/>
      <c r="Y727" s="239"/>
      <c r="Z727" s="239"/>
      <c r="AA727" s="239"/>
      <c r="AB727" s="239"/>
      <c r="AC727" s="239"/>
      <c r="AD727" s="239"/>
      <c r="AE727" s="239"/>
      <c r="AF727" s="239"/>
      <c r="AG727" s="239"/>
      <c r="AH727" s="239"/>
      <c r="AI727" s="239"/>
    </row>
    <row r="728" spans="9:35">
      <c r="I728" s="239"/>
      <c r="J728" s="239"/>
      <c r="K728" s="239"/>
      <c r="L728" s="239"/>
      <c r="M728" s="239"/>
      <c r="N728" s="239"/>
      <c r="O728" s="239"/>
      <c r="P728" s="239"/>
      <c r="Q728" s="239"/>
      <c r="R728" s="239"/>
      <c r="S728" s="239"/>
      <c r="T728" s="239"/>
      <c r="U728" s="239"/>
      <c r="V728" s="239"/>
      <c r="W728" s="239"/>
      <c r="X728" s="239"/>
      <c r="Y728" s="239"/>
      <c r="Z728" s="239"/>
      <c r="AA728" s="239"/>
      <c r="AB728" s="239"/>
      <c r="AC728" s="239"/>
      <c r="AD728" s="239"/>
      <c r="AE728" s="239"/>
      <c r="AF728" s="239"/>
      <c r="AG728" s="239"/>
      <c r="AH728" s="239"/>
      <c r="AI728" s="239"/>
    </row>
    <row r="729" spans="9:35">
      <c r="I729" s="239"/>
      <c r="J729" s="239"/>
      <c r="K729" s="239"/>
      <c r="L729" s="239"/>
      <c r="M729" s="239"/>
      <c r="N729" s="239"/>
      <c r="O729" s="239"/>
      <c r="P729" s="239"/>
      <c r="Q729" s="239"/>
      <c r="R729" s="239"/>
      <c r="S729" s="239"/>
      <c r="T729" s="239"/>
      <c r="U729" s="239"/>
      <c r="V729" s="239"/>
      <c r="W729" s="239"/>
      <c r="X729" s="239"/>
      <c r="Y729" s="239"/>
      <c r="Z729" s="239"/>
      <c r="AA729" s="239"/>
      <c r="AB729" s="239"/>
      <c r="AC729" s="239"/>
      <c r="AD729" s="239"/>
      <c r="AE729" s="239"/>
      <c r="AF729" s="239"/>
      <c r="AG729" s="239"/>
      <c r="AH729" s="239"/>
      <c r="AI729" s="239"/>
    </row>
    <row r="730" spans="9:35">
      <c r="I730" s="239"/>
      <c r="J730" s="239"/>
      <c r="K730" s="239"/>
      <c r="L730" s="239"/>
      <c r="M730" s="239"/>
      <c r="N730" s="239"/>
      <c r="O730" s="239"/>
      <c r="P730" s="239"/>
      <c r="Q730" s="239"/>
      <c r="R730" s="239"/>
      <c r="S730" s="239"/>
      <c r="T730" s="239"/>
      <c r="U730" s="239"/>
      <c r="V730" s="239"/>
      <c r="W730" s="239"/>
      <c r="X730" s="239"/>
      <c r="Y730" s="239"/>
      <c r="Z730" s="239"/>
      <c r="AA730" s="239"/>
      <c r="AB730" s="239"/>
      <c r="AC730" s="239"/>
      <c r="AD730" s="239"/>
      <c r="AE730" s="239"/>
      <c r="AF730" s="239"/>
      <c r="AG730" s="239"/>
      <c r="AH730" s="239"/>
      <c r="AI730" s="239"/>
    </row>
    <row r="731" spans="9:35">
      <c r="I731" s="239"/>
      <c r="J731" s="239"/>
      <c r="K731" s="239"/>
      <c r="L731" s="239"/>
      <c r="M731" s="239"/>
      <c r="N731" s="239"/>
      <c r="O731" s="239"/>
      <c r="P731" s="239"/>
      <c r="Q731" s="239"/>
      <c r="R731" s="239"/>
      <c r="S731" s="239"/>
      <c r="T731" s="239"/>
      <c r="U731" s="239"/>
      <c r="V731" s="239"/>
      <c r="W731" s="239"/>
      <c r="X731" s="239"/>
      <c r="Y731" s="239"/>
      <c r="Z731" s="239"/>
      <c r="AA731" s="239"/>
      <c r="AB731" s="239"/>
      <c r="AC731" s="239"/>
      <c r="AD731" s="239"/>
      <c r="AE731" s="239"/>
      <c r="AF731" s="239"/>
      <c r="AG731" s="239"/>
      <c r="AH731" s="239"/>
      <c r="AI731" s="239"/>
    </row>
    <row r="732" spans="9:35">
      <c r="I732" s="239"/>
      <c r="J732" s="239"/>
      <c r="K732" s="239"/>
      <c r="L732" s="239"/>
      <c r="M732" s="239"/>
      <c r="N732" s="239"/>
      <c r="O732" s="239"/>
      <c r="P732" s="239"/>
      <c r="Q732" s="239"/>
      <c r="R732" s="239"/>
      <c r="S732" s="239"/>
      <c r="T732" s="239"/>
      <c r="U732" s="239"/>
      <c r="V732" s="239"/>
      <c r="W732" s="239"/>
      <c r="X732" s="239"/>
      <c r="Y732" s="239"/>
      <c r="Z732" s="239"/>
      <c r="AA732" s="239"/>
      <c r="AB732" s="239"/>
      <c r="AC732" s="239"/>
      <c r="AD732" s="239"/>
      <c r="AE732" s="239"/>
      <c r="AF732" s="239"/>
      <c r="AG732" s="239"/>
      <c r="AH732" s="239"/>
      <c r="AI732" s="239"/>
    </row>
    <row r="733" spans="9:35">
      <c r="I733" s="239"/>
      <c r="J733" s="239"/>
      <c r="K733" s="239"/>
      <c r="L733" s="239"/>
      <c r="M733" s="239"/>
      <c r="N733" s="239"/>
      <c r="O733" s="239"/>
      <c r="P733" s="239"/>
      <c r="Q733" s="239"/>
      <c r="R733" s="239"/>
      <c r="S733" s="239"/>
      <c r="T733" s="239"/>
      <c r="U733" s="239"/>
      <c r="V733" s="239"/>
      <c r="W733" s="239"/>
      <c r="X733" s="239"/>
      <c r="Y733" s="239"/>
      <c r="Z733" s="239"/>
      <c r="AA733" s="239"/>
      <c r="AB733" s="239"/>
      <c r="AC733" s="239"/>
      <c r="AD733" s="239"/>
      <c r="AE733" s="239"/>
      <c r="AF733" s="239"/>
      <c r="AG733" s="239"/>
      <c r="AH733" s="239"/>
      <c r="AI733" s="239"/>
    </row>
    <row r="734" spans="9:35">
      <c r="I734" s="239"/>
      <c r="J734" s="239"/>
      <c r="K734" s="239"/>
      <c r="L734" s="239"/>
      <c r="M734" s="239"/>
      <c r="N734" s="239"/>
      <c r="O734" s="239"/>
      <c r="P734" s="239"/>
      <c r="Q734" s="239"/>
      <c r="R734" s="239"/>
      <c r="S734" s="239"/>
      <c r="T734" s="239"/>
      <c r="U734" s="239"/>
      <c r="V734" s="239"/>
      <c r="W734" s="239"/>
      <c r="X734" s="239"/>
      <c r="Y734" s="239"/>
      <c r="Z734" s="239"/>
      <c r="AA734" s="239"/>
      <c r="AB734" s="239"/>
      <c r="AC734" s="239"/>
      <c r="AD734" s="239"/>
      <c r="AE734" s="239"/>
      <c r="AF734" s="239"/>
      <c r="AG734" s="239"/>
      <c r="AH734" s="239"/>
      <c r="AI734" s="239"/>
    </row>
    <row r="735" spans="9:35"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</row>
    <row r="736" spans="9:35"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</row>
    <row r="737" spans="9:35"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</row>
    <row r="738" spans="9:35"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</row>
    <row r="739" spans="9:35"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</row>
    <row r="740" spans="9:35"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</row>
    <row r="741" spans="9:35"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</row>
    <row r="742" spans="9:35"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</row>
    <row r="743" spans="9:35"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</row>
    <row r="744" spans="9:35">
      <c r="I744" s="239"/>
      <c r="J744" s="239"/>
      <c r="K744" s="239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9"/>
      <c r="AA744" s="239"/>
      <c r="AB744" s="239"/>
      <c r="AC744" s="239"/>
      <c r="AD744" s="239"/>
      <c r="AE744" s="239"/>
      <c r="AF744" s="239"/>
      <c r="AG744" s="239"/>
      <c r="AH744" s="239"/>
      <c r="AI744" s="239"/>
    </row>
    <row r="745" spans="9:35">
      <c r="I745" s="239"/>
      <c r="J745" s="239"/>
      <c r="K745" s="239"/>
      <c r="L745" s="239"/>
      <c r="M745" s="239"/>
      <c r="N745" s="239"/>
      <c r="O745" s="239"/>
      <c r="P745" s="239"/>
      <c r="Q745" s="239"/>
      <c r="R745" s="239"/>
      <c r="S745" s="239"/>
      <c r="T745" s="239"/>
      <c r="U745" s="239"/>
      <c r="V745" s="239"/>
      <c r="W745" s="239"/>
      <c r="X745" s="239"/>
      <c r="Y745" s="239"/>
      <c r="Z745" s="239"/>
      <c r="AA745" s="239"/>
      <c r="AB745" s="239"/>
      <c r="AC745" s="239"/>
      <c r="AD745" s="239"/>
      <c r="AE745" s="239"/>
      <c r="AF745" s="239"/>
      <c r="AG745" s="239"/>
      <c r="AH745" s="239"/>
      <c r="AI745" s="239"/>
    </row>
    <row r="746" spans="9:35">
      <c r="I746" s="239"/>
      <c r="J746" s="239"/>
      <c r="K746" s="239"/>
      <c r="L746" s="239"/>
      <c r="M746" s="239"/>
      <c r="N746" s="239"/>
      <c r="O746" s="239"/>
      <c r="P746" s="239"/>
      <c r="Q746" s="239"/>
      <c r="R746" s="239"/>
      <c r="S746" s="239"/>
      <c r="T746" s="239"/>
      <c r="U746" s="239"/>
      <c r="V746" s="239"/>
      <c r="W746" s="239"/>
      <c r="X746" s="239"/>
      <c r="Y746" s="239"/>
      <c r="Z746" s="239"/>
      <c r="AA746" s="239"/>
      <c r="AB746" s="239"/>
      <c r="AC746" s="239"/>
      <c r="AD746" s="239"/>
      <c r="AE746" s="239"/>
      <c r="AF746" s="239"/>
      <c r="AG746" s="239"/>
      <c r="AH746" s="239"/>
      <c r="AI746" s="239"/>
    </row>
    <row r="747" spans="9:35">
      <c r="I747" s="239"/>
      <c r="J747" s="239"/>
      <c r="K747" s="239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9"/>
      <c r="AA747" s="239"/>
      <c r="AB747" s="239"/>
      <c r="AC747" s="239"/>
      <c r="AD747" s="239"/>
      <c r="AE747" s="239"/>
      <c r="AF747" s="239"/>
      <c r="AG747" s="239"/>
      <c r="AH747" s="239"/>
      <c r="AI747" s="239"/>
    </row>
    <row r="748" spans="9:35">
      <c r="I748" s="239"/>
      <c r="J748" s="239"/>
      <c r="K748" s="239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9"/>
      <c r="AA748" s="239"/>
      <c r="AB748" s="239"/>
      <c r="AC748" s="239"/>
      <c r="AD748" s="239"/>
      <c r="AE748" s="239"/>
      <c r="AF748" s="239"/>
      <c r="AG748" s="239"/>
      <c r="AH748" s="239"/>
      <c r="AI748" s="239"/>
    </row>
    <row r="749" spans="9:35">
      <c r="I749" s="239"/>
      <c r="J749" s="239"/>
      <c r="K749" s="239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9"/>
      <c r="AA749" s="239"/>
      <c r="AB749" s="239"/>
      <c r="AC749" s="239"/>
      <c r="AD749" s="239"/>
      <c r="AE749" s="239"/>
      <c r="AF749" s="239"/>
      <c r="AG749" s="239"/>
      <c r="AH749" s="239"/>
      <c r="AI749" s="239"/>
    </row>
    <row r="750" spans="9:35">
      <c r="I750" s="239"/>
      <c r="J750" s="239"/>
      <c r="K750" s="239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9"/>
      <c r="AA750" s="239"/>
      <c r="AB750" s="239"/>
      <c r="AC750" s="239"/>
      <c r="AD750" s="239"/>
      <c r="AE750" s="239"/>
      <c r="AF750" s="239"/>
      <c r="AG750" s="239"/>
      <c r="AH750" s="239"/>
      <c r="AI750" s="239"/>
    </row>
    <row r="751" spans="9:35">
      <c r="I751" s="239"/>
      <c r="J751" s="239"/>
      <c r="K751" s="239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9"/>
      <c r="AA751" s="239"/>
      <c r="AB751" s="239"/>
      <c r="AC751" s="239"/>
      <c r="AD751" s="239"/>
      <c r="AE751" s="239"/>
      <c r="AF751" s="239"/>
      <c r="AG751" s="239"/>
      <c r="AH751" s="239"/>
      <c r="AI751" s="239"/>
    </row>
    <row r="752" spans="9:35">
      <c r="I752" s="239"/>
      <c r="J752" s="239"/>
      <c r="K752" s="239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9"/>
      <c r="AA752" s="239"/>
      <c r="AB752" s="239"/>
      <c r="AC752" s="239"/>
      <c r="AD752" s="239"/>
      <c r="AE752" s="239"/>
      <c r="AF752" s="239"/>
      <c r="AG752" s="239"/>
      <c r="AH752" s="239"/>
      <c r="AI752" s="239"/>
    </row>
    <row r="753" spans="9:35">
      <c r="I753" s="239"/>
      <c r="J753" s="239"/>
      <c r="K753" s="239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39"/>
      <c r="AD753" s="239"/>
      <c r="AE753" s="239"/>
      <c r="AF753" s="239"/>
      <c r="AG753" s="239"/>
      <c r="AH753" s="239"/>
      <c r="AI753" s="239"/>
    </row>
    <row r="754" spans="9:35">
      <c r="I754" s="239"/>
      <c r="J754" s="239"/>
      <c r="K754" s="239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9"/>
      <c r="AA754" s="239"/>
      <c r="AB754" s="239"/>
      <c r="AC754" s="239"/>
      <c r="AD754" s="239"/>
      <c r="AE754" s="239"/>
      <c r="AF754" s="239"/>
      <c r="AG754" s="239"/>
      <c r="AH754" s="239"/>
      <c r="AI754" s="239"/>
    </row>
    <row r="755" spans="9:35">
      <c r="I755" s="239"/>
      <c r="J755" s="239"/>
      <c r="K755" s="239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39"/>
      <c r="AD755" s="239"/>
      <c r="AE755" s="239"/>
      <c r="AF755" s="239"/>
      <c r="AG755" s="239"/>
      <c r="AH755" s="239"/>
      <c r="AI755" s="239"/>
    </row>
    <row r="756" spans="9:35">
      <c r="I756" s="239"/>
      <c r="J756" s="239"/>
      <c r="K756" s="239"/>
      <c r="L756" s="239"/>
      <c r="M756" s="239"/>
      <c r="N756" s="239"/>
      <c r="O756" s="239"/>
      <c r="P756" s="239"/>
      <c r="Q756" s="239"/>
      <c r="R756" s="239"/>
      <c r="S756" s="239"/>
      <c r="T756" s="239"/>
      <c r="U756" s="239"/>
      <c r="V756" s="239"/>
      <c r="W756" s="239"/>
      <c r="X756" s="239"/>
      <c r="Y756" s="239"/>
      <c r="Z756" s="239"/>
      <c r="AA756" s="239"/>
      <c r="AB756" s="239"/>
      <c r="AC756" s="239"/>
      <c r="AD756" s="239"/>
      <c r="AE756" s="239"/>
      <c r="AF756" s="239"/>
      <c r="AG756" s="239"/>
      <c r="AH756" s="239"/>
      <c r="AI756" s="239"/>
    </row>
    <row r="757" spans="9:35">
      <c r="I757" s="239"/>
      <c r="J757" s="239"/>
      <c r="K757" s="239"/>
      <c r="L757" s="239"/>
      <c r="M757" s="239"/>
      <c r="N757" s="239"/>
      <c r="O757" s="239"/>
      <c r="P757" s="239"/>
      <c r="Q757" s="239"/>
      <c r="R757" s="239"/>
      <c r="S757" s="239"/>
      <c r="T757" s="239"/>
      <c r="U757" s="239"/>
      <c r="V757" s="239"/>
      <c r="W757" s="239"/>
      <c r="X757" s="239"/>
      <c r="Y757" s="239"/>
      <c r="Z757" s="239"/>
      <c r="AA757" s="239"/>
      <c r="AB757" s="239"/>
      <c r="AC757" s="239"/>
      <c r="AD757" s="239"/>
      <c r="AE757" s="239"/>
      <c r="AF757" s="239"/>
      <c r="AG757" s="239"/>
      <c r="AH757" s="239"/>
      <c r="AI757" s="239"/>
    </row>
    <row r="758" spans="9:35">
      <c r="I758" s="239"/>
      <c r="J758" s="239"/>
      <c r="K758" s="239"/>
      <c r="L758" s="239"/>
      <c r="M758" s="239"/>
      <c r="N758" s="239"/>
      <c r="O758" s="239"/>
      <c r="P758" s="239"/>
      <c r="Q758" s="239"/>
      <c r="R758" s="239"/>
      <c r="S758" s="239"/>
      <c r="T758" s="239"/>
      <c r="U758" s="239"/>
      <c r="V758" s="239"/>
      <c r="W758" s="239"/>
      <c r="X758" s="239"/>
      <c r="Y758" s="239"/>
      <c r="Z758" s="239"/>
      <c r="AA758" s="239"/>
      <c r="AB758" s="239"/>
      <c r="AC758" s="239"/>
      <c r="AD758" s="239"/>
      <c r="AE758" s="239"/>
      <c r="AF758" s="239"/>
      <c r="AG758" s="239"/>
      <c r="AH758" s="239"/>
      <c r="AI758" s="239"/>
    </row>
    <row r="759" spans="9:35">
      <c r="I759" s="239"/>
      <c r="J759" s="239"/>
      <c r="K759" s="239"/>
      <c r="L759" s="239"/>
      <c r="M759" s="239"/>
      <c r="N759" s="239"/>
      <c r="O759" s="239"/>
      <c r="P759" s="239"/>
      <c r="Q759" s="239"/>
      <c r="R759" s="239"/>
      <c r="S759" s="239"/>
      <c r="T759" s="239"/>
      <c r="U759" s="239"/>
      <c r="V759" s="239"/>
      <c r="W759" s="239"/>
      <c r="X759" s="239"/>
      <c r="Y759" s="239"/>
      <c r="Z759" s="239"/>
      <c r="AA759" s="239"/>
      <c r="AB759" s="239"/>
      <c r="AC759" s="239"/>
      <c r="AD759" s="239"/>
      <c r="AE759" s="239"/>
      <c r="AF759" s="239"/>
      <c r="AG759" s="239"/>
      <c r="AH759" s="239"/>
      <c r="AI759" s="239"/>
    </row>
    <row r="760" spans="9:35">
      <c r="I760" s="239"/>
      <c r="J760" s="239"/>
      <c r="K760" s="239"/>
      <c r="L760" s="239"/>
      <c r="M760" s="239"/>
      <c r="N760" s="239"/>
      <c r="O760" s="239"/>
      <c r="P760" s="239"/>
      <c r="Q760" s="239"/>
      <c r="R760" s="239"/>
      <c r="S760" s="239"/>
      <c r="T760" s="239"/>
      <c r="U760" s="239"/>
      <c r="V760" s="239"/>
      <c r="W760" s="239"/>
      <c r="X760" s="239"/>
      <c r="Y760" s="239"/>
      <c r="Z760" s="239"/>
      <c r="AA760" s="239"/>
      <c r="AB760" s="239"/>
      <c r="AC760" s="239"/>
      <c r="AD760" s="239"/>
      <c r="AE760" s="239"/>
      <c r="AF760" s="239"/>
      <c r="AG760" s="239"/>
      <c r="AH760" s="239"/>
      <c r="AI760" s="239"/>
    </row>
    <row r="761" spans="9:35">
      <c r="I761" s="239"/>
      <c r="J761" s="239"/>
      <c r="K761" s="239"/>
      <c r="L761" s="239"/>
      <c r="M761" s="239"/>
      <c r="N761" s="239"/>
      <c r="O761" s="239"/>
      <c r="P761" s="239"/>
      <c r="Q761" s="239"/>
      <c r="R761" s="239"/>
      <c r="S761" s="239"/>
      <c r="T761" s="239"/>
      <c r="U761" s="239"/>
      <c r="V761" s="239"/>
      <c r="W761" s="239"/>
      <c r="X761" s="239"/>
      <c r="Y761" s="239"/>
      <c r="Z761" s="239"/>
      <c r="AA761" s="239"/>
      <c r="AB761" s="239"/>
      <c r="AC761" s="239"/>
      <c r="AD761" s="239"/>
      <c r="AE761" s="239"/>
      <c r="AF761" s="239"/>
      <c r="AG761" s="239"/>
      <c r="AH761" s="239"/>
      <c r="AI761" s="239"/>
    </row>
    <row r="762" spans="9:35">
      <c r="I762" s="239"/>
      <c r="J762" s="239"/>
      <c r="K762" s="239"/>
      <c r="L762" s="239"/>
      <c r="M762" s="239"/>
      <c r="N762" s="239"/>
      <c r="O762" s="239"/>
      <c r="P762" s="239"/>
      <c r="Q762" s="239"/>
      <c r="R762" s="239"/>
      <c r="S762" s="239"/>
      <c r="T762" s="239"/>
      <c r="U762" s="239"/>
      <c r="V762" s="239"/>
      <c r="W762" s="239"/>
      <c r="X762" s="239"/>
      <c r="Y762" s="239"/>
      <c r="Z762" s="239"/>
      <c r="AA762" s="239"/>
      <c r="AB762" s="239"/>
      <c r="AC762" s="239"/>
      <c r="AD762" s="239"/>
      <c r="AE762" s="239"/>
      <c r="AF762" s="239"/>
      <c r="AG762" s="239"/>
      <c r="AH762" s="239"/>
      <c r="AI762" s="239"/>
    </row>
    <row r="763" spans="9:35">
      <c r="I763" s="239"/>
      <c r="J763" s="239"/>
      <c r="K763" s="239"/>
      <c r="L763" s="239"/>
      <c r="M763" s="239"/>
      <c r="N763" s="239"/>
      <c r="O763" s="239"/>
      <c r="P763" s="239"/>
      <c r="Q763" s="239"/>
      <c r="R763" s="239"/>
      <c r="S763" s="239"/>
      <c r="T763" s="239"/>
      <c r="U763" s="239"/>
      <c r="V763" s="239"/>
      <c r="W763" s="239"/>
      <c r="X763" s="239"/>
      <c r="Y763" s="239"/>
      <c r="Z763" s="239"/>
      <c r="AA763" s="239"/>
      <c r="AB763" s="239"/>
      <c r="AC763" s="239"/>
      <c r="AD763" s="239"/>
      <c r="AE763" s="239"/>
      <c r="AF763" s="239"/>
      <c r="AG763" s="239"/>
      <c r="AH763" s="239"/>
      <c r="AI763" s="239"/>
    </row>
    <row r="764" spans="9:35">
      <c r="I764" s="239"/>
      <c r="J764" s="239"/>
      <c r="K764" s="239"/>
      <c r="L764" s="239"/>
      <c r="M764" s="239"/>
      <c r="N764" s="239"/>
      <c r="O764" s="239"/>
      <c r="P764" s="239"/>
      <c r="Q764" s="239"/>
      <c r="R764" s="239"/>
      <c r="S764" s="239"/>
      <c r="T764" s="239"/>
      <c r="U764" s="239"/>
      <c r="V764" s="239"/>
      <c r="W764" s="239"/>
      <c r="X764" s="239"/>
      <c r="Y764" s="239"/>
      <c r="Z764" s="239"/>
      <c r="AA764" s="239"/>
      <c r="AB764" s="239"/>
      <c r="AC764" s="239"/>
      <c r="AD764" s="239"/>
      <c r="AE764" s="239"/>
      <c r="AF764" s="239"/>
      <c r="AG764" s="239"/>
      <c r="AH764" s="239"/>
      <c r="AI764" s="239"/>
    </row>
    <row r="765" spans="9:35">
      <c r="I765" s="239"/>
      <c r="J765" s="239"/>
      <c r="K765" s="239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39"/>
      <c r="AD765" s="239"/>
      <c r="AE765" s="239"/>
      <c r="AF765" s="239"/>
      <c r="AG765" s="239"/>
      <c r="AH765" s="239"/>
      <c r="AI765" s="239"/>
    </row>
    <row r="766" spans="9:35">
      <c r="I766" s="239"/>
      <c r="J766" s="239"/>
      <c r="K766" s="239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9"/>
      <c r="AA766" s="239"/>
      <c r="AB766" s="239"/>
      <c r="AC766" s="239"/>
      <c r="AD766" s="239"/>
      <c r="AE766" s="239"/>
      <c r="AF766" s="239"/>
      <c r="AG766" s="239"/>
      <c r="AH766" s="239"/>
      <c r="AI766" s="239"/>
    </row>
    <row r="767" spans="9:35">
      <c r="I767" s="239"/>
      <c r="J767" s="239"/>
      <c r="K767" s="239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39"/>
      <c r="AD767" s="239"/>
      <c r="AE767" s="239"/>
      <c r="AF767" s="239"/>
      <c r="AG767" s="239"/>
      <c r="AH767" s="239"/>
      <c r="AI767" s="239"/>
    </row>
    <row r="768" spans="9:35">
      <c r="I768" s="239"/>
      <c r="J768" s="239"/>
      <c r="K768" s="239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9"/>
      <c r="AA768" s="239"/>
      <c r="AB768" s="239"/>
      <c r="AC768" s="239"/>
      <c r="AD768" s="239"/>
      <c r="AE768" s="239"/>
      <c r="AF768" s="239"/>
      <c r="AG768" s="239"/>
      <c r="AH768" s="239"/>
      <c r="AI768" s="239"/>
    </row>
    <row r="769" spans="9:35">
      <c r="I769" s="239"/>
      <c r="J769" s="239"/>
      <c r="K769" s="239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9"/>
      <c r="AA769" s="239"/>
      <c r="AB769" s="239"/>
      <c r="AC769" s="239"/>
      <c r="AD769" s="239"/>
      <c r="AE769" s="239"/>
      <c r="AF769" s="239"/>
      <c r="AG769" s="239"/>
      <c r="AH769" s="239"/>
      <c r="AI769" s="239"/>
    </row>
    <row r="770" spans="9:35">
      <c r="I770" s="239"/>
      <c r="J770" s="239"/>
      <c r="K770" s="239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9"/>
      <c r="AA770" s="239"/>
      <c r="AB770" s="239"/>
      <c r="AC770" s="239"/>
      <c r="AD770" s="239"/>
      <c r="AE770" s="239"/>
      <c r="AF770" s="239"/>
      <c r="AG770" s="239"/>
      <c r="AH770" s="239"/>
      <c r="AI770" s="239"/>
    </row>
    <row r="771" spans="9:35">
      <c r="I771" s="239"/>
      <c r="J771" s="239"/>
      <c r="K771" s="239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9"/>
      <c r="AA771" s="239"/>
      <c r="AB771" s="239"/>
      <c r="AC771" s="239"/>
      <c r="AD771" s="239"/>
      <c r="AE771" s="239"/>
      <c r="AF771" s="239"/>
      <c r="AG771" s="239"/>
      <c r="AH771" s="239"/>
      <c r="AI771" s="239"/>
    </row>
    <row r="772" spans="9:35">
      <c r="I772" s="239"/>
      <c r="J772" s="239"/>
      <c r="K772" s="239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9"/>
      <c r="AA772" s="239"/>
      <c r="AB772" s="239"/>
      <c r="AC772" s="239"/>
      <c r="AD772" s="239"/>
      <c r="AE772" s="239"/>
      <c r="AF772" s="239"/>
      <c r="AG772" s="239"/>
      <c r="AH772" s="239"/>
      <c r="AI772" s="239"/>
    </row>
    <row r="773" spans="9:35">
      <c r="I773" s="239"/>
      <c r="J773" s="239"/>
      <c r="K773" s="239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9"/>
      <c r="AA773" s="239"/>
      <c r="AB773" s="239"/>
      <c r="AC773" s="239"/>
      <c r="AD773" s="239"/>
      <c r="AE773" s="239"/>
      <c r="AF773" s="239"/>
      <c r="AG773" s="239"/>
      <c r="AH773" s="239"/>
      <c r="AI773" s="239"/>
    </row>
    <row r="774" spans="9:35">
      <c r="I774" s="239"/>
      <c r="J774" s="239"/>
      <c r="K774" s="239"/>
      <c r="L774" s="239"/>
      <c r="M774" s="239"/>
      <c r="N774" s="239"/>
      <c r="O774" s="239"/>
      <c r="P774" s="239"/>
      <c r="Q774" s="239"/>
      <c r="R774" s="239"/>
      <c r="S774" s="239"/>
      <c r="T774" s="239"/>
      <c r="U774" s="239"/>
      <c r="V774" s="239"/>
      <c r="W774" s="239"/>
      <c r="X774" s="239"/>
      <c r="Y774" s="239"/>
      <c r="Z774" s="239"/>
      <c r="AA774" s="239"/>
      <c r="AB774" s="239"/>
      <c r="AC774" s="239"/>
      <c r="AD774" s="239"/>
      <c r="AE774" s="239"/>
      <c r="AF774" s="239"/>
      <c r="AG774" s="239"/>
      <c r="AH774" s="239"/>
      <c r="AI774" s="239"/>
    </row>
    <row r="775" spans="9:35">
      <c r="I775" s="239"/>
      <c r="J775" s="239"/>
      <c r="K775" s="239"/>
      <c r="L775" s="239"/>
      <c r="M775" s="239"/>
      <c r="N775" s="239"/>
      <c r="O775" s="239"/>
      <c r="P775" s="239"/>
      <c r="Q775" s="239"/>
      <c r="R775" s="239"/>
      <c r="S775" s="239"/>
      <c r="T775" s="239"/>
      <c r="U775" s="239"/>
      <c r="V775" s="239"/>
      <c r="W775" s="239"/>
      <c r="X775" s="239"/>
      <c r="Y775" s="239"/>
      <c r="Z775" s="239"/>
      <c r="AA775" s="239"/>
      <c r="AB775" s="239"/>
      <c r="AC775" s="239"/>
      <c r="AD775" s="239"/>
      <c r="AE775" s="239"/>
      <c r="AF775" s="239"/>
      <c r="AG775" s="239"/>
      <c r="AH775" s="239"/>
      <c r="AI775" s="239"/>
    </row>
    <row r="776" spans="9:35">
      <c r="I776" s="239"/>
      <c r="J776" s="239"/>
      <c r="K776" s="239"/>
      <c r="L776" s="239"/>
      <c r="M776" s="239"/>
      <c r="N776" s="239"/>
      <c r="O776" s="239"/>
      <c r="P776" s="239"/>
      <c r="Q776" s="239"/>
      <c r="R776" s="239"/>
      <c r="S776" s="239"/>
      <c r="T776" s="239"/>
      <c r="U776" s="239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</row>
    <row r="777" spans="9:35">
      <c r="I777" s="239"/>
      <c r="J777" s="239"/>
      <c r="K777" s="239"/>
      <c r="L777" s="239"/>
      <c r="M777" s="239"/>
      <c r="N777" s="239"/>
      <c r="O777" s="239"/>
      <c r="P777" s="239"/>
      <c r="Q777" s="239"/>
      <c r="R777" s="239"/>
      <c r="S777" s="239"/>
      <c r="T777" s="239"/>
      <c r="U777" s="239"/>
      <c r="V777" s="239"/>
      <c r="W777" s="239"/>
      <c r="X777" s="239"/>
      <c r="Y777" s="239"/>
      <c r="Z777" s="239"/>
      <c r="AA777" s="239"/>
      <c r="AB777" s="239"/>
      <c r="AC777" s="239"/>
      <c r="AD777" s="239"/>
      <c r="AE777" s="239"/>
      <c r="AF777" s="239"/>
      <c r="AG777" s="239"/>
      <c r="AH777" s="239"/>
      <c r="AI777" s="239"/>
    </row>
    <row r="778" spans="9:35">
      <c r="I778" s="239"/>
      <c r="J778" s="239"/>
      <c r="K778" s="239"/>
      <c r="L778" s="239"/>
      <c r="M778" s="239"/>
      <c r="N778" s="239"/>
      <c r="O778" s="239"/>
      <c r="P778" s="239"/>
      <c r="Q778" s="239"/>
      <c r="R778" s="239"/>
      <c r="S778" s="239"/>
      <c r="T778" s="239"/>
      <c r="U778" s="239"/>
      <c r="V778" s="239"/>
      <c r="W778" s="239"/>
      <c r="X778" s="239"/>
      <c r="Y778" s="239"/>
      <c r="Z778" s="239"/>
      <c r="AA778" s="239"/>
      <c r="AB778" s="239"/>
      <c r="AC778" s="239"/>
      <c r="AD778" s="239"/>
      <c r="AE778" s="239"/>
      <c r="AF778" s="239"/>
      <c r="AG778" s="239"/>
      <c r="AH778" s="239"/>
      <c r="AI778" s="239"/>
    </row>
    <row r="779" spans="9:35">
      <c r="I779" s="239"/>
      <c r="J779" s="239"/>
      <c r="K779" s="239"/>
      <c r="L779" s="239"/>
      <c r="M779" s="239"/>
      <c r="N779" s="239"/>
      <c r="O779" s="239"/>
      <c r="P779" s="239"/>
      <c r="Q779" s="239"/>
      <c r="R779" s="239"/>
      <c r="S779" s="239"/>
      <c r="T779" s="239"/>
      <c r="U779" s="239"/>
      <c r="V779" s="239"/>
      <c r="W779" s="239"/>
      <c r="X779" s="239"/>
      <c r="Y779" s="239"/>
      <c r="Z779" s="239"/>
      <c r="AA779" s="239"/>
      <c r="AB779" s="239"/>
      <c r="AC779" s="239"/>
      <c r="AD779" s="239"/>
      <c r="AE779" s="239"/>
      <c r="AF779" s="239"/>
      <c r="AG779" s="239"/>
      <c r="AH779" s="239"/>
      <c r="AI779" s="239"/>
    </row>
    <row r="780" spans="9:35">
      <c r="I780" s="239"/>
      <c r="J780" s="239"/>
      <c r="K780" s="239"/>
      <c r="L780" s="239"/>
      <c r="M780" s="239"/>
      <c r="N780" s="239"/>
      <c r="O780" s="239"/>
      <c r="P780" s="239"/>
      <c r="Q780" s="239"/>
      <c r="R780" s="239"/>
      <c r="S780" s="239"/>
      <c r="T780" s="239"/>
      <c r="U780" s="239"/>
      <c r="V780" s="239"/>
      <c r="W780" s="239"/>
      <c r="X780" s="239"/>
      <c r="Y780" s="239"/>
      <c r="Z780" s="239"/>
      <c r="AA780" s="239"/>
      <c r="AB780" s="239"/>
      <c r="AC780" s="239"/>
      <c r="AD780" s="239"/>
      <c r="AE780" s="239"/>
      <c r="AF780" s="239"/>
      <c r="AG780" s="239"/>
      <c r="AH780" s="239"/>
      <c r="AI780" s="239"/>
    </row>
    <row r="781" spans="9:35">
      <c r="I781" s="239"/>
      <c r="J781" s="239"/>
      <c r="K781" s="239"/>
      <c r="L781" s="239"/>
      <c r="M781" s="239"/>
      <c r="N781" s="239"/>
      <c r="O781" s="239"/>
      <c r="P781" s="239"/>
      <c r="Q781" s="239"/>
      <c r="R781" s="239"/>
      <c r="S781" s="239"/>
      <c r="T781" s="239"/>
      <c r="U781" s="239"/>
      <c r="V781" s="239"/>
      <c r="W781" s="239"/>
      <c r="X781" s="239"/>
      <c r="Y781" s="239"/>
      <c r="Z781" s="239"/>
      <c r="AA781" s="239"/>
      <c r="AB781" s="239"/>
      <c r="AC781" s="239"/>
      <c r="AD781" s="239"/>
      <c r="AE781" s="239"/>
      <c r="AF781" s="239"/>
      <c r="AG781" s="239"/>
      <c r="AH781" s="239"/>
      <c r="AI781" s="239"/>
    </row>
    <row r="782" spans="9:35">
      <c r="I782" s="239"/>
      <c r="J782" s="239"/>
      <c r="K782" s="239"/>
      <c r="L782" s="239"/>
      <c r="M782" s="239"/>
      <c r="N782" s="239"/>
      <c r="O782" s="239"/>
      <c r="P782" s="239"/>
      <c r="Q782" s="239"/>
      <c r="R782" s="239"/>
      <c r="S782" s="239"/>
      <c r="T782" s="239"/>
      <c r="U782" s="239"/>
      <c r="V782" s="239"/>
      <c r="W782" s="239"/>
      <c r="X782" s="239"/>
      <c r="Y782" s="239"/>
      <c r="Z782" s="239"/>
      <c r="AA782" s="239"/>
      <c r="AB782" s="239"/>
      <c r="AC782" s="239"/>
      <c r="AD782" s="239"/>
      <c r="AE782" s="239"/>
      <c r="AF782" s="239"/>
      <c r="AG782" s="239"/>
      <c r="AH782" s="239"/>
      <c r="AI782" s="239"/>
    </row>
    <row r="783" spans="9:35">
      <c r="I783" s="239"/>
      <c r="J783" s="239"/>
      <c r="K783" s="239"/>
      <c r="L783" s="239"/>
      <c r="M783" s="239"/>
      <c r="N783" s="239"/>
      <c r="O783" s="239"/>
      <c r="P783" s="239"/>
      <c r="Q783" s="239"/>
      <c r="R783" s="239"/>
      <c r="S783" s="239"/>
      <c r="T783" s="239"/>
      <c r="U783" s="239"/>
      <c r="V783" s="239"/>
      <c r="W783" s="239"/>
      <c r="X783" s="239"/>
      <c r="Y783" s="239"/>
      <c r="Z783" s="239"/>
      <c r="AA783" s="239"/>
      <c r="AB783" s="239"/>
      <c r="AC783" s="239"/>
      <c r="AD783" s="239"/>
      <c r="AE783" s="239"/>
      <c r="AF783" s="239"/>
      <c r="AG783" s="239"/>
      <c r="AH783" s="239"/>
      <c r="AI783" s="239"/>
    </row>
    <row r="784" spans="9:35">
      <c r="I784" s="239"/>
      <c r="J784" s="239"/>
      <c r="K784" s="239"/>
      <c r="L784" s="239"/>
      <c r="M784" s="239"/>
      <c r="N784" s="239"/>
      <c r="O784" s="239"/>
      <c r="P784" s="239"/>
      <c r="Q784" s="239"/>
      <c r="R784" s="239"/>
      <c r="S784" s="239"/>
      <c r="T784" s="239"/>
      <c r="U784" s="239"/>
      <c r="V784" s="239"/>
      <c r="W784" s="239"/>
      <c r="X784" s="239"/>
      <c r="Y784" s="239"/>
      <c r="Z784" s="239"/>
      <c r="AA784" s="239"/>
      <c r="AB784" s="239"/>
      <c r="AC784" s="239"/>
      <c r="AD784" s="239"/>
      <c r="AE784" s="239"/>
      <c r="AF784" s="239"/>
      <c r="AG784" s="239"/>
      <c r="AH784" s="239"/>
      <c r="AI784" s="239"/>
    </row>
    <row r="785" spans="9:35">
      <c r="I785" s="239"/>
      <c r="J785" s="239"/>
      <c r="K785" s="239"/>
      <c r="L785" s="239"/>
      <c r="M785" s="239"/>
      <c r="N785" s="239"/>
      <c r="O785" s="239"/>
      <c r="P785" s="239"/>
      <c r="Q785" s="239"/>
      <c r="R785" s="239"/>
      <c r="S785" s="239"/>
      <c r="T785" s="239"/>
      <c r="U785" s="239"/>
      <c r="V785" s="239"/>
      <c r="W785" s="239"/>
      <c r="X785" s="239"/>
      <c r="Y785" s="239"/>
      <c r="Z785" s="239"/>
      <c r="AA785" s="239"/>
      <c r="AB785" s="239"/>
      <c r="AC785" s="239"/>
      <c r="AD785" s="239"/>
      <c r="AE785" s="239"/>
      <c r="AF785" s="239"/>
      <c r="AG785" s="239"/>
      <c r="AH785" s="239"/>
      <c r="AI785" s="239"/>
    </row>
    <row r="786" spans="9:35">
      <c r="I786" s="239"/>
      <c r="J786" s="239"/>
      <c r="K786" s="239"/>
      <c r="L786" s="239"/>
      <c r="M786" s="239"/>
      <c r="N786" s="239"/>
      <c r="O786" s="239"/>
      <c r="P786" s="239"/>
      <c r="Q786" s="239"/>
      <c r="R786" s="239"/>
      <c r="S786" s="239"/>
      <c r="T786" s="239"/>
      <c r="U786" s="239"/>
      <c r="V786" s="239"/>
      <c r="W786" s="239"/>
      <c r="X786" s="239"/>
      <c r="Y786" s="239"/>
      <c r="Z786" s="239"/>
      <c r="AA786" s="239"/>
      <c r="AB786" s="239"/>
      <c r="AC786" s="239"/>
      <c r="AD786" s="239"/>
      <c r="AE786" s="239"/>
      <c r="AF786" s="239"/>
      <c r="AG786" s="239"/>
      <c r="AH786" s="239"/>
      <c r="AI786" s="239"/>
    </row>
    <row r="787" spans="9:35">
      <c r="I787" s="239"/>
      <c r="J787" s="239"/>
      <c r="K787" s="239"/>
      <c r="L787" s="239"/>
      <c r="M787" s="239"/>
      <c r="N787" s="239"/>
      <c r="O787" s="239"/>
      <c r="P787" s="239"/>
      <c r="Q787" s="239"/>
      <c r="R787" s="239"/>
      <c r="S787" s="239"/>
      <c r="T787" s="239"/>
      <c r="U787" s="239"/>
      <c r="V787" s="239"/>
      <c r="W787" s="239"/>
      <c r="X787" s="239"/>
      <c r="Y787" s="239"/>
      <c r="Z787" s="239"/>
      <c r="AA787" s="239"/>
      <c r="AB787" s="239"/>
      <c r="AC787" s="239"/>
      <c r="AD787" s="239"/>
      <c r="AE787" s="239"/>
      <c r="AF787" s="239"/>
      <c r="AG787" s="239"/>
      <c r="AH787" s="239"/>
      <c r="AI787" s="239"/>
    </row>
    <row r="788" spans="9:35">
      <c r="I788" s="239"/>
      <c r="J788" s="239"/>
      <c r="K788" s="239"/>
      <c r="L788" s="239"/>
      <c r="M788" s="239"/>
      <c r="N788" s="239"/>
      <c r="O788" s="239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9"/>
      <c r="AA788" s="239"/>
      <c r="AB788" s="239"/>
      <c r="AC788" s="239"/>
      <c r="AD788" s="239"/>
      <c r="AE788" s="239"/>
      <c r="AF788" s="239"/>
      <c r="AG788" s="239"/>
      <c r="AH788" s="239"/>
      <c r="AI788" s="239"/>
    </row>
    <row r="789" spans="9:35">
      <c r="I789" s="239"/>
      <c r="J789" s="239"/>
      <c r="K789" s="239"/>
      <c r="L789" s="239"/>
      <c r="M789" s="239"/>
      <c r="N789" s="239"/>
      <c r="O789" s="239"/>
      <c r="P789" s="239"/>
      <c r="Q789" s="239"/>
      <c r="R789" s="239"/>
      <c r="S789" s="239"/>
      <c r="T789" s="239"/>
      <c r="U789" s="239"/>
      <c r="V789" s="239"/>
      <c r="W789" s="239"/>
      <c r="X789" s="239"/>
      <c r="Y789" s="239"/>
      <c r="Z789" s="239"/>
      <c r="AA789" s="239"/>
      <c r="AB789" s="239"/>
      <c r="AC789" s="239"/>
      <c r="AD789" s="239"/>
      <c r="AE789" s="239"/>
      <c r="AF789" s="239"/>
      <c r="AG789" s="239"/>
      <c r="AH789" s="239"/>
      <c r="AI789" s="239"/>
    </row>
    <row r="790" spans="9:35">
      <c r="I790" s="239"/>
      <c r="J790" s="239"/>
      <c r="K790" s="239"/>
      <c r="L790" s="239"/>
      <c r="M790" s="239"/>
      <c r="N790" s="239"/>
      <c r="O790" s="239"/>
      <c r="P790" s="239"/>
      <c r="Q790" s="239"/>
      <c r="R790" s="239"/>
      <c r="S790" s="239"/>
      <c r="T790" s="239"/>
      <c r="U790" s="239"/>
      <c r="V790" s="239"/>
      <c r="W790" s="239"/>
      <c r="X790" s="239"/>
      <c r="Y790" s="239"/>
      <c r="Z790" s="239"/>
      <c r="AA790" s="239"/>
      <c r="AB790" s="239"/>
      <c r="AC790" s="239"/>
      <c r="AD790" s="239"/>
      <c r="AE790" s="239"/>
      <c r="AF790" s="239"/>
      <c r="AG790" s="239"/>
      <c r="AH790" s="239"/>
      <c r="AI790" s="239"/>
    </row>
    <row r="791" spans="9:35">
      <c r="I791" s="239"/>
      <c r="J791" s="239"/>
      <c r="K791" s="239"/>
      <c r="L791" s="239"/>
      <c r="M791" s="239"/>
      <c r="N791" s="239"/>
      <c r="O791" s="239"/>
      <c r="P791" s="239"/>
      <c r="Q791" s="239"/>
      <c r="R791" s="239"/>
      <c r="S791" s="239"/>
      <c r="T791" s="239"/>
      <c r="U791" s="239"/>
      <c r="V791" s="239"/>
      <c r="W791" s="239"/>
      <c r="X791" s="239"/>
      <c r="Y791" s="239"/>
      <c r="Z791" s="239"/>
      <c r="AA791" s="239"/>
      <c r="AB791" s="239"/>
      <c r="AC791" s="239"/>
      <c r="AD791" s="239"/>
      <c r="AE791" s="239"/>
      <c r="AF791" s="239"/>
      <c r="AG791" s="239"/>
      <c r="AH791" s="239"/>
      <c r="AI791" s="239"/>
    </row>
    <row r="792" spans="9:35">
      <c r="I792" s="239"/>
      <c r="J792" s="239"/>
      <c r="K792" s="239"/>
      <c r="L792" s="239"/>
      <c r="M792" s="239"/>
      <c r="N792" s="239"/>
      <c r="O792" s="239"/>
      <c r="P792" s="239"/>
      <c r="Q792" s="239"/>
      <c r="R792" s="239"/>
      <c r="S792" s="239"/>
      <c r="T792" s="239"/>
      <c r="U792" s="239"/>
      <c r="V792" s="239"/>
      <c r="W792" s="239"/>
      <c r="X792" s="239"/>
      <c r="Y792" s="239"/>
      <c r="Z792" s="239"/>
      <c r="AA792" s="239"/>
      <c r="AB792" s="239"/>
      <c r="AC792" s="239"/>
      <c r="AD792" s="239"/>
      <c r="AE792" s="239"/>
      <c r="AF792" s="239"/>
      <c r="AG792" s="239"/>
      <c r="AH792" s="239"/>
      <c r="AI792" s="239"/>
    </row>
    <row r="793" spans="9:35">
      <c r="I793" s="239"/>
      <c r="J793" s="239"/>
      <c r="K793" s="239"/>
      <c r="L793" s="239"/>
      <c r="M793" s="239"/>
      <c r="N793" s="239"/>
      <c r="O793" s="239"/>
      <c r="P793" s="239"/>
      <c r="Q793" s="239"/>
      <c r="R793" s="239"/>
      <c r="S793" s="239"/>
      <c r="T793" s="239"/>
      <c r="U793" s="239"/>
      <c r="V793" s="239"/>
      <c r="W793" s="239"/>
      <c r="X793" s="239"/>
      <c r="Y793" s="239"/>
      <c r="Z793" s="239"/>
      <c r="AA793" s="239"/>
      <c r="AB793" s="239"/>
      <c r="AC793" s="239"/>
      <c r="AD793" s="239"/>
      <c r="AE793" s="239"/>
      <c r="AF793" s="239"/>
      <c r="AG793" s="239"/>
      <c r="AH793" s="239"/>
      <c r="AI793" s="239"/>
    </row>
    <row r="794" spans="9:35">
      <c r="I794" s="239"/>
      <c r="J794" s="239"/>
      <c r="K794" s="239"/>
      <c r="L794" s="239"/>
      <c r="M794" s="239"/>
      <c r="N794" s="239"/>
      <c r="O794" s="239"/>
      <c r="P794" s="239"/>
      <c r="Q794" s="239"/>
      <c r="R794" s="239"/>
      <c r="S794" s="239"/>
      <c r="T794" s="239"/>
      <c r="U794" s="239"/>
      <c r="V794" s="239"/>
      <c r="W794" s="239"/>
      <c r="X794" s="239"/>
      <c r="Y794" s="239"/>
      <c r="Z794" s="239"/>
      <c r="AA794" s="239"/>
      <c r="AB794" s="239"/>
      <c r="AC794" s="239"/>
      <c r="AD794" s="239"/>
      <c r="AE794" s="239"/>
      <c r="AF794" s="239"/>
      <c r="AG794" s="239"/>
      <c r="AH794" s="239"/>
      <c r="AI794" s="239"/>
    </row>
    <row r="795" spans="9:35">
      <c r="I795" s="239"/>
      <c r="J795" s="239"/>
      <c r="K795" s="239"/>
      <c r="L795" s="239"/>
      <c r="M795" s="239"/>
      <c r="N795" s="239"/>
      <c r="O795" s="239"/>
      <c r="P795" s="239"/>
      <c r="Q795" s="239"/>
      <c r="R795" s="239"/>
      <c r="S795" s="239"/>
      <c r="T795" s="239"/>
      <c r="U795" s="239"/>
      <c r="V795" s="239"/>
      <c r="W795" s="239"/>
      <c r="X795" s="239"/>
      <c r="Y795" s="239"/>
      <c r="Z795" s="239"/>
      <c r="AA795" s="239"/>
      <c r="AB795" s="239"/>
      <c r="AC795" s="239"/>
      <c r="AD795" s="239"/>
      <c r="AE795" s="239"/>
      <c r="AF795" s="239"/>
      <c r="AG795" s="239"/>
      <c r="AH795" s="239"/>
      <c r="AI795" s="239"/>
    </row>
    <row r="796" spans="9:35">
      <c r="I796" s="239"/>
      <c r="J796" s="239"/>
      <c r="K796" s="239"/>
      <c r="L796" s="239"/>
      <c r="M796" s="239"/>
      <c r="N796" s="239"/>
      <c r="O796" s="239"/>
      <c r="P796" s="239"/>
      <c r="Q796" s="239"/>
      <c r="R796" s="239"/>
      <c r="S796" s="239"/>
      <c r="T796" s="239"/>
      <c r="U796" s="239"/>
      <c r="V796" s="239"/>
      <c r="W796" s="239"/>
      <c r="X796" s="239"/>
      <c r="Y796" s="239"/>
      <c r="Z796" s="239"/>
      <c r="AA796" s="239"/>
      <c r="AB796" s="239"/>
      <c r="AC796" s="239"/>
      <c r="AD796" s="239"/>
      <c r="AE796" s="239"/>
      <c r="AF796" s="239"/>
      <c r="AG796" s="239"/>
      <c r="AH796" s="239"/>
      <c r="AI796" s="239"/>
    </row>
    <row r="797" spans="9:35">
      <c r="I797" s="239"/>
      <c r="J797" s="239"/>
      <c r="K797" s="239"/>
      <c r="L797" s="239"/>
      <c r="M797" s="239"/>
      <c r="N797" s="239"/>
      <c r="O797" s="239"/>
      <c r="P797" s="239"/>
      <c r="Q797" s="239"/>
      <c r="R797" s="239"/>
      <c r="S797" s="239"/>
      <c r="T797" s="239"/>
      <c r="U797" s="239"/>
      <c r="V797" s="239"/>
      <c r="W797" s="239"/>
      <c r="X797" s="239"/>
      <c r="Y797" s="239"/>
      <c r="Z797" s="239"/>
      <c r="AA797" s="239"/>
      <c r="AB797" s="239"/>
      <c r="AC797" s="239"/>
      <c r="AD797" s="239"/>
      <c r="AE797" s="239"/>
      <c r="AF797" s="239"/>
      <c r="AG797" s="239"/>
      <c r="AH797" s="239"/>
      <c r="AI797" s="239"/>
    </row>
    <row r="798" spans="9:35">
      <c r="I798" s="239"/>
      <c r="J798" s="239"/>
      <c r="K798" s="239"/>
      <c r="L798" s="239"/>
      <c r="M798" s="239"/>
      <c r="N798" s="239"/>
      <c r="O798" s="239"/>
      <c r="P798" s="239"/>
      <c r="Q798" s="239"/>
      <c r="R798" s="239"/>
      <c r="S798" s="239"/>
      <c r="T798" s="239"/>
      <c r="U798" s="239"/>
      <c r="V798" s="239"/>
      <c r="W798" s="239"/>
      <c r="X798" s="239"/>
      <c r="Y798" s="239"/>
      <c r="Z798" s="239"/>
      <c r="AA798" s="239"/>
      <c r="AB798" s="239"/>
      <c r="AC798" s="239"/>
      <c r="AD798" s="239"/>
      <c r="AE798" s="239"/>
      <c r="AF798" s="239"/>
      <c r="AG798" s="239"/>
      <c r="AH798" s="239"/>
      <c r="AI798" s="239"/>
    </row>
    <row r="799" spans="9:35">
      <c r="I799" s="239"/>
      <c r="J799" s="239"/>
      <c r="K799" s="239"/>
      <c r="L799" s="239"/>
      <c r="M799" s="239"/>
      <c r="N799" s="239"/>
      <c r="O799" s="239"/>
      <c r="P799" s="239"/>
      <c r="Q799" s="239"/>
      <c r="R799" s="239"/>
      <c r="S799" s="239"/>
      <c r="T799" s="239"/>
      <c r="U799" s="239"/>
      <c r="V799" s="239"/>
      <c r="W799" s="239"/>
      <c r="X799" s="239"/>
      <c r="Y799" s="239"/>
      <c r="Z799" s="239"/>
      <c r="AA799" s="239"/>
      <c r="AB799" s="239"/>
      <c r="AC799" s="239"/>
      <c r="AD799" s="239"/>
      <c r="AE799" s="239"/>
      <c r="AF799" s="239"/>
      <c r="AG799" s="239"/>
      <c r="AH799" s="239"/>
      <c r="AI799" s="239"/>
    </row>
    <row r="800" spans="9:35">
      <c r="I800" s="239"/>
      <c r="J800" s="239"/>
      <c r="K800" s="239"/>
      <c r="L800" s="239"/>
      <c r="M800" s="239"/>
      <c r="N800" s="239"/>
      <c r="O800" s="239"/>
      <c r="P800" s="239"/>
      <c r="Q800" s="239"/>
      <c r="R800" s="239"/>
      <c r="S800" s="239"/>
      <c r="T800" s="239"/>
      <c r="U800" s="239"/>
      <c r="V800" s="239"/>
      <c r="W800" s="239"/>
      <c r="X800" s="239"/>
      <c r="Y800" s="239"/>
      <c r="Z800" s="239"/>
      <c r="AA800" s="239"/>
      <c r="AB800" s="239"/>
      <c r="AC800" s="239"/>
      <c r="AD800" s="239"/>
      <c r="AE800" s="239"/>
      <c r="AF800" s="239"/>
      <c r="AG800" s="239"/>
      <c r="AH800" s="239"/>
      <c r="AI800" s="239"/>
    </row>
    <row r="801" spans="9:35">
      <c r="I801" s="239"/>
      <c r="J801" s="239"/>
      <c r="K801" s="239"/>
      <c r="L801" s="239"/>
      <c r="M801" s="239"/>
      <c r="N801" s="239"/>
      <c r="O801" s="239"/>
      <c r="P801" s="239"/>
      <c r="Q801" s="239"/>
      <c r="R801" s="239"/>
      <c r="S801" s="239"/>
      <c r="T801" s="239"/>
      <c r="U801" s="239"/>
      <c r="V801" s="239"/>
      <c r="W801" s="239"/>
      <c r="X801" s="239"/>
      <c r="Y801" s="239"/>
      <c r="Z801" s="239"/>
      <c r="AA801" s="239"/>
      <c r="AB801" s="239"/>
      <c r="AC801" s="239"/>
      <c r="AD801" s="239"/>
      <c r="AE801" s="239"/>
      <c r="AF801" s="239"/>
      <c r="AG801" s="239"/>
      <c r="AH801" s="239"/>
      <c r="AI801" s="239"/>
    </row>
    <row r="802" spans="9:35">
      <c r="I802" s="239"/>
      <c r="J802" s="239"/>
      <c r="K802" s="239"/>
      <c r="L802" s="239"/>
      <c r="M802" s="239"/>
      <c r="N802" s="239"/>
      <c r="O802" s="239"/>
      <c r="P802" s="239"/>
      <c r="Q802" s="239"/>
      <c r="R802" s="239"/>
      <c r="S802" s="239"/>
      <c r="T802" s="239"/>
      <c r="U802" s="239"/>
      <c r="V802" s="239"/>
      <c r="W802" s="239"/>
      <c r="X802" s="239"/>
      <c r="Y802" s="239"/>
      <c r="Z802" s="239"/>
      <c r="AA802" s="239"/>
      <c r="AB802" s="239"/>
      <c r="AC802" s="239"/>
      <c r="AD802" s="239"/>
      <c r="AE802" s="239"/>
      <c r="AF802" s="239"/>
      <c r="AG802" s="239"/>
      <c r="AH802" s="239"/>
      <c r="AI802" s="239"/>
    </row>
    <row r="803" spans="9:35">
      <c r="I803" s="239"/>
      <c r="J803" s="239"/>
      <c r="K803" s="239"/>
      <c r="L803" s="239"/>
      <c r="M803" s="239"/>
      <c r="N803" s="239"/>
      <c r="O803" s="239"/>
      <c r="P803" s="239"/>
      <c r="Q803" s="239"/>
      <c r="R803" s="239"/>
      <c r="S803" s="239"/>
      <c r="T803" s="239"/>
      <c r="U803" s="239"/>
      <c r="V803" s="239"/>
      <c r="W803" s="239"/>
      <c r="X803" s="239"/>
      <c r="Y803" s="239"/>
      <c r="Z803" s="239"/>
      <c r="AA803" s="239"/>
      <c r="AB803" s="239"/>
      <c r="AC803" s="239"/>
      <c r="AD803" s="239"/>
      <c r="AE803" s="239"/>
      <c r="AF803" s="239"/>
      <c r="AG803" s="239"/>
      <c r="AH803" s="239"/>
      <c r="AI803" s="239"/>
    </row>
    <row r="804" spans="9:35">
      <c r="I804" s="239"/>
      <c r="J804" s="239"/>
      <c r="K804" s="239"/>
      <c r="L804" s="239"/>
      <c r="M804" s="239"/>
      <c r="N804" s="239"/>
      <c r="O804" s="239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9"/>
      <c r="AA804" s="239"/>
      <c r="AB804" s="239"/>
      <c r="AC804" s="239"/>
      <c r="AD804" s="239"/>
      <c r="AE804" s="239"/>
      <c r="AF804" s="239"/>
      <c r="AG804" s="239"/>
      <c r="AH804" s="239"/>
      <c r="AI804" s="239"/>
    </row>
    <row r="805" spans="9:35">
      <c r="I805" s="239"/>
      <c r="J805" s="239"/>
      <c r="K805" s="239"/>
      <c r="L805" s="239"/>
      <c r="M805" s="239"/>
      <c r="N805" s="239"/>
      <c r="O805" s="239"/>
      <c r="P805" s="239"/>
      <c r="Q805" s="239"/>
      <c r="R805" s="239"/>
      <c r="S805" s="239"/>
      <c r="T805" s="239"/>
      <c r="U805" s="239"/>
      <c r="V805" s="239"/>
      <c r="W805" s="239"/>
      <c r="X805" s="239"/>
      <c r="Y805" s="239"/>
      <c r="Z805" s="239"/>
      <c r="AA805" s="239"/>
      <c r="AB805" s="239"/>
      <c r="AC805" s="239"/>
      <c r="AD805" s="239"/>
      <c r="AE805" s="239"/>
      <c r="AF805" s="239"/>
      <c r="AG805" s="239"/>
      <c r="AH805" s="239"/>
      <c r="AI805" s="239"/>
    </row>
    <row r="806" spans="9:35">
      <c r="I806" s="239"/>
      <c r="J806" s="239"/>
      <c r="K806" s="239"/>
      <c r="L806" s="239"/>
      <c r="M806" s="239"/>
      <c r="N806" s="239"/>
      <c r="O806" s="239"/>
      <c r="P806" s="239"/>
      <c r="Q806" s="239"/>
      <c r="R806" s="239"/>
      <c r="S806" s="239"/>
      <c r="T806" s="239"/>
      <c r="U806" s="239"/>
      <c r="V806" s="239"/>
      <c r="W806" s="239"/>
      <c r="X806" s="239"/>
      <c r="Y806" s="239"/>
      <c r="Z806" s="239"/>
      <c r="AA806" s="239"/>
      <c r="AB806" s="239"/>
      <c r="AC806" s="239"/>
      <c r="AD806" s="239"/>
      <c r="AE806" s="239"/>
      <c r="AF806" s="239"/>
      <c r="AG806" s="239"/>
      <c r="AH806" s="239"/>
      <c r="AI806" s="239"/>
    </row>
    <row r="807" spans="9:35">
      <c r="I807" s="239"/>
      <c r="J807" s="239"/>
      <c r="K807" s="239"/>
      <c r="L807" s="239"/>
      <c r="M807" s="239"/>
      <c r="N807" s="239"/>
      <c r="O807" s="239"/>
      <c r="P807" s="239"/>
      <c r="Q807" s="239"/>
      <c r="R807" s="239"/>
      <c r="S807" s="239"/>
      <c r="T807" s="239"/>
      <c r="U807" s="239"/>
      <c r="V807" s="239"/>
      <c r="W807" s="239"/>
      <c r="X807" s="239"/>
      <c r="Y807" s="239"/>
      <c r="Z807" s="239"/>
      <c r="AA807" s="239"/>
      <c r="AB807" s="239"/>
      <c r="AC807" s="239"/>
      <c r="AD807" s="239"/>
      <c r="AE807" s="239"/>
      <c r="AF807" s="239"/>
      <c r="AG807" s="239"/>
      <c r="AH807" s="239"/>
      <c r="AI807" s="239"/>
    </row>
    <row r="808" spans="9:35">
      <c r="I808" s="239"/>
      <c r="J808" s="239"/>
      <c r="K808" s="239"/>
      <c r="L808" s="239"/>
      <c r="M808" s="239"/>
      <c r="N808" s="239"/>
      <c r="O808" s="239"/>
      <c r="P808" s="239"/>
      <c r="Q808" s="239"/>
      <c r="R808" s="239"/>
      <c r="S808" s="239"/>
      <c r="T808" s="239"/>
      <c r="U808" s="239"/>
      <c r="V808" s="239"/>
      <c r="W808" s="239"/>
      <c r="X808" s="239"/>
      <c r="Y808" s="239"/>
      <c r="Z808" s="239"/>
      <c r="AA808" s="239"/>
      <c r="AB808" s="239"/>
      <c r="AC808" s="239"/>
      <c r="AD808" s="239"/>
      <c r="AE808" s="239"/>
      <c r="AF808" s="239"/>
      <c r="AG808" s="239"/>
      <c r="AH808" s="239"/>
      <c r="AI808" s="239"/>
    </row>
    <row r="809" spans="9:35">
      <c r="I809" s="239"/>
      <c r="J809" s="239"/>
      <c r="K809" s="239"/>
      <c r="L809" s="239"/>
      <c r="M809" s="239"/>
      <c r="N809" s="239"/>
      <c r="O809" s="239"/>
      <c r="P809" s="239"/>
      <c r="Q809" s="239"/>
      <c r="R809" s="239"/>
      <c r="S809" s="239"/>
      <c r="T809" s="239"/>
      <c r="U809" s="239"/>
      <c r="V809" s="239"/>
      <c r="W809" s="239"/>
      <c r="X809" s="239"/>
      <c r="Y809" s="239"/>
      <c r="Z809" s="239"/>
      <c r="AA809" s="239"/>
      <c r="AB809" s="239"/>
      <c r="AC809" s="239"/>
      <c r="AD809" s="239"/>
      <c r="AE809" s="239"/>
      <c r="AF809" s="239"/>
      <c r="AG809" s="239"/>
      <c r="AH809" s="239"/>
      <c r="AI809" s="239"/>
    </row>
    <row r="810" spans="9:35">
      <c r="I810" s="239"/>
      <c r="J810" s="239"/>
      <c r="K810" s="239"/>
      <c r="L810" s="239"/>
      <c r="M810" s="239"/>
      <c r="N810" s="239"/>
      <c r="O810" s="239"/>
      <c r="P810" s="239"/>
      <c r="Q810" s="239"/>
      <c r="R810" s="239"/>
      <c r="S810" s="239"/>
      <c r="T810" s="239"/>
      <c r="U810" s="239"/>
      <c r="V810" s="239"/>
      <c r="W810" s="239"/>
      <c r="X810" s="239"/>
      <c r="Y810" s="239"/>
      <c r="Z810" s="239"/>
      <c r="AA810" s="239"/>
      <c r="AB810" s="239"/>
      <c r="AC810" s="239"/>
      <c r="AD810" s="239"/>
      <c r="AE810" s="239"/>
      <c r="AF810" s="239"/>
      <c r="AG810" s="239"/>
      <c r="AH810" s="239"/>
      <c r="AI810" s="239"/>
    </row>
    <row r="811" spans="9:35">
      <c r="I811" s="239"/>
      <c r="J811" s="239"/>
      <c r="K811" s="239"/>
      <c r="L811" s="239"/>
      <c r="M811" s="239"/>
      <c r="N811" s="239"/>
      <c r="O811" s="239"/>
      <c r="P811" s="239"/>
      <c r="Q811" s="239"/>
      <c r="R811" s="239"/>
      <c r="S811" s="239"/>
      <c r="T811" s="239"/>
      <c r="U811" s="239"/>
      <c r="V811" s="239"/>
      <c r="W811" s="239"/>
      <c r="X811" s="239"/>
      <c r="Y811" s="239"/>
      <c r="Z811" s="239"/>
      <c r="AA811" s="239"/>
      <c r="AB811" s="239"/>
      <c r="AC811" s="239"/>
      <c r="AD811" s="239"/>
      <c r="AE811" s="239"/>
      <c r="AF811" s="239"/>
      <c r="AG811" s="239"/>
      <c r="AH811" s="239"/>
      <c r="AI811" s="239"/>
    </row>
    <row r="812" spans="9:35">
      <c r="I812" s="239"/>
      <c r="J812" s="239"/>
      <c r="K812" s="239"/>
      <c r="L812" s="239"/>
      <c r="M812" s="239"/>
      <c r="N812" s="239"/>
      <c r="O812" s="239"/>
      <c r="P812" s="239"/>
      <c r="Q812" s="239"/>
      <c r="R812" s="239"/>
      <c r="S812" s="239"/>
      <c r="T812" s="239"/>
      <c r="U812" s="239"/>
      <c r="V812" s="239"/>
      <c r="W812" s="239"/>
      <c r="X812" s="239"/>
      <c r="Y812" s="239"/>
      <c r="Z812" s="239"/>
      <c r="AA812" s="239"/>
      <c r="AB812" s="239"/>
      <c r="AC812" s="239"/>
      <c r="AD812" s="239"/>
      <c r="AE812" s="239"/>
      <c r="AF812" s="239"/>
      <c r="AG812" s="239"/>
      <c r="AH812" s="239"/>
      <c r="AI812" s="239"/>
    </row>
    <row r="813" spans="9:35">
      <c r="I813" s="239"/>
      <c r="J813" s="239"/>
      <c r="K813" s="239"/>
      <c r="L813" s="239"/>
      <c r="M813" s="239"/>
      <c r="N813" s="239"/>
      <c r="O813" s="239"/>
      <c r="P813" s="239"/>
      <c r="Q813" s="239"/>
      <c r="R813" s="239"/>
      <c r="S813" s="239"/>
      <c r="T813" s="239"/>
      <c r="U813" s="239"/>
      <c r="V813" s="239"/>
      <c r="W813" s="239"/>
      <c r="X813" s="239"/>
      <c r="Y813" s="239"/>
      <c r="Z813" s="239"/>
      <c r="AA813" s="239"/>
      <c r="AB813" s="239"/>
      <c r="AC813" s="239"/>
      <c r="AD813" s="239"/>
      <c r="AE813" s="239"/>
      <c r="AF813" s="239"/>
      <c r="AG813" s="239"/>
      <c r="AH813" s="239"/>
      <c r="AI813" s="239"/>
    </row>
    <row r="814" spans="9:35">
      <c r="I814" s="239"/>
      <c r="J814" s="239"/>
      <c r="K814" s="239"/>
      <c r="L814" s="239"/>
      <c r="M814" s="239"/>
      <c r="N814" s="239"/>
      <c r="O814" s="239"/>
      <c r="P814" s="239"/>
      <c r="Q814" s="239"/>
      <c r="R814" s="239"/>
      <c r="S814" s="239"/>
      <c r="T814" s="239"/>
      <c r="U814" s="239"/>
      <c r="V814" s="239"/>
      <c r="W814" s="239"/>
      <c r="X814" s="239"/>
      <c r="Y814" s="239"/>
      <c r="Z814" s="239"/>
      <c r="AA814" s="239"/>
      <c r="AB814" s="239"/>
      <c r="AC814" s="239"/>
      <c r="AD814" s="239"/>
      <c r="AE814" s="239"/>
      <c r="AF814" s="239"/>
      <c r="AG814" s="239"/>
      <c r="AH814" s="239"/>
      <c r="AI814" s="239"/>
    </row>
    <row r="815" spans="9:35">
      <c r="I815" s="239"/>
      <c r="J815" s="239"/>
      <c r="K815" s="239"/>
      <c r="L815" s="239"/>
      <c r="M815" s="239"/>
      <c r="N815" s="239"/>
      <c r="O815" s="239"/>
      <c r="P815" s="239"/>
      <c r="Q815" s="239"/>
      <c r="R815" s="239"/>
      <c r="S815" s="239"/>
      <c r="T815" s="239"/>
      <c r="U815" s="239"/>
      <c r="V815" s="239"/>
      <c r="W815" s="239"/>
      <c r="X815" s="239"/>
      <c r="Y815" s="239"/>
      <c r="Z815" s="239"/>
      <c r="AA815" s="239"/>
      <c r="AB815" s="239"/>
      <c r="AC815" s="239"/>
      <c r="AD815" s="239"/>
      <c r="AE815" s="239"/>
      <c r="AF815" s="239"/>
      <c r="AG815" s="239"/>
      <c r="AH815" s="239"/>
      <c r="AI815" s="239"/>
    </row>
    <row r="816" spans="9:35">
      <c r="I816" s="239"/>
      <c r="J816" s="239"/>
      <c r="K816" s="239"/>
      <c r="L816" s="239"/>
      <c r="M816" s="239"/>
      <c r="N816" s="239"/>
      <c r="O816" s="239"/>
      <c r="P816" s="239"/>
      <c r="Q816" s="239"/>
      <c r="R816" s="239"/>
      <c r="S816" s="239"/>
      <c r="T816" s="239"/>
      <c r="U816" s="239"/>
      <c r="V816" s="239"/>
      <c r="W816" s="239"/>
      <c r="X816" s="239"/>
      <c r="Y816" s="239"/>
      <c r="Z816" s="239"/>
      <c r="AA816" s="239"/>
      <c r="AB816" s="239"/>
      <c r="AC816" s="239"/>
      <c r="AD816" s="239"/>
      <c r="AE816" s="239"/>
      <c r="AF816" s="239"/>
      <c r="AG816" s="239"/>
      <c r="AH816" s="239"/>
      <c r="AI816" s="239"/>
    </row>
    <row r="817" spans="9:35">
      <c r="I817" s="239"/>
      <c r="J817" s="239"/>
      <c r="K817" s="239"/>
      <c r="L817" s="239"/>
      <c r="M817" s="239"/>
      <c r="N817" s="239"/>
      <c r="O817" s="239"/>
      <c r="P817" s="239"/>
      <c r="Q817" s="239"/>
      <c r="R817" s="239"/>
      <c r="S817" s="239"/>
      <c r="T817" s="239"/>
      <c r="U817" s="239"/>
      <c r="V817" s="239"/>
      <c r="W817" s="239"/>
      <c r="X817" s="239"/>
      <c r="Y817" s="239"/>
      <c r="Z817" s="239"/>
      <c r="AA817" s="239"/>
      <c r="AB817" s="239"/>
      <c r="AC817" s="239"/>
      <c r="AD817" s="239"/>
      <c r="AE817" s="239"/>
      <c r="AF817" s="239"/>
      <c r="AG817" s="239"/>
      <c r="AH817" s="239"/>
      <c r="AI817" s="239"/>
    </row>
    <row r="818" spans="9:35">
      <c r="I818" s="239"/>
      <c r="J818" s="239"/>
      <c r="K818" s="239"/>
      <c r="L818" s="239"/>
      <c r="M818" s="239"/>
      <c r="N818" s="239"/>
      <c r="O818" s="239"/>
      <c r="P818" s="239"/>
      <c r="Q818" s="239"/>
      <c r="R818" s="239"/>
      <c r="S818" s="239"/>
      <c r="T818" s="239"/>
      <c r="U818" s="239"/>
      <c r="V818" s="239"/>
      <c r="W818" s="239"/>
      <c r="X818" s="239"/>
      <c r="Y818" s="239"/>
      <c r="Z818" s="239"/>
      <c r="AA818" s="239"/>
      <c r="AB818" s="239"/>
      <c r="AC818" s="239"/>
      <c r="AD818" s="239"/>
      <c r="AE818" s="239"/>
      <c r="AF818" s="239"/>
      <c r="AG818" s="239"/>
      <c r="AH818" s="239"/>
      <c r="AI818" s="239"/>
    </row>
    <row r="819" spans="9:35">
      <c r="I819" s="239"/>
      <c r="J819" s="239"/>
      <c r="K819" s="239"/>
      <c r="L819" s="239"/>
      <c r="M819" s="239"/>
      <c r="N819" s="239"/>
      <c r="O819" s="239"/>
      <c r="P819" s="239"/>
      <c r="Q819" s="239"/>
      <c r="R819" s="239"/>
      <c r="S819" s="239"/>
      <c r="T819" s="239"/>
      <c r="U819" s="239"/>
      <c r="V819" s="239"/>
      <c r="W819" s="239"/>
      <c r="X819" s="239"/>
      <c r="Y819" s="239"/>
      <c r="Z819" s="239"/>
      <c r="AA819" s="239"/>
      <c r="AB819" s="239"/>
      <c r="AC819" s="239"/>
      <c r="AD819" s="239"/>
      <c r="AE819" s="239"/>
      <c r="AF819" s="239"/>
      <c r="AG819" s="239"/>
      <c r="AH819" s="239"/>
      <c r="AI819" s="239"/>
    </row>
    <row r="820" spans="9:35">
      <c r="I820" s="239"/>
      <c r="J820" s="239"/>
      <c r="K820" s="239"/>
      <c r="L820" s="239"/>
      <c r="M820" s="239"/>
      <c r="N820" s="239"/>
      <c r="O820" s="239"/>
      <c r="P820" s="239"/>
      <c r="Q820" s="239"/>
      <c r="R820" s="239"/>
      <c r="S820" s="239"/>
      <c r="T820" s="239"/>
      <c r="U820" s="239"/>
      <c r="V820" s="239"/>
      <c r="W820" s="239"/>
      <c r="X820" s="239"/>
      <c r="Y820" s="239"/>
      <c r="Z820" s="239"/>
      <c r="AA820" s="239"/>
      <c r="AB820" s="239"/>
      <c r="AC820" s="239"/>
      <c r="AD820" s="239"/>
      <c r="AE820" s="239"/>
      <c r="AF820" s="239"/>
      <c r="AG820" s="239"/>
      <c r="AH820" s="239"/>
      <c r="AI820" s="239"/>
    </row>
    <row r="821" spans="9:35">
      <c r="I821" s="239"/>
      <c r="J821" s="239"/>
      <c r="K821" s="239"/>
      <c r="L821" s="239"/>
      <c r="M821" s="239"/>
      <c r="N821" s="239"/>
      <c r="O821" s="239"/>
      <c r="P821" s="239"/>
      <c r="Q821" s="239"/>
      <c r="R821" s="239"/>
      <c r="S821" s="239"/>
      <c r="T821" s="239"/>
      <c r="U821" s="239"/>
      <c r="V821" s="239"/>
      <c r="W821" s="239"/>
      <c r="X821" s="239"/>
      <c r="Y821" s="239"/>
      <c r="Z821" s="239"/>
      <c r="AA821" s="239"/>
      <c r="AB821" s="239"/>
      <c r="AC821" s="239"/>
      <c r="AD821" s="239"/>
      <c r="AE821" s="239"/>
      <c r="AF821" s="239"/>
      <c r="AG821" s="239"/>
      <c r="AH821" s="239"/>
      <c r="AI821" s="239"/>
    </row>
    <row r="822" spans="9:35">
      <c r="I822" s="239"/>
      <c r="J822" s="239"/>
      <c r="K822" s="239"/>
      <c r="L822" s="239"/>
      <c r="M822" s="239"/>
      <c r="N822" s="239"/>
      <c r="O822" s="239"/>
      <c r="P822" s="239"/>
      <c r="Q822" s="239"/>
      <c r="R822" s="239"/>
      <c r="S822" s="239"/>
      <c r="T822" s="239"/>
      <c r="U822" s="239"/>
      <c r="V822" s="239"/>
      <c r="W822" s="239"/>
      <c r="X822" s="239"/>
      <c r="Y822" s="239"/>
      <c r="Z822" s="239"/>
      <c r="AA822" s="239"/>
      <c r="AB822" s="239"/>
      <c r="AC822" s="239"/>
      <c r="AD822" s="239"/>
      <c r="AE822" s="239"/>
      <c r="AF822" s="239"/>
      <c r="AG822" s="239"/>
      <c r="AH822" s="239"/>
      <c r="AI822" s="239"/>
    </row>
    <row r="823" spans="9:35">
      <c r="I823" s="239"/>
      <c r="J823" s="239"/>
      <c r="K823" s="239"/>
      <c r="L823" s="239"/>
      <c r="M823" s="239"/>
      <c r="N823" s="239"/>
      <c r="O823" s="239"/>
      <c r="P823" s="239"/>
      <c r="Q823" s="239"/>
      <c r="R823" s="239"/>
      <c r="S823" s="239"/>
      <c r="T823" s="239"/>
      <c r="U823" s="239"/>
      <c r="V823" s="239"/>
      <c r="W823" s="239"/>
      <c r="X823" s="239"/>
      <c r="Y823" s="239"/>
      <c r="Z823" s="239"/>
      <c r="AA823" s="239"/>
      <c r="AB823" s="239"/>
      <c r="AC823" s="239"/>
      <c r="AD823" s="239"/>
      <c r="AE823" s="239"/>
      <c r="AF823" s="239"/>
      <c r="AG823" s="239"/>
      <c r="AH823" s="239"/>
      <c r="AI823" s="239"/>
    </row>
    <row r="824" spans="9:35">
      <c r="I824" s="239"/>
      <c r="J824" s="239"/>
      <c r="K824" s="239"/>
      <c r="L824" s="239"/>
      <c r="M824" s="239"/>
      <c r="N824" s="239"/>
      <c r="O824" s="239"/>
      <c r="P824" s="239"/>
      <c r="Q824" s="239"/>
      <c r="R824" s="239"/>
      <c r="S824" s="239"/>
      <c r="T824" s="239"/>
      <c r="U824" s="239"/>
      <c r="V824" s="239"/>
      <c r="W824" s="239"/>
      <c r="X824" s="239"/>
      <c r="Y824" s="239"/>
      <c r="Z824" s="239"/>
      <c r="AA824" s="239"/>
      <c r="AB824" s="239"/>
      <c r="AC824" s="239"/>
      <c r="AD824" s="239"/>
      <c r="AE824" s="239"/>
      <c r="AF824" s="239"/>
      <c r="AG824" s="239"/>
      <c r="AH824" s="239"/>
      <c r="AI824" s="239"/>
    </row>
    <row r="825" spans="9:35">
      <c r="I825" s="239"/>
      <c r="J825" s="239"/>
      <c r="K825" s="239"/>
      <c r="L825" s="239"/>
      <c r="M825" s="239"/>
      <c r="N825" s="239"/>
      <c r="O825" s="239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39"/>
      <c r="AC825" s="239"/>
      <c r="AD825" s="239"/>
      <c r="AE825" s="239"/>
      <c r="AF825" s="239"/>
      <c r="AG825" s="239"/>
      <c r="AH825" s="239"/>
      <c r="AI825" s="239"/>
    </row>
    <row r="826" spans="9:35">
      <c r="I826" s="239"/>
      <c r="J826" s="239"/>
      <c r="K826" s="239"/>
      <c r="L826" s="239"/>
      <c r="M826" s="239"/>
      <c r="N826" s="239"/>
      <c r="O826" s="239"/>
      <c r="P826" s="239"/>
      <c r="Q826" s="239"/>
      <c r="R826" s="239"/>
      <c r="S826" s="239"/>
      <c r="T826" s="239"/>
      <c r="U826" s="239"/>
      <c r="V826" s="239"/>
      <c r="W826" s="239"/>
      <c r="X826" s="239"/>
      <c r="Y826" s="239"/>
      <c r="Z826" s="239"/>
      <c r="AA826" s="239"/>
      <c r="AB826" s="239"/>
      <c r="AC826" s="239"/>
      <c r="AD826" s="239"/>
      <c r="AE826" s="239"/>
      <c r="AF826" s="239"/>
      <c r="AG826" s="239"/>
      <c r="AH826" s="239"/>
      <c r="AI826" s="239"/>
    </row>
    <row r="827" spans="9:35">
      <c r="I827" s="239"/>
      <c r="J827" s="239"/>
      <c r="K827" s="239"/>
      <c r="L827" s="239"/>
      <c r="M827" s="239"/>
      <c r="N827" s="239"/>
      <c r="O827" s="239"/>
      <c r="P827" s="239"/>
      <c r="Q827" s="239"/>
      <c r="R827" s="239"/>
      <c r="S827" s="239"/>
      <c r="T827" s="239"/>
      <c r="U827" s="239"/>
      <c r="V827" s="239"/>
      <c r="W827" s="239"/>
      <c r="X827" s="239"/>
      <c r="Y827" s="239"/>
      <c r="Z827" s="239"/>
      <c r="AA827" s="239"/>
      <c r="AB827" s="239"/>
      <c r="AC827" s="239"/>
      <c r="AD827" s="239"/>
      <c r="AE827" s="239"/>
      <c r="AF827" s="239"/>
      <c r="AG827" s="239"/>
      <c r="AH827" s="239"/>
      <c r="AI827" s="239"/>
    </row>
    <row r="828" spans="9:35">
      <c r="I828" s="239"/>
      <c r="J828" s="239"/>
      <c r="K828" s="239"/>
      <c r="L828" s="239"/>
      <c r="M828" s="239"/>
      <c r="N828" s="239"/>
      <c r="O828" s="239"/>
      <c r="P828" s="239"/>
      <c r="Q828" s="239"/>
      <c r="R828" s="239"/>
      <c r="S828" s="239"/>
      <c r="T828" s="239"/>
      <c r="U828" s="239"/>
      <c r="V828" s="239"/>
      <c r="W828" s="239"/>
      <c r="X828" s="239"/>
      <c r="Y828" s="239"/>
      <c r="Z828" s="239"/>
      <c r="AA828" s="239"/>
      <c r="AB828" s="239"/>
      <c r="AC828" s="239"/>
      <c r="AD828" s="239"/>
      <c r="AE828" s="239"/>
      <c r="AF828" s="239"/>
      <c r="AG828" s="239"/>
      <c r="AH828" s="239"/>
      <c r="AI828" s="239"/>
    </row>
    <row r="829" spans="9:35">
      <c r="I829" s="239"/>
      <c r="J829" s="239"/>
      <c r="K829" s="239"/>
      <c r="L829" s="239"/>
      <c r="M829" s="239"/>
      <c r="N829" s="239"/>
      <c r="O829" s="239"/>
      <c r="P829" s="239"/>
      <c r="Q829" s="239"/>
      <c r="R829" s="239"/>
      <c r="S829" s="239"/>
      <c r="T829" s="239"/>
      <c r="U829" s="239"/>
      <c r="V829" s="239"/>
      <c r="W829" s="239"/>
      <c r="X829" s="239"/>
      <c r="Y829" s="239"/>
      <c r="Z829" s="239"/>
      <c r="AA829" s="239"/>
      <c r="AB829" s="239"/>
      <c r="AC829" s="239"/>
      <c r="AD829" s="239"/>
      <c r="AE829" s="239"/>
      <c r="AF829" s="239"/>
      <c r="AG829" s="239"/>
      <c r="AH829" s="239"/>
      <c r="AI829" s="239"/>
    </row>
    <row r="830" spans="9:35">
      <c r="I830" s="239"/>
      <c r="J830" s="239"/>
      <c r="K830" s="239"/>
      <c r="L830" s="239"/>
      <c r="M830" s="239"/>
      <c r="N830" s="239"/>
      <c r="O830" s="239"/>
      <c r="P830" s="239"/>
      <c r="Q830" s="239"/>
      <c r="R830" s="239"/>
      <c r="S830" s="239"/>
      <c r="T830" s="239"/>
      <c r="U830" s="239"/>
      <c r="V830" s="239"/>
      <c r="W830" s="239"/>
      <c r="X830" s="239"/>
      <c r="Y830" s="239"/>
      <c r="Z830" s="239"/>
      <c r="AA830" s="239"/>
      <c r="AB830" s="239"/>
      <c r="AC830" s="239"/>
      <c r="AD830" s="239"/>
      <c r="AE830" s="239"/>
      <c r="AF830" s="239"/>
      <c r="AG830" s="239"/>
      <c r="AH830" s="239"/>
      <c r="AI830" s="239"/>
    </row>
    <row r="831" spans="9:35">
      <c r="I831" s="239"/>
      <c r="J831" s="239"/>
      <c r="K831" s="239"/>
      <c r="L831" s="239"/>
      <c r="M831" s="239"/>
      <c r="N831" s="239"/>
      <c r="O831" s="239"/>
      <c r="P831" s="239"/>
      <c r="Q831" s="239"/>
      <c r="R831" s="239"/>
      <c r="S831" s="239"/>
      <c r="T831" s="239"/>
      <c r="U831" s="239"/>
      <c r="V831" s="239"/>
      <c r="W831" s="239"/>
      <c r="X831" s="239"/>
      <c r="Y831" s="239"/>
      <c r="Z831" s="239"/>
      <c r="AA831" s="239"/>
      <c r="AB831" s="239"/>
      <c r="AC831" s="239"/>
      <c r="AD831" s="239"/>
      <c r="AE831" s="239"/>
      <c r="AF831" s="239"/>
      <c r="AG831" s="239"/>
      <c r="AH831" s="239"/>
      <c r="AI831" s="239"/>
    </row>
    <row r="832" spans="9:35">
      <c r="I832" s="239"/>
      <c r="J832" s="239"/>
      <c r="K832" s="239"/>
      <c r="L832" s="239"/>
      <c r="M832" s="239"/>
      <c r="N832" s="239"/>
      <c r="O832" s="239"/>
      <c r="P832" s="239"/>
      <c r="Q832" s="239"/>
      <c r="R832" s="239"/>
      <c r="S832" s="239"/>
      <c r="T832" s="239"/>
      <c r="U832" s="239"/>
      <c r="V832" s="239"/>
      <c r="W832" s="239"/>
      <c r="X832" s="239"/>
      <c r="Y832" s="239"/>
      <c r="Z832" s="239"/>
      <c r="AA832" s="239"/>
      <c r="AB832" s="239"/>
      <c r="AC832" s="239"/>
      <c r="AD832" s="239"/>
      <c r="AE832" s="239"/>
      <c r="AF832" s="239"/>
      <c r="AG832" s="239"/>
      <c r="AH832" s="239"/>
      <c r="AI832" s="239"/>
    </row>
    <row r="833" spans="9:35">
      <c r="I833" s="239"/>
      <c r="J833" s="239"/>
      <c r="K833" s="239"/>
      <c r="L833" s="239"/>
      <c r="M833" s="239"/>
      <c r="N833" s="239"/>
      <c r="O833" s="239"/>
      <c r="P833" s="239"/>
      <c r="Q833" s="239"/>
      <c r="R833" s="239"/>
      <c r="S833" s="239"/>
      <c r="T833" s="239"/>
      <c r="U833" s="239"/>
      <c r="V833" s="239"/>
      <c r="W833" s="239"/>
      <c r="X833" s="239"/>
      <c r="Y833" s="239"/>
      <c r="Z833" s="239"/>
      <c r="AA833" s="239"/>
      <c r="AB833" s="239"/>
      <c r="AC833" s="239"/>
      <c r="AD833" s="239"/>
      <c r="AE833" s="239"/>
      <c r="AF833" s="239"/>
      <c r="AG833" s="239"/>
      <c r="AH833" s="239"/>
      <c r="AI833" s="239"/>
    </row>
    <row r="834" spans="9:35">
      <c r="I834" s="239"/>
      <c r="J834" s="239"/>
      <c r="K834" s="239"/>
      <c r="L834" s="239"/>
      <c r="M834" s="239"/>
      <c r="N834" s="239"/>
      <c r="O834" s="239"/>
      <c r="P834" s="239"/>
      <c r="Q834" s="239"/>
      <c r="R834" s="239"/>
      <c r="S834" s="239"/>
      <c r="T834" s="239"/>
      <c r="U834" s="239"/>
      <c r="V834" s="239"/>
      <c r="W834" s="239"/>
      <c r="X834" s="239"/>
      <c r="Y834" s="239"/>
      <c r="Z834" s="239"/>
      <c r="AA834" s="239"/>
      <c r="AB834" s="239"/>
      <c r="AC834" s="239"/>
      <c r="AD834" s="239"/>
      <c r="AE834" s="239"/>
      <c r="AF834" s="239"/>
      <c r="AG834" s="239"/>
      <c r="AH834" s="239"/>
      <c r="AI834" s="239"/>
    </row>
    <row r="835" spans="9:35">
      <c r="I835" s="239"/>
      <c r="J835" s="239"/>
      <c r="K835" s="239"/>
      <c r="L835" s="239"/>
      <c r="M835" s="239"/>
      <c r="N835" s="239"/>
      <c r="O835" s="239"/>
      <c r="P835" s="239"/>
      <c r="Q835" s="239"/>
      <c r="R835" s="239"/>
      <c r="S835" s="239"/>
      <c r="T835" s="239"/>
      <c r="U835" s="239"/>
      <c r="V835" s="239"/>
      <c r="W835" s="239"/>
      <c r="X835" s="239"/>
      <c r="Y835" s="239"/>
      <c r="Z835" s="239"/>
      <c r="AA835" s="239"/>
      <c r="AB835" s="239"/>
      <c r="AC835" s="239"/>
      <c r="AD835" s="239"/>
      <c r="AE835" s="239"/>
      <c r="AF835" s="239"/>
      <c r="AG835" s="239"/>
      <c r="AH835" s="239"/>
      <c r="AI835" s="239"/>
    </row>
    <row r="836" spans="9:35">
      <c r="I836" s="239"/>
      <c r="J836" s="239"/>
      <c r="K836" s="239"/>
      <c r="L836" s="239"/>
      <c r="M836" s="239"/>
      <c r="N836" s="239"/>
      <c r="O836" s="239"/>
      <c r="P836" s="239"/>
      <c r="Q836" s="239"/>
      <c r="R836" s="239"/>
      <c r="S836" s="239"/>
      <c r="T836" s="239"/>
      <c r="U836" s="239"/>
      <c r="V836" s="239"/>
      <c r="W836" s="239"/>
      <c r="X836" s="239"/>
      <c r="Y836" s="239"/>
      <c r="Z836" s="239"/>
      <c r="AA836" s="239"/>
      <c r="AB836" s="239"/>
      <c r="AC836" s="239"/>
      <c r="AD836" s="239"/>
      <c r="AE836" s="239"/>
      <c r="AF836" s="239"/>
      <c r="AG836" s="239"/>
      <c r="AH836" s="239"/>
      <c r="AI836" s="239"/>
    </row>
    <row r="837" spans="9:35">
      <c r="I837" s="239"/>
      <c r="J837" s="239"/>
      <c r="K837" s="239"/>
      <c r="L837" s="239"/>
      <c r="M837" s="239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39"/>
      <c r="AD837" s="239"/>
      <c r="AE837" s="239"/>
      <c r="AF837" s="239"/>
      <c r="AG837" s="239"/>
      <c r="AH837" s="239"/>
      <c r="AI837" s="239"/>
    </row>
    <row r="838" spans="9:35">
      <c r="I838" s="239"/>
      <c r="J838" s="239"/>
      <c r="K838" s="239"/>
      <c r="L838" s="239"/>
      <c r="M838" s="239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9"/>
      <c r="AA838" s="239"/>
      <c r="AB838" s="239"/>
      <c r="AC838" s="239"/>
      <c r="AD838" s="239"/>
      <c r="AE838" s="239"/>
      <c r="AF838" s="239"/>
      <c r="AG838" s="239"/>
      <c r="AH838" s="239"/>
      <c r="AI838" s="239"/>
    </row>
    <row r="839" spans="9:35">
      <c r="I839" s="239"/>
      <c r="J839" s="239"/>
      <c r="K839" s="239"/>
      <c r="L839" s="239"/>
      <c r="M839" s="239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9"/>
      <c r="AA839" s="239"/>
      <c r="AB839" s="239"/>
      <c r="AC839" s="239"/>
      <c r="AD839" s="239"/>
      <c r="AE839" s="239"/>
      <c r="AF839" s="239"/>
      <c r="AG839" s="239"/>
      <c r="AH839" s="239"/>
      <c r="AI839" s="239"/>
    </row>
    <row r="840" spans="9:35">
      <c r="I840" s="239"/>
      <c r="J840" s="239"/>
      <c r="K840" s="239"/>
      <c r="L840" s="239"/>
      <c r="M840" s="239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9"/>
      <c r="AA840" s="239"/>
      <c r="AB840" s="239"/>
      <c r="AC840" s="239"/>
      <c r="AD840" s="239"/>
      <c r="AE840" s="239"/>
      <c r="AF840" s="239"/>
      <c r="AG840" s="239"/>
      <c r="AH840" s="239"/>
      <c r="AI840" s="239"/>
    </row>
    <row r="841" spans="9:35">
      <c r="I841" s="239"/>
      <c r="J841" s="239"/>
      <c r="K841" s="239"/>
      <c r="L841" s="239"/>
      <c r="M841" s="239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9"/>
      <c r="AA841" s="239"/>
      <c r="AB841" s="239"/>
      <c r="AC841" s="239"/>
      <c r="AD841" s="239"/>
      <c r="AE841" s="239"/>
      <c r="AF841" s="239"/>
      <c r="AG841" s="239"/>
      <c r="AH841" s="239"/>
      <c r="AI841" s="239"/>
    </row>
    <row r="842" spans="9:35">
      <c r="I842" s="239"/>
      <c r="J842" s="239"/>
      <c r="K842" s="239"/>
      <c r="L842" s="239"/>
      <c r="M842" s="239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</row>
    <row r="843" spans="9:35">
      <c r="I843" s="239"/>
      <c r="J843" s="239"/>
      <c r="K843" s="239"/>
      <c r="L843" s="239"/>
      <c r="M843" s="239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</row>
    <row r="844" spans="9:35">
      <c r="I844" s="239"/>
      <c r="J844" s="239"/>
      <c r="K844" s="239"/>
      <c r="L844" s="239"/>
      <c r="M844" s="239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</row>
    <row r="845" spans="9:35">
      <c r="I845" s="239"/>
      <c r="J845" s="239"/>
      <c r="K845" s="239"/>
      <c r="L845" s="239"/>
      <c r="M845" s="239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</row>
    <row r="846" spans="9:35">
      <c r="I846" s="239"/>
      <c r="J846" s="239"/>
      <c r="K846" s="239"/>
      <c r="L846" s="239"/>
      <c r="M846" s="239"/>
      <c r="N846" s="239"/>
      <c r="O846" s="239"/>
      <c r="P846" s="239"/>
      <c r="Q846" s="239"/>
      <c r="R846" s="239"/>
      <c r="S846" s="239"/>
      <c r="T846" s="239"/>
      <c r="U846" s="239"/>
      <c r="V846" s="239"/>
      <c r="W846" s="239"/>
      <c r="X846" s="239"/>
      <c r="Y846" s="239"/>
      <c r="Z846" s="239"/>
      <c r="AA846" s="239"/>
      <c r="AB846" s="239"/>
      <c r="AC846" s="239"/>
      <c r="AD846" s="239"/>
      <c r="AE846" s="239"/>
      <c r="AF846" s="239"/>
      <c r="AG846" s="239"/>
      <c r="AH846" s="239"/>
      <c r="AI846" s="239"/>
    </row>
    <row r="847" spans="9:35">
      <c r="I847" s="239"/>
      <c r="J847" s="239"/>
      <c r="K847" s="239"/>
      <c r="L847" s="239"/>
      <c r="M847" s="239"/>
      <c r="N847" s="239"/>
      <c r="O847" s="239"/>
      <c r="P847" s="239"/>
      <c r="Q847" s="239"/>
      <c r="R847" s="239"/>
      <c r="S847" s="239"/>
      <c r="T847" s="239"/>
      <c r="U847" s="239"/>
      <c r="V847" s="239"/>
      <c r="W847" s="239"/>
      <c r="X847" s="239"/>
      <c r="Y847" s="239"/>
      <c r="Z847" s="239"/>
      <c r="AA847" s="239"/>
      <c r="AB847" s="239"/>
      <c r="AC847" s="239"/>
      <c r="AD847" s="239"/>
      <c r="AE847" s="239"/>
      <c r="AF847" s="239"/>
      <c r="AG847" s="239"/>
      <c r="AH847" s="239"/>
      <c r="AI847" s="239"/>
    </row>
    <row r="848" spans="9:35">
      <c r="I848" s="239"/>
      <c r="J848" s="239"/>
      <c r="K848" s="239"/>
      <c r="L848" s="239"/>
      <c r="M848" s="239"/>
      <c r="N848" s="239"/>
      <c r="O848" s="239"/>
      <c r="P848" s="239"/>
      <c r="Q848" s="239"/>
      <c r="R848" s="239"/>
      <c r="S848" s="239"/>
      <c r="T848" s="239"/>
      <c r="U848" s="239"/>
      <c r="V848" s="239"/>
      <c r="W848" s="239"/>
      <c r="X848" s="239"/>
      <c r="Y848" s="239"/>
      <c r="Z848" s="239"/>
      <c r="AA848" s="239"/>
      <c r="AB848" s="239"/>
      <c r="AC848" s="239"/>
      <c r="AD848" s="239"/>
      <c r="AE848" s="239"/>
      <c r="AF848" s="239"/>
      <c r="AG848" s="239"/>
      <c r="AH848" s="239"/>
      <c r="AI848" s="239"/>
    </row>
    <row r="849" spans="9:35">
      <c r="I849" s="239"/>
      <c r="J849" s="239"/>
      <c r="K849" s="239"/>
      <c r="L849" s="239"/>
      <c r="M849" s="239"/>
      <c r="N849" s="239"/>
      <c r="O849" s="239"/>
      <c r="P849" s="239"/>
      <c r="Q849" s="239"/>
      <c r="R849" s="239"/>
      <c r="S849" s="239"/>
      <c r="T849" s="239"/>
      <c r="U849" s="239"/>
      <c r="V849" s="239"/>
      <c r="W849" s="239"/>
      <c r="X849" s="239"/>
      <c r="Y849" s="239"/>
      <c r="Z849" s="239"/>
      <c r="AA849" s="239"/>
      <c r="AB849" s="239"/>
      <c r="AC849" s="239"/>
      <c r="AD849" s="239"/>
      <c r="AE849" s="239"/>
      <c r="AF849" s="239"/>
      <c r="AG849" s="239"/>
      <c r="AH849" s="239"/>
      <c r="AI849" s="239"/>
    </row>
    <row r="850" spans="9:35">
      <c r="I850" s="239"/>
      <c r="J850" s="239"/>
      <c r="K850" s="239"/>
      <c r="L850" s="239"/>
      <c r="M850" s="239"/>
      <c r="N850" s="239"/>
      <c r="O850" s="239"/>
      <c r="P850" s="239"/>
      <c r="Q850" s="239"/>
      <c r="R850" s="239"/>
      <c r="S850" s="239"/>
      <c r="T850" s="239"/>
      <c r="U850" s="239"/>
      <c r="V850" s="239"/>
      <c r="W850" s="239"/>
      <c r="X850" s="239"/>
      <c r="Y850" s="239"/>
      <c r="Z850" s="239"/>
      <c r="AA850" s="239"/>
      <c r="AB850" s="239"/>
      <c r="AC850" s="239"/>
      <c r="AD850" s="239"/>
      <c r="AE850" s="239"/>
      <c r="AF850" s="239"/>
      <c r="AG850" s="239"/>
      <c r="AH850" s="239"/>
      <c r="AI850" s="239"/>
    </row>
    <row r="851" spans="9:35">
      <c r="I851" s="239"/>
      <c r="J851" s="239"/>
      <c r="K851" s="239"/>
      <c r="L851" s="239"/>
      <c r="M851" s="239"/>
      <c r="N851" s="239"/>
      <c r="O851" s="239"/>
      <c r="P851" s="239"/>
      <c r="Q851" s="239"/>
      <c r="R851" s="239"/>
      <c r="S851" s="239"/>
      <c r="T851" s="239"/>
      <c r="U851" s="239"/>
      <c r="V851" s="239"/>
      <c r="W851" s="239"/>
      <c r="X851" s="239"/>
      <c r="Y851" s="239"/>
      <c r="Z851" s="239"/>
      <c r="AA851" s="239"/>
      <c r="AB851" s="239"/>
      <c r="AC851" s="239"/>
      <c r="AD851" s="239"/>
      <c r="AE851" s="239"/>
      <c r="AF851" s="239"/>
      <c r="AG851" s="239"/>
      <c r="AH851" s="239"/>
      <c r="AI851" s="239"/>
    </row>
    <row r="852" spans="9:35">
      <c r="I852" s="239"/>
      <c r="J852" s="239"/>
      <c r="K852" s="239"/>
      <c r="L852" s="239"/>
      <c r="M852" s="239"/>
      <c r="N852" s="239"/>
      <c r="O852" s="239"/>
      <c r="P852" s="239"/>
      <c r="Q852" s="239"/>
      <c r="R852" s="239"/>
      <c r="S852" s="239"/>
      <c r="T852" s="239"/>
      <c r="U852" s="239"/>
      <c r="V852" s="239"/>
      <c r="W852" s="239"/>
      <c r="X852" s="239"/>
      <c r="Y852" s="239"/>
      <c r="Z852" s="239"/>
      <c r="AA852" s="239"/>
      <c r="AB852" s="239"/>
      <c r="AC852" s="239"/>
      <c r="AD852" s="239"/>
      <c r="AE852" s="239"/>
      <c r="AF852" s="239"/>
      <c r="AG852" s="239"/>
      <c r="AH852" s="239"/>
      <c r="AI852" s="239"/>
    </row>
    <row r="853" spans="9:35">
      <c r="I853" s="239"/>
      <c r="J853" s="239"/>
      <c r="K853" s="239"/>
      <c r="L853" s="239"/>
      <c r="M853" s="239"/>
      <c r="N853" s="239"/>
      <c r="O853" s="239"/>
      <c r="P853" s="239"/>
      <c r="Q853" s="239"/>
      <c r="R853" s="239"/>
      <c r="S853" s="239"/>
      <c r="T853" s="239"/>
      <c r="U853" s="239"/>
      <c r="V853" s="239"/>
      <c r="W853" s="239"/>
      <c r="X853" s="239"/>
      <c r="Y853" s="239"/>
      <c r="Z853" s="239"/>
      <c r="AA853" s="239"/>
      <c r="AB853" s="239"/>
      <c r="AC853" s="239"/>
      <c r="AD853" s="239"/>
      <c r="AE853" s="239"/>
      <c r="AF853" s="239"/>
      <c r="AG853" s="239"/>
      <c r="AH853" s="239"/>
      <c r="AI853" s="239"/>
    </row>
    <row r="854" spans="9:35">
      <c r="I854" s="239"/>
      <c r="J854" s="239"/>
      <c r="K854" s="239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9"/>
      <c r="AA854" s="239"/>
      <c r="AB854" s="239"/>
      <c r="AC854" s="239"/>
      <c r="AD854" s="239"/>
      <c r="AE854" s="239"/>
      <c r="AF854" s="239"/>
      <c r="AG854" s="239"/>
      <c r="AH854" s="239"/>
      <c r="AI854" s="239"/>
    </row>
    <row r="855" spans="9:35">
      <c r="I855" s="239"/>
      <c r="J855" s="239"/>
      <c r="K855" s="239"/>
      <c r="L855" s="239"/>
      <c r="M855" s="239"/>
      <c r="N855" s="239"/>
      <c r="O855" s="239"/>
      <c r="P855" s="239"/>
      <c r="Q855" s="239"/>
      <c r="R855" s="239"/>
      <c r="S855" s="239"/>
      <c r="T855" s="239"/>
      <c r="U855" s="239"/>
      <c r="V855" s="239"/>
      <c r="W855" s="239"/>
      <c r="X855" s="239"/>
      <c r="Y855" s="239"/>
      <c r="Z855" s="239"/>
      <c r="AA855" s="239"/>
      <c r="AB855" s="239"/>
      <c r="AC855" s="239"/>
      <c r="AD855" s="239"/>
      <c r="AE855" s="239"/>
      <c r="AF855" s="239"/>
      <c r="AG855" s="239"/>
      <c r="AH855" s="239"/>
      <c r="AI855" s="239"/>
    </row>
    <row r="856" spans="9:35">
      <c r="I856" s="239"/>
      <c r="J856" s="239"/>
      <c r="K856" s="239"/>
      <c r="L856" s="239"/>
      <c r="M856" s="239"/>
      <c r="N856" s="239"/>
      <c r="O856" s="239"/>
      <c r="P856" s="239"/>
      <c r="Q856" s="239"/>
      <c r="R856" s="239"/>
      <c r="S856" s="239"/>
      <c r="T856" s="239"/>
      <c r="U856" s="239"/>
      <c r="V856" s="239"/>
      <c r="W856" s="239"/>
      <c r="X856" s="239"/>
      <c r="Y856" s="239"/>
      <c r="Z856" s="239"/>
      <c r="AA856" s="239"/>
      <c r="AB856" s="239"/>
      <c r="AC856" s="239"/>
      <c r="AD856" s="239"/>
      <c r="AE856" s="239"/>
      <c r="AF856" s="239"/>
      <c r="AG856" s="239"/>
      <c r="AH856" s="239"/>
      <c r="AI856" s="239"/>
    </row>
    <row r="857" spans="9:35">
      <c r="I857" s="239"/>
      <c r="J857" s="239"/>
      <c r="K857" s="239"/>
      <c r="L857" s="239"/>
      <c r="M857" s="239"/>
      <c r="N857" s="239"/>
      <c r="O857" s="239"/>
      <c r="P857" s="239"/>
      <c r="Q857" s="239"/>
      <c r="R857" s="239"/>
      <c r="S857" s="239"/>
      <c r="T857" s="239"/>
      <c r="U857" s="239"/>
      <c r="V857" s="239"/>
      <c r="W857" s="239"/>
      <c r="X857" s="239"/>
      <c r="Y857" s="239"/>
      <c r="Z857" s="239"/>
      <c r="AA857" s="239"/>
      <c r="AB857" s="239"/>
      <c r="AC857" s="239"/>
      <c r="AD857" s="239"/>
      <c r="AE857" s="239"/>
      <c r="AF857" s="239"/>
      <c r="AG857" s="239"/>
      <c r="AH857" s="239"/>
      <c r="AI857" s="239"/>
    </row>
    <row r="858" spans="9:35">
      <c r="I858" s="239"/>
      <c r="J858" s="239"/>
      <c r="K858" s="239"/>
      <c r="L858" s="239"/>
      <c r="M858" s="239"/>
      <c r="N858" s="239"/>
      <c r="O858" s="239"/>
      <c r="P858" s="239"/>
      <c r="Q858" s="239"/>
      <c r="R858" s="239"/>
      <c r="S858" s="239"/>
      <c r="T858" s="239"/>
      <c r="U858" s="239"/>
      <c r="V858" s="239"/>
      <c r="W858" s="239"/>
      <c r="X858" s="239"/>
      <c r="Y858" s="239"/>
      <c r="Z858" s="239"/>
      <c r="AA858" s="239"/>
      <c r="AB858" s="239"/>
      <c r="AC858" s="239"/>
      <c r="AD858" s="239"/>
      <c r="AE858" s="239"/>
      <c r="AF858" s="239"/>
      <c r="AG858" s="239"/>
      <c r="AH858" s="239"/>
      <c r="AI858" s="239"/>
    </row>
    <row r="859" spans="9:35">
      <c r="I859" s="239"/>
      <c r="J859" s="239"/>
      <c r="K859" s="239"/>
      <c r="L859" s="239"/>
      <c r="M859" s="239"/>
      <c r="N859" s="239"/>
      <c r="O859" s="239"/>
      <c r="P859" s="239"/>
      <c r="Q859" s="239"/>
      <c r="R859" s="239"/>
      <c r="S859" s="239"/>
      <c r="T859" s="239"/>
      <c r="U859" s="239"/>
      <c r="V859" s="239"/>
      <c r="W859" s="239"/>
      <c r="X859" s="239"/>
      <c r="Y859" s="239"/>
      <c r="Z859" s="239"/>
      <c r="AA859" s="239"/>
      <c r="AB859" s="239"/>
      <c r="AC859" s="239"/>
      <c r="AD859" s="239"/>
      <c r="AE859" s="239"/>
      <c r="AF859" s="239"/>
      <c r="AG859" s="239"/>
      <c r="AH859" s="239"/>
      <c r="AI859" s="239"/>
    </row>
    <row r="860" spans="9:35">
      <c r="I860" s="239"/>
      <c r="J860" s="239"/>
      <c r="K860" s="239"/>
      <c r="L860" s="239"/>
      <c r="M860" s="239"/>
      <c r="N860" s="239"/>
      <c r="O860" s="239"/>
      <c r="P860" s="239"/>
      <c r="Q860" s="239"/>
      <c r="R860" s="239"/>
      <c r="S860" s="239"/>
      <c r="T860" s="239"/>
      <c r="U860" s="239"/>
      <c r="V860" s="239"/>
      <c r="W860" s="239"/>
      <c r="X860" s="239"/>
      <c r="Y860" s="239"/>
      <c r="Z860" s="239"/>
      <c r="AA860" s="239"/>
      <c r="AB860" s="239"/>
      <c r="AC860" s="239"/>
      <c r="AD860" s="239"/>
      <c r="AE860" s="239"/>
      <c r="AF860" s="239"/>
      <c r="AG860" s="239"/>
      <c r="AH860" s="239"/>
      <c r="AI860" s="239"/>
    </row>
    <row r="861" spans="9:35">
      <c r="I861" s="239"/>
      <c r="J861" s="239"/>
      <c r="K861" s="239"/>
      <c r="L861" s="239"/>
      <c r="M861" s="239"/>
      <c r="N861" s="239"/>
      <c r="O861" s="239"/>
      <c r="P861" s="239"/>
      <c r="Q861" s="239"/>
      <c r="R861" s="239"/>
      <c r="S861" s="239"/>
      <c r="T861" s="239"/>
      <c r="U861" s="239"/>
      <c r="V861" s="239"/>
      <c r="W861" s="239"/>
      <c r="X861" s="239"/>
      <c r="Y861" s="239"/>
      <c r="Z861" s="239"/>
      <c r="AA861" s="239"/>
      <c r="AB861" s="239"/>
      <c r="AC861" s="239"/>
      <c r="AD861" s="239"/>
      <c r="AE861" s="239"/>
      <c r="AF861" s="239"/>
      <c r="AG861" s="239"/>
      <c r="AH861" s="239"/>
      <c r="AI861" s="239"/>
    </row>
    <row r="862" spans="9:35">
      <c r="I862" s="239"/>
      <c r="J862" s="239"/>
      <c r="K862" s="239"/>
      <c r="L862" s="239"/>
      <c r="M862" s="239"/>
      <c r="N862" s="239"/>
      <c r="O862" s="239"/>
      <c r="P862" s="239"/>
      <c r="Q862" s="239"/>
      <c r="R862" s="239"/>
      <c r="S862" s="239"/>
      <c r="T862" s="239"/>
      <c r="U862" s="239"/>
      <c r="V862" s="239"/>
      <c r="W862" s="239"/>
      <c r="X862" s="239"/>
      <c r="Y862" s="239"/>
      <c r="Z862" s="239"/>
      <c r="AA862" s="239"/>
      <c r="AB862" s="239"/>
      <c r="AC862" s="239"/>
      <c r="AD862" s="239"/>
      <c r="AE862" s="239"/>
      <c r="AF862" s="239"/>
      <c r="AG862" s="239"/>
      <c r="AH862" s="239"/>
      <c r="AI862" s="239"/>
    </row>
    <row r="863" spans="9:35">
      <c r="I863" s="239"/>
      <c r="J863" s="239"/>
      <c r="K863" s="239"/>
      <c r="L863" s="239"/>
      <c r="M863" s="239"/>
      <c r="N863" s="239"/>
      <c r="O863" s="239"/>
      <c r="P863" s="239"/>
      <c r="Q863" s="239"/>
      <c r="R863" s="239"/>
      <c r="S863" s="239"/>
      <c r="T863" s="239"/>
      <c r="U863" s="239"/>
      <c r="V863" s="239"/>
      <c r="W863" s="239"/>
      <c r="X863" s="239"/>
      <c r="Y863" s="239"/>
      <c r="Z863" s="239"/>
      <c r="AA863" s="239"/>
      <c r="AB863" s="239"/>
      <c r="AC863" s="239"/>
      <c r="AD863" s="239"/>
      <c r="AE863" s="239"/>
      <c r="AF863" s="239"/>
      <c r="AG863" s="239"/>
      <c r="AH863" s="239"/>
      <c r="AI863" s="239"/>
    </row>
    <row r="864" spans="9:35">
      <c r="I864" s="239"/>
      <c r="J864" s="239"/>
      <c r="K864" s="239"/>
      <c r="L864" s="239"/>
      <c r="M864" s="239"/>
      <c r="N864" s="239"/>
      <c r="O864" s="239"/>
      <c r="P864" s="239"/>
      <c r="Q864" s="239"/>
      <c r="R864" s="239"/>
      <c r="S864" s="239"/>
      <c r="T864" s="239"/>
      <c r="U864" s="239"/>
      <c r="V864" s="239"/>
      <c r="W864" s="239"/>
      <c r="X864" s="239"/>
      <c r="Y864" s="239"/>
      <c r="Z864" s="239"/>
      <c r="AA864" s="239"/>
      <c r="AB864" s="239"/>
      <c r="AC864" s="239"/>
      <c r="AD864" s="239"/>
      <c r="AE864" s="239"/>
      <c r="AF864" s="239"/>
      <c r="AG864" s="239"/>
      <c r="AH864" s="239"/>
      <c r="AI864" s="239"/>
    </row>
    <row r="865" spans="9:35">
      <c r="I865" s="239"/>
      <c r="J865" s="239"/>
      <c r="K865" s="239"/>
      <c r="L865" s="239"/>
      <c r="M865" s="239"/>
      <c r="N865" s="239"/>
      <c r="O865" s="239"/>
      <c r="P865" s="239"/>
      <c r="Q865" s="239"/>
      <c r="R865" s="239"/>
      <c r="S865" s="239"/>
      <c r="T865" s="239"/>
      <c r="U865" s="239"/>
      <c r="V865" s="239"/>
      <c r="W865" s="239"/>
      <c r="X865" s="239"/>
      <c r="Y865" s="239"/>
      <c r="Z865" s="239"/>
      <c r="AA865" s="239"/>
      <c r="AB865" s="239"/>
      <c r="AC865" s="239"/>
      <c r="AD865" s="239"/>
      <c r="AE865" s="239"/>
      <c r="AF865" s="239"/>
      <c r="AG865" s="239"/>
      <c r="AH865" s="239"/>
      <c r="AI865" s="239"/>
    </row>
    <row r="866" spans="9:35">
      <c r="I866" s="239"/>
      <c r="J866" s="239"/>
      <c r="K866" s="239"/>
      <c r="L866" s="239"/>
      <c r="M866" s="239"/>
      <c r="N866" s="239"/>
      <c r="O866" s="239"/>
      <c r="P866" s="239"/>
      <c r="Q866" s="239"/>
      <c r="R866" s="239"/>
      <c r="S866" s="239"/>
      <c r="T866" s="239"/>
      <c r="U866" s="239"/>
      <c r="V866" s="239"/>
      <c r="W866" s="239"/>
      <c r="X866" s="239"/>
      <c r="Y866" s="239"/>
      <c r="Z866" s="239"/>
      <c r="AA866" s="239"/>
      <c r="AB866" s="239"/>
      <c r="AC866" s="239"/>
      <c r="AD866" s="239"/>
      <c r="AE866" s="239"/>
      <c r="AF866" s="239"/>
      <c r="AG866" s="239"/>
      <c r="AH866" s="239"/>
      <c r="AI866" s="239"/>
    </row>
    <row r="867" spans="9:35">
      <c r="I867" s="239"/>
      <c r="J867" s="239"/>
      <c r="K867" s="239"/>
      <c r="L867" s="239"/>
      <c r="M867" s="239"/>
      <c r="N867" s="239"/>
      <c r="O867" s="239"/>
      <c r="P867" s="239"/>
      <c r="Q867" s="239"/>
      <c r="R867" s="239"/>
      <c r="S867" s="239"/>
      <c r="T867" s="239"/>
      <c r="U867" s="239"/>
      <c r="V867" s="239"/>
      <c r="W867" s="239"/>
      <c r="X867" s="239"/>
      <c r="Y867" s="239"/>
      <c r="Z867" s="239"/>
      <c r="AA867" s="239"/>
      <c r="AB867" s="239"/>
      <c r="AC867" s="239"/>
      <c r="AD867" s="239"/>
      <c r="AE867" s="239"/>
      <c r="AF867" s="239"/>
      <c r="AG867" s="239"/>
      <c r="AH867" s="239"/>
      <c r="AI867" s="239"/>
    </row>
    <row r="868" spans="9:35">
      <c r="I868" s="239"/>
      <c r="J868" s="239"/>
      <c r="K868" s="239"/>
      <c r="L868" s="239"/>
      <c r="M868" s="239"/>
      <c r="N868" s="239"/>
      <c r="O868" s="239"/>
      <c r="P868" s="239"/>
      <c r="Q868" s="239"/>
      <c r="R868" s="239"/>
      <c r="S868" s="239"/>
      <c r="T868" s="239"/>
      <c r="U868" s="239"/>
      <c r="V868" s="239"/>
      <c r="W868" s="239"/>
      <c r="X868" s="239"/>
      <c r="Y868" s="239"/>
      <c r="Z868" s="239"/>
      <c r="AA868" s="239"/>
      <c r="AB868" s="239"/>
      <c r="AC868" s="239"/>
      <c r="AD868" s="239"/>
      <c r="AE868" s="239"/>
      <c r="AF868" s="239"/>
      <c r="AG868" s="239"/>
      <c r="AH868" s="239"/>
      <c r="AI868" s="239"/>
    </row>
    <row r="869" spans="9:35">
      <c r="I869" s="239"/>
      <c r="J869" s="239"/>
      <c r="K869" s="239"/>
      <c r="L869" s="239"/>
      <c r="M869" s="239"/>
      <c r="N869" s="239"/>
      <c r="O869" s="239"/>
      <c r="P869" s="239"/>
      <c r="Q869" s="239"/>
      <c r="R869" s="239"/>
      <c r="S869" s="239"/>
      <c r="T869" s="239"/>
      <c r="U869" s="239"/>
      <c r="V869" s="239"/>
      <c r="W869" s="239"/>
      <c r="X869" s="239"/>
      <c r="Y869" s="239"/>
      <c r="Z869" s="239"/>
      <c r="AA869" s="239"/>
      <c r="AB869" s="239"/>
      <c r="AC869" s="239"/>
      <c r="AD869" s="239"/>
      <c r="AE869" s="239"/>
      <c r="AF869" s="239"/>
      <c r="AG869" s="239"/>
      <c r="AH869" s="239"/>
      <c r="AI869" s="239"/>
    </row>
    <row r="870" spans="9:35">
      <c r="I870" s="239"/>
      <c r="J870" s="239"/>
      <c r="K870" s="239"/>
      <c r="L870" s="239"/>
      <c r="M870" s="239"/>
      <c r="N870" s="239"/>
      <c r="O870" s="239"/>
      <c r="P870" s="239"/>
      <c r="Q870" s="239"/>
      <c r="R870" s="239"/>
      <c r="S870" s="239"/>
      <c r="T870" s="239"/>
      <c r="U870" s="239"/>
      <c r="V870" s="239"/>
      <c r="W870" s="239"/>
      <c r="X870" s="239"/>
      <c r="Y870" s="239"/>
      <c r="Z870" s="239"/>
      <c r="AA870" s="239"/>
      <c r="AB870" s="239"/>
      <c r="AC870" s="239"/>
      <c r="AD870" s="239"/>
      <c r="AE870" s="239"/>
      <c r="AF870" s="239"/>
      <c r="AG870" s="239"/>
      <c r="AH870" s="239"/>
      <c r="AI870" s="239"/>
    </row>
    <row r="871" spans="9:35">
      <c r="I871" s="239"/>
      <c r="J871" s="239"/>
      <c r="K871" s="239"/>
      <c r="L871" s="239"/>
      <c r="M871" s="239"/>
      <c r="N871" s="239"/>
      <c r="O871" s="239"/>
      <c r="P871" s="239"/>
      <c r="Q871" s="239"/>
      <c r="R871" s="239"/>
      <c r="S871" s="239"/>
      <c r="T871" s="239"/>
      <c r="U871" s="239"/>
      <c r="V871" s="239"/>
      <c r="W871" s="239"/>
      <c r="X871" s="239"/>
      <c r="Y871" s="239"/>
      <c r="Z871" s="239"/>
      <c r="AA871" s="239"/>
      <c r="AB871" s="239"/>
      <c r="AC871" s="239"/>
      <c r="AD871" s="239"/>
      <c r="AE871" s="239"/>
      <c r="AF871" s="239"/>
      <c r="AG871" s="239"/>
      <c r="AH871" s="239"/>
      <c r="AI871" s="239"/>
    </row>
    <row r="872" spans="9:35">
      <c r="I872" s="239"/>
      <c r="J872" s="239"/>
      <c r="K872" s="239"/>
      <c r="L872" s="239"/>
      <c r="M872" s="239"/>
      <c r="N872" s="239"/>
      <c r="O872" s="239"/>
      <c r="P872" s="239"/>
      <c r="Q872" s="239"/>
      <c r="R872" s="239"/>
      <c r="S872" s="239"/>
      <c r="T872" s="239"/>
      <c r="U872" s="239"/>
      <c r="V872" s="239"/>
      <c r="W872" s="239"/>
      <c r="X872" s="239"/>
      <c r="Y872" s="239"/>
      <c r="Z872" s="239"/>
      <c r="AA872" s="239"/>
      <c r="AB872" s="239"/>
      <c r="AC872" s="239"/>
      <c r="AD872" s="239"/>
      <c r="AE872" s="239"/>
      <c r="AF872" s="239"/>
      <c r="AG872" s="239"/>
      <c r="AH872" s="239"/>
      <c r="AI872" s="239"/>
    </row>
    <row r="873" spans="9:35">
      <c r="I873" s="239"/>
      <c r="J873" s="239"/>
      <c r="K873" s="239"/>
      <c r="L873" s="239"/>
      <c r="M873" s="239"/>
      <c r="N873" s="239"/>
      <c r="O873" s="239"/>
      <c r="P873" s="239"/>
      <c r="Q873" s="239"/>
      <c r="R873" s="239"/>
      <c r="S873" s="239"/>
      <c r="T873" s="239"/>
      <c r="U873" s="239"/>
      <c r="V873" s="239"/>
      <c r="W873" s="239"/>
      <c r="X873" s="239"/>
      <c r="Y873" s="239"/>
      <c r="Z873" s="239"/>
      <c r="AA873" s="239"/>
      <c r="AB873" s="239"/>
      <c r="AC873" s="239"/>
      <c r="AD873" s="239"/>
      <c r="AE873" s="239"/>
      <c r="AF873" s="239"/>
      <c r="AG873" s="239"/>
      <c r="AH873" s="239"/>
      <c r="AI873" s="239"/>
    </row>
    <row r="874" spans="9:35">
      <c r="I874" s="239"/>
      <c r="J874" s="239"/>
      <c r="K874" s="239"/>
      <c r="L874" s="239"/>
      <c r="M874" s="239"/>
      <c r="N874" s="239"/>
      <c r="O874" s="239"/>
      <c r="P874" s="239"/>
      <c r="Q874" s="239"/>
      <c r="R874" s="239"/>
      <c r="S874" s="239"/>
      <c r="T874" s="239"/>
      <c r="U874" s="239"/>
      <c r="V874" s="239"/>
      <c r="W874" s="239"/>
      <c r="X874" s="239"/>
      <c r="Y874" s="239"/>
      <c r="Z874" s="239"/>
      <c r="AA874" s="239"/>
      <c r="AB874" s="239"/>
      <c r="AC874" s="239"/>
      <c r="AD874" s="239"/>
      <c r="AE874" s="239"/>
      <c r="AF874" s="239"/>
      <c r="AG874" s="239"/>
      <c r="AH874" s="239"/>
      <c r="AI874" s="239"/>
    </row>
    <row r="875" spans="9:35">
      <c r="I875" s="239"/>
      <c r="J875" s="239"/>
      <c r="K875" s="239"/>
      <c r="L875" s="239"/>
      <c r="M875" s="239"/>
      <c r="N875" s="239"/>
      <c r="O875" s="239"/>
      <c r="P875" s="239"/>
      <c r="Q875" s="239"/>
      <c r="R875" s="239"/>
      <c r="S875" s="239"/>
      <c r="T875" s="239"/>
      <c r="U875" s="239"/>
      <c r="V875" s="239"/>
      <c r="W875" s="239"/>
      <c r="X875" s="239"/>
      <c r="Y875" s="239"/>
      <c r="Z875" s="239"/>
      <c r="AA875" s="239"/>
      <c r="AB875" s="239"/>
      <c r="AC875" s="239"/>
      <c r="AD875" s="239"/>
      <c r="AE875" s="239"/>
      <c r="AF875" s="239"/>
      <c r="AG875" s="239"/>
      <c r="AH875" s="239"/>
      <c r="AI875" s="239"/>
    </row>
    <row r="876" spans="9:35">
      <c r="I876" s="239"/>
      <c r="J876" s="239"/>
      <c r="K876" s="239"/>
      <c r="L876" s="239"/>
      <c r="M876" s="239"/>
      <c r="N876" s="239"/>
      <c r="O876" s="239"/>
      <c r="P876" s="239"/>
      <c r="Q876" s="239"/>
      <c r="R876" s="239"/>
      <c r="S876" s="239"/>
      <c r="T876" s="239"/>
      <c r="U876" s="239"/>
      <c r="V876" s="239"/>
      <c r="W876" s="239"/>
      <c r="X876" s="239"/>
      <c r="Y876" s="239"/>
      <c r="Z876" s="239"/>
      <c r="AA876" s="239"/>
      <c r="AB876" s="239"/>
      <c r="AC876" s="239"/>
      <c r="AD876" s="239"/>
      <c r="AE876" s="239"/>
      <c r="AF876" s="239"/>
      <c r="AG876" s="239"/>
      <c r="AH876" s="239"/>
      <c r="AI876" s="239"/>
    </row>
    <row r="877" spans="9:35">
      <c r="I877" s="239"/>
      <c r="J877" s="239"/>
      <c r="K877" s="239"/>
      <c r="L877" s="239"/>
      <c r="M877" s="239"/>
      <c r="N877" s="239"/>
      <c r="O877" s="239"/>
      <c r="P877" s="239"/>
      <c r="Q877" s="239"/>
      <c r="R877" s="239"/>
      <c r="S877" s="239"/>
      <c r="T877" s="239"/>
      <c r="U877" s="239"/>
      <c r="V877" s="239"/>
      <c r="W877" s="239"/>
      <c r="X877" s="239"/>
      <c r="Y877" s="239"/>
      <c r="Z877" s="239"/>
      <c r="AA877" s="239"/>
      <c r="AB877" s="239"/>
      <c r="AC877" s="239"/>
      <c r="AD877" s="239"/>
      <c r="AE877" s="239"/>
      <c r="AF877" s="239"/>
      <c r="AG877" s="239"/>
      <c r="AH877" s="239"/>
      <c r="AI877" s="239"/>
    </row>
    <row r="878" spans="9:35">
      <c r="I878" s="239"/>
      <c r="J878" s="239"/>
      <c r="K878" s="239"/>
      <c r="L878" s="239"/>
      <c r="M878" s="239"/>
      <c r="N878" s="239"/>
      <c r="O878" s="239"/>
      <c r="P878" s="239"/>
      <c r="Q878" s="239"/>
      <c r="R878" s="239"/>
      <c r="S878" s="239"/>
      <c r="T878" s="239"/>
      <c r="U878" s="239"/>
      <c r="V878" s="239"/>
      <c r="W878" s="239"/>
      <c r="X878" s="239"/>
      <c r="Y878" s="239"/>
      <c r="Z878" s="239"/>
      <c r="AA878" s="239"/>
      <c r="AB878" s="239"/>
      <c r="AC878" s="239"/>
      <c r="AD878" s="239"/>
      <c r="AE878" s="239"/>
      <c r="AF878" s="239"/>
      <c r="AG878" s="239"/>
      <c r="AH878" s="239"/>
      <c r="AI878" s="239"/>
    </row>
    <row r="879" spans="9:35">
      <c r="I879" s="239"/>
      <c r="J879" s="239"/>
      <c r="K879" s="239"/>
      <c r="L879" s="239"/>
      <c r="M879" s="239"/>
      <c r="N879" s="239"/>
      <c r="O879" s="239"/>
      <c r="P879" s="239"/>
      <c r="Q879" s="239"/>
      <c r="R879" s="239"/>
      <c r="S879" s="239"/>
      <c r="T879" s="239"/>
      <c r="U879" s="239"/>
      <c r="V879" s="239"/>
      <c r="W879" s="239"/>
      <c r="X879" s="239"/>
      <c r="Y879" s="239"/>
      <c r="Z879" s="239"/>
      <c r="AA879" s="239"/>
      <c r="AB879" s="239"/>
      <c r="AC879" s="239"/>
      <c r="AD879" s="239"/>
      <c r="AE879" s="239"/>
      <c r="AF879" s="239"/>
      <c r="AG879" s="239"/>
      <c r="AH879" s="239"/>
      <c r="AI879" s="239"/>
    </row>
    <row r="880" spans="9:35">
      <c r="I880" s="239"/>
      <c r="J880" s="239"/>
      <c r="K880" s="239"/>
      <c r="L880" s="239"/>
      <c r="M880" s="239"/>
      <c r="N880" s="239"/>
      <c r="O880" s="239"/>
      <c r="P880" s="239"/>
      <c r="Q880" s="239"/>
      <c r="R880" s="239"/>
      <c r="S880" s="239"/>
      <c r="T880" s="239"/>
      <c r="U880" s="239"/>
      <c r="V880" s="239"/>
      <c r="W880" s="239"/>
      <c r="X880" s="239"/>
      <c r="Y880" s="239"/>
      <c r="Z880" s="239"/>
      <c r="AA880" s="239"/>
      <c r="AB880" s="239"/>
      <c r="AC880" s="239"/>
      <c r="AD880" s="239"/>
      <c r="AE880" s="239"/>
      <c r="AF880" s="239"/>
      <c r="AG880" s="239"/>
      <c r="AH880" s="239"/>
      <c r="AI880" s="239"/>
    </row>
    <row r="881" spans="9:35">
      <c r="I881" s="239"/>
      <c r="J881" s="239"/>
      <c r="K881" s="239"/>
      <c r="L881" s="239"/>
      <c r="M881" s="239"/>
      <c r="N881" s="239"/>
      <c r="O881" s="239"/>
      <c r="P881" s="239"/>
      <c r="Q881" s="239"/>
      <c r="R881" s="239"/>
      <c r="S881" s="239"/>
      <c r="T881" s="239"/>
      <c r="U881" s="239"/>
      <c r="V881" s="239"/>
      <c r="W881" s="239"/>
      <c r="X881" s="239"/>
      <c r="Y881" s="239"/>
      <c r="Z881" s="239"/>
      <c r="AA881" s="239"/>
      <c r="AB881" s="239"/>
      <c r="AC881" s="239"/>
      <c r="AD881" s="239"/>
      <c r="AE881" s="239"/>
      <c r="AF881" s="239"/>
      <c r="AG881" s="239"/>
      <c r="AH881" s="239"/>
      <c r="AI881" s="239"/>
    </row>
    <row r="882" spans="9:35">
      <c r="I882" s="239"/>
      <c r="J882" s="239"/>
      <c r="K882" s="239"/>
      <c r="L882" s="239"/>
      <c r="M882" s="239"/>
      <c r="N882" s="239"/>
      <c r="O882" s="239"/>
      <c r="P882" s="239"/>
      <c r="Q882" s="239"/>
      <c r="R882" s="239"/>
      <c r="S882" s="239"/>
      <c r="T882" s="239"/>
      <c r="U882" s="239"/>
      <c r="V882" s="239"/>
      <c r="W882" s="239"/>
      <c r="X882" s="239"/>
      <c r="Y882" s="239"/>
      <c r="Z882" s="239"/>
      <c r="AA882" s="239"/>
      <c r="AB882" s="239"/>
      <c r="AC882" s="239"/>
      <c r="AD882" s="239"/>
      <c r="AE882" s="239"/>
      <c r="AF882" s="239"/>
      <c r="AG882" s="239"/>
      <c r="AH882" s="239"/>
      <c r="AI882" s="239"/>
    </row>
    <row r="883" spans="9:35">
      <c r="I883" s="239"/>
      <c r="J883" s="239"/>
      <c r="K883" s="239"/>
      <c r="L883" s="239"/>
      <c r="M883" s="239"/>
      <c r="N883" s="239"/>
      <c r="O883" s="239"/>
      <c r="P883" s="239"/>
      <c r="Q883" s="239"/>
      <c r="R883" s="239"/>
      <c r="S883" s="239"/>
      <c r="T883" s="239"/>
      <c r="U883" s="239"/>
      <c r="V883" s="239"/>
      <c r="W883" s="239"/>
      <c r="X883" s="239"/>
      <c r="Y883" s="239"/>
      <c r="Z883" s="239"/>
      <c r="AA883" s="239"/>
      <c r="AB883" s="239"/>
      <c r="AC883" s="239"/>
      <c r="AD883" s="239"/>
      <c r="AE883" s="239"/>
      <c r="AF883" s="239"/>
      <c r="AG883" s="239"/>
      <c r="AH883" s="239"/>
      <c r="AI883" s="239"/>
    </row>
    <row r="884" spans="9:35">
      <c r="I884" s="239"/>
      <c r="J884" s="239"/>
      <c r="K884" s="239"/>
      <c r="L884" s="239"/>
      <c r="M884" s="239"/>
      <c r="N884" s="239"/>
      <c r="O884" s="239"/>
      <c r="P884" s="239"/>
      <c r="Q884" s="239"/>
      <c r="R884" s="239"/>
      <c r="S884" s="239"/>
      <c r="T884" s="239"/>
      <c r="U884" s="239"/>
      <c r="V884" s="239"/>
      <c r="W884" s="239"/>
      <c r="X884" s="239"/>
      <c r="Y884" s="239"/>
      <c r="Z884" s="239"/>
      <c r="AA884" s="239"/>
      <c r="AB884" s="239"/>
      <c r="AC884" s="239"/>
      <c r="AD884" s="239"/>
      <c r="AE884" s="239"/>
      <c r="AF884" s="239"/>
      <c r="AG884" s="239"/>
      <c r="AH884" s="239"/>
      <c r="AI884" s="239"/>
    </row>
    <row r="885" spans="9:35">
      <c r="I885" s="239"/>
      <c r="J885" s="239"/>
      <c r="K885" s="239"/>
      <c r="L885" s="239"/>
      <c r="M885" s="239"/>
      <c r="N885" s="239"/>
      <c r="O885" s="239"/>
      <c r="P885" s="239"/>
      <c r="Q885" s="239"/>
      <c r="R885" s="239"/>
      <c r="S885" s="239"/>
      <c r="T885" s="239"/>
      <c r="U885" s="239"/>
      <c r="V885" s="239"/>
      <c r="W885" s="239"/>
      <c r="X885" s="239"/>
      <c r="Y885" s="239"/>
      <c r="Z885" s="239"/>
      <c r="AA885" s="239"/>
      <c r="AB885" s="239"/>
      <c r="AC885" s="239"/>
      <c r="AD885" s="239"/>
      <c r="AE885" s="239"/>
      <c r="AF885" s="239"/>
      <c r="AG885" s="239"/>
      <c r="AH885" s="239"/>
      <c r="AI885" s="239"/>
    </row>
    <row r="886" spans="9:35">
      <c r="I886" s="239"/>
      <c r="J886" s="239"/>
      <c r="K886" s="239"/>
      <c r="L886" s="239"/>
      <c r="M886" s="239"/>
      <c r="N886" s="239"/>
      <c r="O886" s="239"/>
      <c r="P886" s="239"/>
      <c r="Q886" s="239"/>
      <c r="R886" s="239"/>
      <c r="S886" s="239"/>
      <c r="T886" s="239"/>
      <c r="U886" s="239"/>
      <c r="V886" s="239"/>
      <c r="W886" s="239"/>
      <c r="X886" s="239"/>
      <c r="Y886" s="239"/>
      <c r="Z886" s="239"/>
      <c r="AA886" s="239"/>
      <c r="AB886" s="239"/>
      <c r="AC886" s="239"/>
      <c r="AD886" s="239"/>
      <c r="AE886" s="239"/>
      <c r="AF886" s="239"/>
      <c r="AG886" s="239"/>
      <c r="AH886" s="239"/>
      <c r="AI886" s="239"/>
    </row>
    <row r="887" spans="9:35">
      <c r="I887" s="239"/>
      <c r="J887" s="239"/>
      <c r="K887" s="239"/>
      <c r="L887" s="239"/>
      <c r="M887" s="239"/>
      <c r="N887" s="239"/>
      <c r="O887" s="239"/>
      <c r="P887" s="239"/>
      <c r="Q887" s="239"/>
      <c r="R887" s="239"/>
      <c r="S887" s="239"/>
      <c r="T887" s="239"/>
      <c r="U887" s="239"/>
      <c r="V887" s="239"/>
      <c r="W887" s="239"/>
      <c r="X887" s="239"/>
      <c r="Y887" s="239"/>
      <c r="Z887" s="239"/>
      <c r="AA887" s="239"/>
      <c r="AB887" s="239"/>
      <c r="AC887" s="239"/>
      <c r="AD887" s="239"/>
      <c r="AE887" s="239"/>
      <c r="AF887" s="239"/>
      <c r="AG887" s="239"/>
      <c r="AH887" s="239"/>
      <c r="AI887" s="239"/>
    </row>
    <row r="888" spans="9:35">
      <c r="I888" s="239"/>
      <c r="J888" s="239"/>
      <c r="K888" s="239"/>
      <c r="L888" s="239"/>
      <c r="M888" s="239"/>
      <c r="N888" s="239"/>
      <c r="O888" s="239"/>
      <c r="P888" s="239"/>
      <c r="Q888" s="239"/>
      <c r="R888" s="239"/>
      <c r="S888" s="239"/>
      <c r="T888" s="239"/>
      <c r="U888" s="239"/>
      <c r="V888" s="239"/>
      <c r="W888" s="239"/>
      <c r="X888" s="239"/>
      <c r="Y888" s="239"/>
      <c r="Z888" s="239"/>
      <c r="AA888" s="239"/>
      <c r="AB888" s="239"/>
      <c r="AC888" s="239"/>
      <c r="AD888" s="239"/>
      <c r="AE888" s="239"/>
      <c r="AF888" s="239"/>
      <c r="AG888" s="239"/>
      <c r="AH888" s="239"/>
      <c r="AI888" s="239"/>
    </row>
    <row r="889" spans="9:35">
      <c r="I889" s="239"/>
      <c r="J889" s="239"/>
      <c r="K889" s="239"/>
      <c r="L889" s="239"/>
      <c r="M889" s="239"/>
      <c r="N889" s="239"/>
      <c r="O889" s="239"/>
      <c r="P889" s="239"/>
      <c r="Q889" s="239"/>
      <c r="R889" s="239"/>
      <c r="S889" s="239"/>
      <c r="T889" s="239"/>
      <c r="U889" s="239"/>
      <c r="V889" s="239"/>
      <c r="W889" s="239"/>
      <c r="X889" s="239"/>
      <c r="Y889" s="239"/>
      <c r="Z889" s="239"/>
      <c r="AA889" s="239"/>
      <c r="AB889" s="239"/>
      <c r="AC889" s="239"/>
      <c r="AD889" s="239"/>
      <c r="AE889" s="239"/>
      <c r="AF889" s="239"/>
      <c r="AG889" s="239"/>
      <c r="AH889" s="239"/>
      <c r="AI889" s="239"/>
    </row>
    <row r="890" spans="9:35">
      <c r="I890" s="239"/>
      <c r="J890" s="239"/>
      <c r="K890" s="239"/>
      <c r="L890" s="239"/>
      <c r="M890" s="239"/>
      <c r="N890" s="239"/>
      <c r="O890" s="239"/>
      <c r="P890" s="239"/>
      <c r="Q890" s="239"/>
      <c r="R890" s="239"/>
      <c r="S890" s="239"/>
      <c r="T890" s="239"/>
      <c r="U890" s="239"/>
      <c r="V890" s="239"/>
      <c r="W890" s="239"/>
      <c r="X890" s="239"/>
      <c r="Y890" s="239"/>
      <c r="Z890" s="239"/>
      <c r="AA890" s="239"/>
      <c r="AB890" s="239"/>
      <c r="AC890" s="239"/>
      <c r="AD890" s="239"/>
      <c r="AE890" s="239"/>
      <c r="AF890" s="239"/>
      <c r="AG890" s="239"/>
      <c r="AH890" s="239"/>
      <c r="AI890" s="239"/>
    </row>
    <row r="891" spans="9:35">
      <c r="I891" s="239"/>
      <c r="J891" s="239"/>
      <c r="K891" s="239"/>
      <c r="L891" s="239"/>
      <c r="M891" s="239"/>
      <c r="N891" s="239"/>
      <c r="O891" s="239"/>
      <c r="P891" s="239"/>
      <c r="Q891" s="239"/>
      <c r="R891" s="239"/>
      <c r="S891" s="239"/>
      <c r="T891" s="239"/>
      <c r="U891" s="239"/>
      <c r="V891" s="239"/>
      <c r="W891" s="239"/>
      <c r="X891" s="239"/>
      <c r="Y891" s="239"/>
      <c r="Z891" s="239"/>
      <c r="AA891" s="239"/>
      <c r="AB891" s="239"/>
      <c r="AC891" s="239"/>
      <c r="AD891" s="239"/>
      <c r="AE891" s="239"/>
      <c r="AF891" s="239"/>
      <c r="AG891" s="239"/>
      <c r="AH891" s="239"/>
      <c r="AI891" s="239"/>
    </row>
    <row r="892" spans="9:35">
      <c r="I892" s="239"/>
      <c r="J892" s="239"/>
      <c r="K892" s="239"/>
      <c r="L892" s="239"/>
      <c r="M892" s="239"/>
      <c r="N892" s="239"/>
      <c r="O892" s="239"/>
      <c r="P892" s="239"/>
      <c r="Q892" s="239"/>
      <c r="R892" s="239"/>
      <c r="S892" s="239"/>
      <c r="T892" s="239"/>
      <c r="U892" s="239"/>
      <c r="V892" s="239"/>
      <c r="W892" s="239"/>
      <c r="X892" s="239"/>
      <c r="Y892" s="239"/>
      <c r="Z892" s="239"/>
      <c r="AA892" s="239"/>
      <c r="AB892" s="239"/>
      <c r="AC892" s="239"/>
      <c r="AD892" s="239"/>
      <c r="AE892" s="239"/>
      <c r="AF892" s="239"/>
      <c r="AG892" s="239"/>
      <c r="AH892" s="239"/>
      <c r="AI892" s="239"/>
    </row>
    <row r="893" spans="9:35">
      <c r="I893" s="239"/>
      <c r="J893" s="239"/>
      <c r="K893" s="239"/>
      <c r="L893" s="239"/>
      <c r="M893" s="239"/>
      <c r="N893" s="239"/>
      <c r="O893" s="239"/>
      <c r="P893" s="239"/>
      <c r="Q893" s="239"/>
      <c r="R893" s="239"/>
      <c r="S893" s="239"/>
      <c r="T893" s="239"/>
      <c r="U893" s="239"/>
      <c r="V893" s="239"/>
      <c r="W893" s="239"/>
      <c r="X893" s="239"/>
      <c r="Y893" s="239"/>
      <c r="Z893" s="239"/>
      <c r="AA893" s="239"/>
      <c r="AB893" s="239"/>
      <c r="AC893" s="239"/>
      <c r="AD893" s="239"/>
      <c r="AE893" s="239"/>
      <c r="AF893" s="239"/>
      <c r="AG893" s="239"/>
      <c r="AH893" s="239"/>
      <c r="AI893" s="239"/>
    </row>
    <row r="894" spans="9:35">
      <c r="I894" s="239"/>
      <c r="J894" s="239"/>
      <c r="K894" s="239"/>
      <c r="L894" s="239"/>
      <c r="M894" s="239"/>
      <c r="N894" s="239"/>
      <c r="O894" s="239"/>
      <c r="P894" s="239"/>
      <c r="Q894" s="239"/>
      <c r="R894" s="239"/>
      <c r="S894" s="239"/>
      <c r="T894" s="239"/>
      <c r="U894" s="239"/>
      <c r="V894" s="239"/>
      <c r="W894" s="239"/>
      <c r="X894" s="239"/>
      <c r="Y894" s="239"/>
      <c r="Z894" s="239"/>
      <c r="AA894" s="239"/>
      <c r="AB894" s="239"/>
      <c r="AC894" s="239"/>
      <c r="AD894" s="239"/>
      <c r="AE894" s="239"/>
      <c r="AF894" s="239"/>
      <c r="AG894" s="239"/>
      <c r="AH894" s="239"/>
      <c r="AI894" s="239"/>
    </row>
    <row r="895" spans="9:35">
      <c r="I895" s="239"/>
      <c r="J895" s="239"/>
      <c r="K895" s="239"/>
      <c r="L895" s="239"/>
      <c r="M895" s="239"/>
      <c r="N895" s="239"/>
      <c r="O895" s="239"/>
      <c r="P895" s="239"/>
      <c r="Q895" s="239"/>
      <c r="R895" s="239"/>
      <c r="S895" s="239"/>
      <c r="T895" s="239"/>
      <c r="U895" s="239"/>
      <c r="V895" s="239"/>
      <c r="W895" s="239"/>
      <c r="X895" s="239"/>
      <c r="Y895" s="239"/>
      <c r="Z895" s="239"/>
      <c r="AA895" s="239"/>
      <c r="AB895" s="239"/>
      <c r="AC895" s="239"/>
      <c r="AD895" s="239"/>
      <c r="AE895" s="239"/>
      <c r="AF895" s="239"/>
      <c r="AG895" s="239"/>
      <c r="AH895" s="239"/>
      <c r="AI895" s="239"/>
    </row>
    <row r="896" spans="9:35">
      <c r="I896" s="239"/>
      <c r="J896" s="239"/>
      <c r="K896" s="239"/>
      <c r="L896" s="239"/>
      <c r="M896" s="239"/>
      <c r="N896" s="239"/>
      <c r="O896" s="239"/>
      <c r="P896" s="239"/>
      <c r="Q896" s="239"/>
      <c r="R896" s="239"/>
      <c r="S896" s="239"/>
      <c r="T896" s="239"/>
      <c r="U896" s="239"/>
      <c r="V896" s="239"/>
      <c r="W896" s="239"/>
      <c r="X896" s="239"/>
      <c r="Y896" s="239"/>
      <c r="Z896" s="239"/>
      <c r="AA896" s="239"/>
      <c r="AB896" s="239"/>
      <c r="AC896" s="239"/>
      <c r="AD896" s="239"/>
      <c r="AE896" s="239"/>
      <c r="AF896" s="239"/>
      <c r="AG896" s="239"/>
      <c r="AH896" s="239"/>
      <c r="AI896" s="239"/>
    </row>
    <row r="897" spans="9:35">
      <c r="I897" s="239"/>
      <c r="J897" s="239"/>
      <c r="K897" s="239"/>
      <c r="L897" s="239"/>
      <c r="M897" s="239"/>
      <c r="N897" s="239"/>
      <c r="O897" s="239"/>
      <c r="P897" s="239"/>
      <c r="Q897" s="239"/>
      <c r="R897" s="239"/>
      <c r="S897" s="239"/>
      <c r="T897" s="239"/>
      <c r="U897" s="239"/>
      <c r="V897" s="239"/>
      <c r="W897" s="239"/>
      <c r="X897" s="239"/>
      <c r="Y897" s="239"/>
      <c r="Z897" s="239"/>
      <c r="AA897" s="239"/>
      <c r="AB897" s="239"/>
      <c r="AC897" s="239"/>
      <c r="AD897" s="239"/>
      <c r="AE897" s="239"/>
      <c r="AF897" s="239"/>
      <c r="AG897" s="239"/>
      <c r="AH897" s="239"/>
      <c r="AI897" s="239"/>
    </row>
    <row r="898" spans="9:35">
      <c r="I898" s="239"/>
      <c r="J898" s="239"/>
      <c r="K898" s="239"/>
      <c r="L898" s="239"/>
      <c r="M898" s="239"/>
      <c r="N898" s="239"/>
      <c r="O898" s="239"/>
      <c r="P898" s="239"/>
      <c r="Q898" s="239"/>
      <c r="R898" s="239"/>
      <c r="S898" s="239"/>
      <c r="T898" s="239"/>
      <c r="U898" s="239"/>
      <c r="V898" s="239"/>
      <c r="W898" s="239"/>
      <c r="X898" s="239"/>
      <c r="Y898" s="239"/>
      <c r="Z898" s="239"/>
      <c r="AA898" s="239"/>
      <c r="AB898" s="239"/>
      <c r="AC898" s="239"/>
      <c r="AD898" s="239"/>
      <c r="AE898" s="239"/>
      <c r="AF898" s="239"/>
      <c r="AG898" s="239"/>
      <c r="AH898" s="239"/>
      <c r="AI898" s="239"/>
    </row>
    <row r="899" spans="9:35">
      <c r="I899" s="239"/>
      <c r="J899" s="239"/>
      <c r="K899" s="239"/>
      <c r="L899" s="239"/>
      <c r="M899" s="239"/>
      <c r="N899" s="239"/>
      <c r="O899" s="239"/>
      <c r="P899" s="239"/>
      <c r="Q899" s="239"/>
      <c r="R899" s="239"/>
      <c r="S899" s="239"/>
      <c r="T899" s="239"/>
      <c r="U899" s="239"/>
      <c r="V899" s="239"/>
      <c r="W899" s="239"/>
      <c r="X899" s="239"/>
      <c r="Y899" s="239"/>
      <c r="Z899" s="239"/>
      <c r="AA899" s="239"/>
      <c r="AB899" s="239"/>
      <c r="AC899" s="239"/>
      <c r="AD899" s="239"/>
      <c r="AE899" s="239"/>
      <c r="AF899" s="239"/>
      <c r="AG899" s="239"/>
      <c r="AH899" s="239"/>
      <c r="AI899" s="239"/>
    </row>
    <row r="900" spans="9:35">
      <c r="I900" s="239"/>
      <c r="J900" s="239"/>
      <c r="K900" s="239"/>
      <c r="L900" s="239"/>
      <c r="M900" s="239"/>
      <c r="N900" s="239"/>
      <c r="O900" s="239"/>
      <c r="P900" s="239"/>
      <c r="Q900" s="239"/>
      <c r="R900" s="239"/>
      <c r="S900" s="239"/>
      <c r="T900" s="239"/>
      <c r="U900" s="239"/>
      <c r="V900" s="239"/>
      <c r="W900" s="239"/>
      <c r="X900" s="239"/>
      <c r="Y900" s="239"/>
      <c r="Z900" s="239"/>
      <c r="AA900" s="239"/>
      <c r="AB900" s="239"/>
      <c r="AC900" s="239"/>
      <c r="AD900" s="239"/>
      <c r="AE900" s="239"/>
      <c r="AF900" s="239"/>
      <c r="AG900" s="239"/>
      <c r="AH900" s="239"/>
      <c r="AI900" s="239"/>
    </row>
    <row r="901" spans="9:35">
      <c r="I901" s="239"/>
      <c r="J901" s="239"/>
      <c r="K901" s="239"/>
      <c r="L901" s="239"/>
      <c r="M901" s="239"/>
      <c r="N901" s="239"/>
      <c r="O901" s="239"/>
      <c r="P901" s="239"/>
      <c r="Q901" s="239"/>
      <c r="R901" s="239"/>
      <c r="S901" s="239"/>
      <c r="T901" s="239"/>
      <c r="U901" s="239"/>
      <c r="V901" s="239"/>
      <c r="W901" s="239"/>
      <c r="X901" s="239"/>
      <c r="Y901" s="239"/>
      <c r="Z901" s="239"/>
      <c r="AA901" s="239"/>
      <c r="AB901" s="239"/>
      <c r="AC901" s="239"/>
      <c r="AD901" s="239"/>
      <c r="AE901" s="239"/>
      <c r="AF901" s="239"/>
      <c r="AG901" s="239"/>
      <c r="AH901" s="239"/>
      <c r="AI901" s="239"/>
    </row>
    <row r="902" spans="9:35">
      <c r="I902" s="239"/>
      <c r="J902" s="239"/>
      <c r="K902" s="239"/>
      <c r="L902" s="239"/>
      <c r="M902" s="239"/>
      <c r="N902" s="239"/>
      <c r="O902" s="239"/>
      <c r="P902" s="239"/>
      <c r="Q902" s="239"/>
      <c r="R902" s="239"/>
      <c r="S902" s="239"/>
      <c r="T902" s="239"/>
      <c r="U902" s="239"/>
      <c r="V902" s="239"/>
      <c r="W902" s="239"/>
      <c r="X902" s="239"/>
      <c r="Y902" s="239"/>
      <c r="Z902" s="239"/>
      <c r="AA902" s="239"/>
      <c r="AB902" s="239"/>
      <c r="AC902" s="239"/>
      <c r="AD902" s="239"/>
      <c r="AE902" s="239"/>
      <c r="AF902" s="239"/>
      <c r="AG902" s="239"/>
      <c r="AH902" s="239"/>
      <c r="AI902" s="239"/>
    </row>
    <row r="903" spans="9:35">
      <c r="I903" s="239"/>
      <c r="J903" s="239"/>
      <c r="K903" s="239"/>
      <c r="L903" s="239"/>
      <c r="M903" s="239"/>
      <c r="N903" s="239"/>
      <c r="O903" s="239"/>
      <c r="P903" s="239"/>
      <c r="Q903" s="239"/>
      <c r="R903" s="239"/>
      <c r="S903" s="239"/>
      <c r="T903" s="239"/>
      <c r="U903" s="239"/>
      <c r="V903" s="239"/>
      <c r="W903" s="239"/>
      <c r="X903" s="239"/>
      <c r="Y903" s="239"/>
      <c r="Z903" s="239"/>
      <c r="AA903" s="239"/>
      <c r="AB903" s="239"/>
      <c r="AC903" s="239"/>
      <c r="AD903" s="239"/>
      <c r="AE903" s="239"/>
      <c r="AF903" s="239"/>
      <c r="AG903" s="239"/>
      <c r="AH903" s="239"/>
      <c r="AI903" s="239"/>
    </row>
    <row r="904" spans="9:35">
      <c r="I904" s="239"/>
      <c r="J904" s="239"/>
      <c r="K904" s="239"/>
      <c r="L904" s="239"/>
      <c r="M904" s="239"/>
      <c r="N904" s="239"/>
      <c r="O904" s="239"/>
      <c r="P904" s="239"/>
      <c r="Q904" s="239"/>
      <c r="R904" s="239"/>
      <c r="S904" s="239"/>
      <c r="T904" s="239"/>
      <c r="U904" s="239"/>
      <c r="V904" s="239"/>
      <c r="W904" s="239"/>
      <c r="X904" s="239"/>
      <c r="Y904" s="239"/>
      <c r="Z904" s="239"/>
      <c r="AA904" s="239"/>
      <c r="AB904" s="239"/>
      <c r="AC904" s="239"/>
      <c r="AD904" s="239"/>
      <c r="AE904" s="239"/>
      <c r="AF904" s="239"/>
      <c r="AG904" s="239"/>
      <c r="AH904" s="239"/>
      <c r="AI904" s="239"/>
    </row>
    <row r="905" spans="9:35">
      <c r="I905" s="239"/>
      <c r="J905" s="239"/>
      <c r="K905" s="239"/>
      <c r="L905" s="239"/>
      <c r="M905" s="239"/>
      <c r="N905" s="239"/>
      <c r="O905" s="239"/>
      <c r="P905" s="239"/>
      <c r="Q905" s="239"/>
      <c r="R905" s="239"/>
      <c r="S905" s="239"/>
      <c r="T905" s="239"/>
      <c r="U905" s="239"/>
      <c r="V905" s="239"/>
      <c r="W905" s="239"/>
      <c r="X905" s="239"/>
      <c r="Y905" s="239"/>
      <c r="Z905" s="239"/>
      <c r="AA905" s="239"/>
      <c r="AB905" s="239"/>
      <c r="AC905" s="239"/>
      <c r="AD905" s="239"/>
      <c r="AE905" s="239"/>
      <c r="AF905" s="239"/>
      <c r="AG905" s="239"/>
      <c r="AH905" s="239"/>
      <c r="AI905" s="239"/>
    </row>
    <row r="906" spans="9:35">
      <c r="I906" s="239"/>
      <c r="J906" s="239"/>
      <c r="K906" s="239"/>
      <c r="L906" s="239"/>
      <c r="M906" s="239"/>
      <c r="N906" s="239"/>
      <c r="O906" s="239"/>
      <c r="P906" s="239"/>
      <c r="Q906" s="239"/>
      <c r="R906" s="239"/>
      <c r="S906" s="239"/>
      <c r="T906" s="239"/>
      <c r="U906" s="239"/>
      <c r="V906" s="239"/>
      <c r="W906" s="239"/>
      <c r="X906" s="239"/>
      <c r="Y906" s="239"/>
      <c r="Z906" s="239"/>
      <c r="AA906" s="239"/>
      <c r="AB906" s="239"/>
      <c r="AC906" s="239"/>
      <c r="AD906" s="239"/>
      <c r="AE906" s="239"/>
      <c r="AF906" s="239"/>
      <c r="AG906" s="239"/>
      <c r="AH906" s="239"/>
      <c r="AI906" s="239"/>
    </row>
    <row r="907" spans="9:35">
      <c r="I907" s="239"/>
      <c r="J907" s="239"/>
      <c r="K907" s="239"/>
      <c r="L907" s="239"/>
      <c r="M907" s="239"/>
      <c r="N907" s="239"/>
      <c r="O907" s="239"/>
      <c r="P907" s="239"/>
      <c r="Q907" s="239"/>
      <c r="R907" s="239"/>
      <c r="S907" s="239"/>
      <c r="T907" s="239"/>
      <c r="U907" s="239"/>
      <c r="V907" s="239"/>
      <c r="W907" s="239"/>
      <c r="X907" s="239"/>
      <c r="Y907" s="239"/>
      <c r="Z907" s="239"/>
      <c r="AA907" s="239"/>
      <c r="AB907" s="239"/>
      <c r="AC907" s="239"/>
      <c r="AD907" s="239"/>
      <c r="AE907" s="239"/>
      <c r="AF907" s="239"/>
      <c r="AG907" s="239"/>
      <c r="AH907" s="239"/>
      <c r="AI907" s="239"/>
    </row>
    <row r="908" spans="9:35">
      <c r="I908" s="239"/>
      <c r="J908" s="239"/>
      <c r="K908" s="239"/>
      <c r="L908" s="239"/>
      <c r="M908" s="239"/>
      <c r="N908" s="239"/>
      <c r="O908" s="239"/>
      <c r="P908" s="239"/>
      <c r="Q908" s="239"/>
      <c r="R908" s="239"/>
      <c r="S908" s="239"/>
      <c r="T908" s="239"/>
      <c r="U908" s="239"/>
      <c r="V908" s="239"/>
      <c r="W908" s="239"/>
      <c r="X908" s="239"/>
      <c r="Y908" s="239"/>
      <c r="Z908" s="239"/>
      <c r="AA908" s="239"/>
      <c r="AB908" s="239"/>
      <c r="AC908" s="239"/>
      <c r="AD908" s="239"/>
      <c r="AE908" s="239"/>
      <c r="AF908" s="239"/>
      <c r="AG908" s="239"/>
      <c r="AH908" s="239"/>
      <c r="AI908" s="239"/>
    </row>
    <row r="909" spans="9:35">
      <c r="I909" s="239"/>
      <c r="J909" s="239"/>
      <c r="K909" s="239"/>
      <c r="L909" s="239"/>
      <c r="M909" s="239"/>
      <c r="N909" s="239"/>
      <c r="O909" s="239"/>
      <c r="P909" s="239"/>
      <c r="Q909" s="239"/>
      <c r="R909" s="239"/>
      <c r="S909" s="239"/>
      <c r="T909" s="239"/>
      <c r="U909" s="239"/>
      <c r="V909" s="239"/>
      <c r="W909" s="239"/>
      <c r="X909" s="239"/>
      <c r="Y909" s="239"/>
      <c r="Z909" s="239"/>
      <c r="AA909" s="239"/>
      <c r="AB909" s="239"/>
      <c r="AC909" s="239"/>
      <c r="AD909" s="239"/>
      <c r="AE909" s="239"/>
      <c r="AF909" s="239"/>
      <c r="AG909" s="239"/>
      <c r="AH909" s="239"/>
      <c r="AI909" s="239"/>
    </row>
    <row r="910" spans="9:35">
      <c r="I910" s="239"/>
      <c r="J910" s="239"/>
      <c r="K910" s="239"/>
      <c r="L910" s="239"/>
      <c r="M910" s="239"/>
      <c r="N910" s="239"/>
      <c r="O910" s="239"/>
      <c r="P910" s="239"/>
      <c r="Q910" s="239"/>
      <c r="R910" s="239"/>
      <c r="S910" s="239"/>
      <c r="T910" s="239"/>
      <c r="U910" s="239"/>
      <c r="V910" s="239"/>
      <c r="W910" s="239"/>
      <c r="X910" s="239"/>
      <c r="Y910" s="239"/>
      <c r="Z910" s="239"/>
      <c r="AA910" s="239"/>
      <c r="AB910" s="239"/>
      <c r="AC910" s="239"/>
      <c r="AD910" s="239"/>
      <c r="AE910" s="239"/>
      <c r="AF910" s="239"/>
      <c r="AG910" s="239"/>
      <c r="AH910" s="239"/>
      <c r="AI910" s="239"/>
    </row>
    <row r="911" spans="9:35">
      <c r="I911" s="239"/>
      <c r="J911" s="239"/>
      <c r="K911" s="239"/>
      <c r="L911" s="239"/>
      <c r="M911" s="239"/>
      <c r="N911" s="239"/>
      <c r="O911" s="239"/>
      <c r="P911" s="239"/>
      <c r="Q911" s="239"/>
      <c r="R911" s="239"/>
      <c r="S911" s="239"/>
      <c r="T911" s="239"/>
      <c r="U911" s="239"/>
      <c r="V911" s="239"/>
      <c r="W911" s="239"/>
      <c r="X911" s="239"/>
      <c r="Y911" s="239"/>
      <c r="Z911" s="239"/>
      <c r="AA911" s="239"/>
      <c r="AB911" s="239"/>
      <c r="AC911" s="239"/>
      <c r="AD911" s="239"/>
      <c r="AE911" s="239"/>
      <c r="AF911" s="239"/>
      <c r="AG911" s="239"/>
      <c r="AH911" s="239"/>
      <c r="AI911" s="239"/>
    </row>
    <row r="912" spans="9:35">
      <c r="I912" s="239"/>
      <c r="J912" s="239"/>
      <c r="K912" s="239"/>
      <c r="L912" s="239"/>
      <c r="M912" s="239"/>
      <c r="N912" s="239"/>
      <c r="O912" s="239"/>
      <c r="P912" s="239"/>
      <c r="Q912" s="239"/>
      <c r="R912" s="239"/>
      <c r="S912" s="239"/>
      <c r="T912" s="239"/>
      <c r="U912" s="239"/>
      <c r="V912" s="239"/>
      <c r="W912" s="239"/>
      <c r="X912" s="239"/>
      <c r="Y912" s="239"/>
      <c r="Z912" s="239"/>
      <c r="AA912" s="239"/>
      <c r="AB912" s="239"/>
      <c r="AC912" s="239"/>
      <c r="AD912" s="239"/>
      <c r="AE912" s="239"/>
      <c r="AF912" s="239"/>
      <c r="AG912" s="239"/>
      <c r="AH912" s="239"/>
      <c r="AI912" s="239"/>
    </row>
    <row r="913" spans="9:35">
      <c r="I913" s="239"/>
      <c r="J913" s="239"/>
      <c r="K913" s="239"/>
      <c r="L913" s="239"/>
      <c r="M913" s="239"/>
      <c r="N913" s="239"/>
      <c r="O913" s="239"/>
      <c r="P913" s="239"/>
      <c r="Q913" s="239"/>
      <c r="R913" s="239"/>
      <c r="S913" s="239"/>
      <c r="T913" s="239"/>
      <c r="U913" s="239"/>
      <c r="V913" s="239"/>
      <c r="W913" s="239"/>
      <c r="X913" s="239"/>
      <c r="Y913" s="239"/>
      <c r="Z913" s="239"/>
      <c r="AA913" s="239"/>
      <c r="AB913" s="239"/>
      <c r="AC913" s="239"/>
      <c r="AD913" s="239"/>
      <c r="AE913" s="239"/>
      <c r="AF913" s="239"/>
      <c r="AG913" s="239"/>
      <c r="AH913" s="239"/>
      <c r="AI913" s="239"/>
    </row>
    <row r="914" spans="9:35">
      <c r="I914" s="239"/>
      <c r="J914" s="239"/>
      <c r="K914" s="239"/>
      <c r="L914" s="239"/>
      <c r="M914" s="239"/>
      <c r="N914" s="239"/>
      <c r="O914" s="239"/>
      <c r="P914" s="239"/>
      <c r="Q914" s="239"/>
      <c r="R914" s="239"/>
      <c r="S914" s="239"/>
      <c r="T914" s="239"/>
      <c r="U914" s="239"/>
      <c r="V914" s="239"/>
      <c r="W914" s="239"/>
      <c r="X914" s="239"/>
      <c r="Y914" s="239"/>
      <c r="Z914" s="239"/>
      <c r="AA914" s="239"/>
      <c r="AB914" s="239"/>
      <c r="AC914" s="239"/>
      <c r="AD914" s="239"/>
      <c r="AE914" s="239"/>
      <c r="AF914" s="239"/>
      <c r="AG914" s="239"/>
      <c r="AH914" s="239"/>
      <c r="AI914" s="239"/>
    </row>
    <row r="915" spans="9:35">
      <c r="I915" s="239"/>
      <c r="J915" s="239"/>
      <c r="K915" s="239"/>
      <c r="L915" s="239"/>
      <c r="M915" s="239"/>
      <c r="N915" s="239"/>
      <c r="O915" s="239"/>
      <c r="P915" s="239"/>
      <c r="Q915" s="239"/>
      <c r="R915" s="239"/>
      <c r="S915" s="239"/>
      <c r="T915" s="239"/>
      <c r="U915" s="239"/>
      <c r="V915" s="239"/>
      <c r="W915" s="239"/>
      <c r="X915" s="239"/>
      <c r="Y915" s="239"/>
      <c r="Z915" s="239"/>
      <c r="AA915" s="239"/>
      <c r="AB915" s="239"/>
      <c r="AC915" s="239"/>
      <c r="AD915" s="239"/>
      <c r="AE915" s="239"/>
      <c r="AF915" s="239"/>
      <c r="AG915" s="239"/>
      <c r="AH915" s="239"/>
      <c r="AI915" s="239"/>
    </row>
    <row r="916" spans="9:35">
      <c r="I916" s="239"/>
      <c r="J916" s="239"/>
      <c r="K916" s="239"/>
      <c r="L916" s="239"/>
      <c r="M916" s="239"/>
      <c r="N916" s="239"/>
      <c r="O916" s="239"/>
      <c r="P916" s="239"/>
      <c r="Q916" s="239"/>
      <c r="R916" s="239"/>
      <c r="S916" s="239"/>
      <c r="T916" s="239"/>
      <c r="U916" s="239"/>
      <c r="V916" s="239"/>
      <c r="W916" s="239"/>
      <c r="X916" s="239"/>
      <c r="Y916" s="239"/>
      <c r="Z916" s="239"/>
      <c r="AA916" s="239"/>
      <c r="AB916" s="239"/>
      <c r="AC916" s="239"/>
      <c r="AD916" s="239"/>
      <c r="AE916" s="239"/>
      <c r="AF916" s="239"/>
      <c r="AG916" s="239"/>
      <c r="AH916" s="239"/>
      <c r="AI916" s="239"/>
    </row>
    <row r="917" spans="9:35">
      <c r="I917" s="239"/>
      <c r="J917" s="239"/>
      <c r="K917" s="239"/>
      <c r="L917" s="239"/>
      <c r="M917" s="239"/>
      <c r="N917" s="239"/>
      <c r="O917" s="239"/>
      <c r="P917" s="239"/>
      <c r="Q917" s="239"/>
      <c r="R917" s="239"/>
      <c r="S917" s="239"/>
      <c r="T917" s="239"/>
      <c r="U917" s="239"/>
      <c r="V917" s="239"/>
      <c r="W917" s="239"/>
      <c r="X917" s="239"/>
      <c r="Y917" s="239"/>
      <c r="Z917" s="239"/>
      <c r="AA917" s="239"/>
      <c r="AB917" s="239"/>
      <c r="AC917" s="239"/>
      <c r="AD917" s="239"/>
      <c r="AE917" s="239"/>
      <c r="AF917" s="239"/>
      <c r="AG917" s="239"/>
      <c r="AH917" s="239"/>
      <c r="AI917" s="239"/>
    </row>
    <row r="918" spans="9:35">
      <c r="I918" s="239"/>
      <c r="J918" s="239"/>
      <c r="K918" s="239"/>
      <c r="L918" s="239"/>
      <c r="M918" s="239"/>
      <c r="N918" s="239"/>
      <c r="O918" s="239"/>
      <c r="P918" s="239"/>
      <c r="Q918" s="239"/>
      <c r="R918" s="239"/>
      <c r="S918" s="239"/>
      <c r="T918" s="239"/>
      <c r="U918" s="239"/>
      <c r="V918" s="239"/>
      <c r="W918" s="239"/>
      <c r="X918" s="239"/>
      <c r="Y918" s="239"/>
      <c r="Z918" s="239"/>
      <c r="AA918" s="239"/>
      <c r="AB918" s="239"/>
      <c r="AC918" s="239"/>
      <c r="AD918" s="239"/>
      <c r="AE918" s="239"/>
      <c r="AF918" s="239"/>
      <c r="AG918" s="239"/>
      <c r="AH918" s="239"/>
      <c r="AI918" s="239"/>
    </row>
    <row r="919" spans="9:35">
      <c r="I919" s="239"/>
      <c r="J919" s="239"/>
      <c r="K919" s="239"/>
      <c r="L919" s="239"/>
      <c r="M919" s="239"/>
      <c r="N919" s="239"/>
      <c r="O919" s="239"/>
      <c r="P919" s="239"/>
      <c r="Q919" s="239"/>
      <c r="R919" s="239"/>
      <c r="S919" s="239"/>
      <c r="T919" s="239"/>
      <c r="U919" s="239"/>
      <c r="V919" s="239"/>
      <c r="W919" s="239"/>
      <c r="X919" s="239"/>
      <c r="Y919" s="239"/>
      <c r="Z919" s="239"/>
      <c r="AA919" s="239"/>
      <c r="AB919" s="239"/>
      <c r="AC919" s="239"/>
      <c r="AD919" s="239"/>
      <c r="AE919" s="239"/>
      <c r="AF919" s="239"/>
      <c r="AG919" s="239"/>
      <c r="AH919" s="239"/>
      <c r="AI919" s="239"/>
    </row>
    <row r="920" spans="9:35">
      <c r="I920" s="239"/>
      <c r="J920" s="239"/>
      <c r="K920" s="239"/>
      <c r="L920" s="239"/>
      <c r="M920" s="239"/>
      <c r="N920" s="239"/>
      <c r="O920" s="239"/>
      <c r="P920" s="239"/>
      <c r="Q920" s="239"/>
      <c r="R920" s="239"/>
      <c r="S920" s="239"/>
      <c r="T920" s="239"/>
      <c r="U920" s="239"/>
      <c r="V920" s="239"/>
      <c r="W920" s="239"/>
      <c r="X920" s="239"/>
      <c r="Y920" s="239"/>
      <c r="Z920" s="239"/>
      <c r="AA920" s="239"/>
      <c r="AB920" s="239"/>
      <c r="AC920" s="239"/>
      <c r="AD920" s="239"/>
      <c r="AE920" s="239"/>
      <c r="AF920" s="239"/>
      <c r="AG920" s="239"/>
      <c r="AH920" s="239"/>
      <c r="AI920" s="239"/>
    </row>
    <row r="921" spans="9:35">
      <c r="I921" s="239"/>
      <c r="J921" s="239"/>
      <c r="K921" s="239"/>
      <c r="L921" s="239"/>
      <c r="M921" s="239"/>
      <c r="N921" s="239"/>
      <c r="O921" s="239"/>
      <c r="P921" s="239"/>
      <c r="Q921" s="239"/>
      <c r="R921" s="239"/>
      <c r="S921" s="239"/>
      <c r="T921" s="239"/>
      <c r="U921" s="239"/>
      <c r="V921" s="239"/>
      <c r="W921" s="239"/>
      <c r="X921" s="239"/>
      <c r="Y921" s="239"/>
      <c r="Z921" s="239"/>
      <c r="AA921" s="239"/>
      <c r="AB921" s="239"/>
      <c r="AC921" s="239"/>
      <c r="AD921" s="239"/>
      <c r="AE921" s="239"/>
      <c r="AF921" s="239"/>
      <c r="AG921" s="239"/>
      <c r="AH921" s="239"/>
      <c r="AI921" s="239"/>
    </row>
    <row r="922" spans="9:35">
      <c r="I922" s="239"/>
      <c r="J922" s="239"/>
      <c r="K922" s="239"/>
      <c r="L922" s="239"/>
      <c r="M922" s="239"/>
      <c r="N922" s="239"/>
      <c r="O922" s="239"/>
      <c r="P922" s="239"/>
      <c r="Q922" s="239"/>
      <c r="R922" s="239"/>
      <c r="S922" s="239"/>
      <c r="T922" s="239"/>
      <c r="U922" s="239"/>
      <c r="V922" s="239"/>
      <c r="W922" s="239"/>
      <c r="X922" s="239"/>
      <c r="Y922" s="239"/>
      <c r="Z922" s="239"/>
      <c r="AA922" s="239"/>
      <c r="AB922" s="239"/>
      <c r="AC922" s="239"/>
      <c r="AD922" s="239"/>
      <c r="AE922" s="239"/>
      <c r="AF922" s="239"/>
      <c r="AG922" s="239"/>
      <c r="AH922" s="239"/>
      <c r="AI922" s="239"/>
    </row>
    <row r="923" spans="9:35">
      <c r="I923" s="239"/>
      <c r="J923" s="239"/>
      <c r="K923" s="239"/>
      <c r="L923" s="239"/>
      <c r="M923" s="239"/>
      <c r="N923" s="239"/>
      <c r="O923" s="239"/>
      <c r="P923" s="239"/>
      <c r="Q923" s="239"/>
      <c r="R923" s="239"/>
      <c r="S923" s="239"/>
      <c r="T923" s="239"/>
      <c r="U923" s="239"/>
      <c r="V923" s="239"/>
      <c r="W923" s="239"/>
      <c r="X923" s="239"/>
      <c r="Y923" s="239"/>
      <c r="Z923" s="239"/>
      <c r="AA923" s="239"/>
      <c r="AB923" s="239"/>
      <c r="AC923" s="239"/>
      <c r="AD923" s="239"/>
      <c r="AE923" s="239"/>
      <c r="AF923" s="239"/>
      <c r="AG923" s="239"/>
      <c r="AH923" s="239"/>
      <c r="AI923" s="239"/>
    </row>
    <row r="924" spans="9:35">
      <c r="I924" s="239"/>
      <c r="J924" s="239"/>
      <c r="K924" s="239"/>
      <c r="L924" s="239"/>
      <c r="M924" s="239"/>
      <c r="N924" s="239"/>
      <c r="O924" s="239"/>
      <c r="P924" s="239"/>
      <c r="Q924" s="239"/>
      <c r="R924" s="239"/>
      <c r="S924" s="239"/>
      <c r="T924" s="239"/>
      <c r="U924" s="239"/>
      <c r="V924" s="239"/>
      <c r="W924" s="239"/>
      <c r="X924" s="239"/>
      <c r="Y924" s="239"/>
      <c r="Z924" s="239"/>
      <c r="AA924" s="239"/>
      <c r="AB924" s="239"/>
      <c r="AC924" s="239"/>
      <c r="AD924" s="239"/>
      <c r="AE924" s="239"/>
      <c r="AF924" s="239"/>
      <c r="AG924" s="239"/>
      <c r="AH924" s="239"/>
      <c r="AI924" s="239"/>
    </row>
    <row r="925" spans="9:35">
      <c r="I925" s="239"/>
      <c r="J925" s="239"/>
      <c r="K925" s="239"/>
      <c r="L925" s="239"/>
      <c r="M925" s="239"/>
      <c r="N925" s="239"/>
      <c r="O925" s="239"/>
      <c r="P925" s="239"/>
      <c r="Q925" s="239"/>
      <c r="R925" s="239"/>
      <c r="S925" s="239"/>
      <c r="T925" s="239"/>
      <c r="U925" s="239"/>
      <c r="V925" s="239"/>
      <c r="W925" s="239"/>
      <c r="X925" s="239"/>
      <c r="Y925" s="239"/>
      <c r="Z925" s="239"/>
      <c r="AA925" s="239"/>
      <c r="AB925" s="239"/>
      <c r="AC925" s="239"/>
      <c r="AD925" s="239"/>
      <c r="AE925" s="239"/>
      <c r="AF925" s="239"/>
      <c r="AG925" s="239"/>
      <c r="AH925" s="239"/>
      <c r="AI925" s="239"/>
    </row>
    <row r="926" spans="9:35">
      <c r="I926" s="239"/>
      <c r="J926" s="239"/>
      <c r="K926" s="239"/>
      <c r="L926" s="239"/>
      <c r="M926" s="239"/>
      <c r="N926" s="239"/>
      <c r="O926" s="239"/>
      <c r="P926" s="239"/>
      <c r="Q926" s="239"/>
      <c r="R926" s="239"/>
      <c r="S926" s="239"/>
      <c r="T926" s="239"/>
      <c r="U926" s="239"/>
      <c r="V926" s="239"/>
      <c r="W926" s="239"/>
      <c r="X926" s="239"/>
      <c r="Y926" s="239"/>
      <c r="Z926" s="239"/>
      <c r="AA926" s="239"/>
      <c r="AB926" s="239"/>
      <c r="AC926" s="239"/>
      <c r="AD926" s="239"/>
      <c r="AE926" s="239"/>
      <c r="AF926" s="239"/>
      <c r="AG926" s="239"/>
      <c r="AH926" s="239"/>
      <c r="AI926" s="239"/>
    </row>
    <row r="927" spans="9:35">
      <c r="I927" s="239"/>
      <c r="J927" s="239"/>
      <c r="K927" s="239"/>
      <c r="L927" s="239"/>
      <c r="M927" s="239"/>
      <c r="N927" s="239"/>
      <c r="O927" s="239"/>
      <c r="P927" s="239"/>
      <c r="Q927" s="239"/>
      <c r="R927" s="239"/>
      <c r="S927" s="239"/>
      <c r="T927" s="239"/>
      <c r="U927" s="239"/>
      <c r="V927" s="239"/>
      <c r="W927" s="239"/>
      <c r="X927" s="239"/>
      <c r="Y927" s="239"/>
      <c r="Z927" s="239"/>
      <c r="AA927" s="239"/>
      <c r="AB927" s="239"/>
      <c r="AC927" s="239"/>
      <c r="AD927" s="239"/>
      <c r="AE927" s="239"/>
      <c r="AF927" s="239"/>
      <c r="AG927" s="239"/>
      <c r="AH927" s="239"/>
      <c r="AI927" s="239"/>
    </row>
    <row r="928" spans="9:35">
      <c r="I928" s="239"/>
      <c r="J928" s="239"/>
      <c r="K928" s="239"/>
      <c r="L928" s="239"/>
      <c r="M928" s="239"/>
      <c r="N928" s="239"/>
      <c r="O928" s="239"/>
      <c r="P928" s="239"/>
      <c r="Q928" s="239"/>
      <c r="R928" s="239"/>
      <c r="S928" s="239"/>
      <c r="T928" s="239"/>
      <c r="U928" s="239"/>
      <c r="V928" s="239"/>
      <c r="W928" s="239"/>
      <c r="X928" s="239"/>
      <c r="Y928" s="239"/>
      <c r="Z928" s="239"/>
      <c r="AA928" s="239"/>
      <c r="AB928" s="239"/>
      <c r="AC928" s="239"/>
      <c r="AD928" s="239"/>
      <c r="AE928" s="239"/>
      <c r="AF928" s="239"/>
      <c r="AG928" s="239"/>
      <c r="AH928" s="239"/>
      <c r="AI928" s="239"/>
    </row>
    <row r="929" spans="9:35">
      <c r="I929" s="239"/>
      <c r="J929" s="239"/>
      <c r="K929" s="239"/>
      <c r="L929" s="239"/>
      <c r="M929" s="239"/>
      <c r="N929" s="239"/>
      <c r="O929" s="239"/>
      <c r="P929" s="239"/>
      <c r="Q929" s="239"/>
      <c r="R929" s="239"/>
      <c r="S929" s="239"/>
      <c r="T929" s="239"/>
      <c r="U929" s="239"/>
      <c r="V929" s="239"/>
      <c r="W929" s="239"/>
      <c r="X929" s="239"/>
      <c r="Y929" s="239"/>
      <c r="Z929" s="239"/>
      <c r="AA929" s="239"/>
      <c r="AB929" s="239"/>
      <c r="AC929" s="239"/>
      <c r="AD929" s="239"/>
      <c r="AE929" s="239"/>
      <c r="AF929" s="239"/>
      <c r="AG929" s="239"/>
      <c r="AH929" s="239"/>
      <c r="AI929" s="239"/>
    </row>
    <row r="930" spans="9:35">
      <c r="I930" s="239"/>
      <c r="J930" s="239"/>
      <c r="K930" s="239"/>
      <c r="L930" s="239"/>
      <c r="M930" s="239"/>
      <c r="N930" s="239"/>
      <c r="O930" s="239"/>
      <c r="P930" s="239"/>
      <c r="Q930" s="239"/>
      <c r="R930" s="239"/>
      <c r="S930" s="239"/>
      <c r="T930" s="239"/>
      <c r="U930" s="239"/>
      <c r="V930" s="239"/>
      <c r="W930" s="239"/>
      <c r="X930" s="239"/>
      <c r="Y930" s="239"/>
      <c r="Z930" s="239"/>
      <c r="AA930" s="239"/>
      <c r="AB930" s="239"/>
      <c r="AC930" s="239"/>
      <c r="AD930" s="239"/>
      <c r="AE930" s="239"/>
      <c r="AF930" s="239"/>
      <c r="AG930" s="239"/>
      <c r="AH930" s="239"/>
      <c r="AI930" s="239"/>
    </row>
    <row r="931" spans="9:35">
      <c r="I931" s="239"/>
      <c r="J931" s="239"/>
      <c r="K931" s="239"/>
      <c r="L931" s="239"/>
      <c r="M931" s="239"/>
      <c r="N931" s="239"/>
      <c r="O931" s="239"/>
      <c r="P931" s="239"/>
      <c r="Q931" s="239"/>
      <c r="R931" s="239"/>
      <c r="S931" s="239"/>
      <c r="T931" s="239"/>
      <c r="U931" s="239"/>
      <c r="V931" s="239"/>
      <c r="W931" s="239"/>
      <c r="X931" s="239"/>
      <c r="Y931" s="239"/>
      <c r="Z931" s="239"/>
      <c r="AA931" s="239"/>
      <c r="AB931" s="239"/>
      <c r="AC931" s="239"/>
      <c r="AD931" s="239"/>
      <c r="AE931" s="239"/>
      <c r="AF931" s="239"/>
      <c r="AG931" s="239"/>
      <c r="AH931" s="239"/>
      <c r="AI931" s="239"/>
    </row>
    <row r="932" spans="9:35">
      <c r="I932" s="239"/>
      <c r="J932" s="239"/>
      <c r="K932" s="239"/>
      <c r="L932" s="239"/>
      <c r="M932" s="239"/>
      <c r="N932" s="239"/>
      <c r="O932" s="239"/>
      <c r="P932" s="239"/>
      <c r="Q932" s="239"/>
      <c r="R932" s="239"/>
      <c r="S932" s="239"/>
      <c r="T932" s="239"/>
      <c r="U932" s="239"/>
      <c r="V932" s="239"/>
      <c r="W932" s="239"/>
      <c r="X932" s="239"/>
      <c r="Y932" s="239"/>
      <c r="Z932" s="239"/>
      <c r="AA932" s="239"/>
      <c r="AB932" s="239"/>
      <c r="AC932" s="239"/>
      <c r="AD932" s="239"/>
      <c r="AE932" s="239"/>
      <c r="AF932" s="239"/>
      <c r="AG932" s="239"/>
      <c r="AH932" s="239"/>
      <c r="AI932" s="239"/>
    </row>
    <row r="933" spans="9:35">
      <c r="I933" s="239"/>
      <c r="J933" s="239"/>
      <c r="K933" s="239"/>
      <c r="L933" s="239"/>
      <c r="M933" s="239"/>
      <c r="N933" s="239"/>
      <c r="O933" s="239"/>
      <c r="P933" s="239"/>
      <c r="Q933" s="239"/>
      <c r="R933" s="239"/>
      <c r="S933" s="239"/>
      <c r="T933" s="239"/>
      <c r="U933" s="239"/>
      <c r="V933" s="239"/>
      <c r="W933" s="239"/>
      <c r="X933" s="239"/>
      <c r="Y933" s="239"/>
      <c r="Z933" s="239"/>
      <c r="AA933" s="239"/>
      <c r="AB933" s="239"/>
      <c r="AC933" s="239"/>
      <c r="AD933" s="239"/>
      <c r="AE933" s="239"/>
      <c r="AF933" s="239"/>
      <c r="AG933" s="239"/>
      <c r="AH933" s="239"/>
      <c r="AI933" s="239"/>
    </row>
    <row r="934" spans="9:35">
      <c r="I934" s="239"/>
      <c r="J934" s="239"/>
      <c r="K934" s="239"/>
      <c r="L934" s="239"/>
      <c r="M934" s="239"/>
      <c r="N934" s="239"/>
      <c r="O934" s="239"/>
      <c r="P934" s="239"/>
      <c r="Q934" s="239"/>
      <c r="R934" s="239"/>
      <c r="S934" s="239"/>
      <c r="T934" s="239"/>
      <c r="U934" s="239"/>
      <c r="V934" s="239"/>
      <c r="W934" s="239"/>
      <c r="X934" s="239"/>
      <c r="Y934" s="239"/>
      <c r="Z934" s="239"/>
      <c r="AA934" s="239"/>
      <c r="AB934" s="239"/>
      <c r="AC934" s="239"/>
      <c r="AD934" s="239"/>
      <c r="AE934" s="239"/>
      <c r="AF934" s="239"/>
      <c r="AG934" s="239"/>
      <c r="AH934" s="239"/>
      <c r="AI934" s="239"/>
    </row>
    <row r="935" spans="9:35">
      <c r="I935" s="239"/>
      <c r="J935" s="239"/>
      <c r="K935" s="239"/>
      <c r="L935" s="239"/>
      <c r="M935" s="239"/>
      <c r="N935" s="239"/>
      <c r="O935" s="239"/>
      <c r="P935" s="239"/>
      <c r="Q935" s="239"/>
      <c r="R935" s="239"/>
      <c r="S935" s="239"/>
      <c r="T935" s="239"/>
      <c r="U935" s="239"/>
      <c r="V935" s="239"/>
      <c r="W935" s="239"/>
      <c r="X935" s="239"/>
      <c r="Y935" s="239"/>
      <c r="Z935" s="239"/>
      <c r="AA935" s="239"/>
      <c r="AB935" s="239"/>
      <c r="AC935" s="239"/>
      <c r="AD935" s="239"/>
      <c r="AE935" s="239"/>
      <c r="AF935" s="239"/>
      <c r="AG935" s="239"/>
      <c r="AH935" s="239"/>
      <c r="AI935" s="239"/>
    </row>
    <row r="936" spans="9:35">
      <c r="I936" s="239"/>
      <c r="J936" s="239"/>
      <c r="K936" s="239"/>
      <c r="L936" s="239"/>
      <c r="M936" s="239"/>
      <c r="N936" s="239"/>
      <c r="O936" s="239"/>
      <c r="P936" s="239"/>
      <c r="Q936" s="239"/>
      <c r="R936" s="239"/>
      <c r="S936" s="239"/>
      <c r="T936" s="239"/>
      <c r="U936" s="239"/>
      <c r="V936" s="239"/>
      <c r="W936" s="239"/>
      <c r="X936" s="239"/>
      <c r="Y936" s="239"/>
      <c r="Z936" s="239"/>
      <c r="AA936" s="239"/>
      <c r="AB936" s="239"/>
      <c r="AC936" s="239"/>
      <c r="AD936" s="239"/>
      <c r="AE936" s="239"/>
      <c r="AF936" s="239"/>
      <c r="AG936" s="239"/>
      <c r="AH936" s="239"/>
      <c r="AI936" s="239"/>
    </row>
    <row r="937" spans="9:35">
      <c r="I937" s="239"/>
      <c r="J937" s="239"/>
      <c r="K937" s="239"/>
      <c r="L937" s="239"/>
      <c r="M937" s="239"/>
      <c r="N937" s="239"/>
      <c r="O937" s="239"/>
      <c r="P937" s="239"/>
      <c r="Q937" s="239"/>
      <c r="R937" s="239"/>
      <c r="S937" s="239"/>
      <c r="T937" s="239"/>
      <c r="U937" s="239"/>
      <c r="V937" s="239"/>
      <c r="W937" s="239"/>
      <c r="X937" s="239"/>
      <c r="Y937" s="239"/>
      <c r="Z937" s="239"/>
      <c r="AA937" s="239"/>
      <c r="AB937" s="239"/>
      <c r="AC937" s="239"/>
      <c r="AD937" s="239"/>
      <c r="AE937" s="239"/>
      <c r="AF937" s="239"/>
      <c r="AG937" s="239"/>
      <c r="AH937" s="239"/>
      <c r="AI937" s="239"/>
    </row>
    <row r="938" spans="9:35">
      <c r="I938" s="239"/>
      <c r="J938" s="239"/>
      <c r="K938" s="239"/>
      <c r="L938" s="239"/>
      <c r="M938" s="239"/>
      <c r="N938" s="239"/>
      <c r="O938" s="239"/>
      <c r="P938" s="239"/>
      <c r="Q938" s="239"/>
      <c r="R938" s="239"/>
      <c r="S938" s="239"/>
      <c r="T938" s="239"/>
      <c r="U938" s="239"/>
      <c r="V938" s="239"/>
      <c r="W938" s="239"/>
      <c r="X938" s="239"/>
      <c r="Y938" s="239"/>
      <c r="Z938" s="239"/>
      <c r="AA938" s="239"/>
      <c r="AB938" s="239"/>
      <c r="AC938" s="239"/>
      <c r="AD938" s="239"/>
      <c r="AE938" s="239"/>
      <c r="AF938" s="239"/>
      <c r="AG938" s="239"/>
      <c r="AH938" s="239"/>
      <c r="AI938" s="23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8"/>
  <sheetViews>
    <sheetView zoomScale="83" zoomScaleNormal="70" workbookViewId="0">
      <selection activeCell="I12" sqref="I12:I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867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8">
        <v>1</v>
      </c>
      <c r="B10" s="479">
        <v>44175</v>
      </c>
      <c r="C10" s="480"/>
      <c r="D10" s="481" t="s">
        <v>773</v>
      </c>
      <c r="E10" s="482" t="s">
        <v>558</v>
      </c>
      <c r="F10" s="490">
        <v>1427.5</v>
      </c>
      <c r="G10" s="483">
        <v>1330</v>
      </c>
      <c r="H10" s="490">
        <v>1500</v>
      </c>
      <c r="I10" s="484" t="s">
        <v>831</v>
      </c>
      <c r="J10" s="485" t="s">
        <v>832</v>
      </c>
      <c r="K10" s="485">
        <f t="shared" ref="K10" si="0">H10-F10</f>
        <v>72.5</v>
      </c>
      <c r="L10" s="486">
        <f>(F10*-0.07)/100</f>
        <v>-0.99925000000000008</v>
      </c>
      <c r="M10" s="487">
        <f t="shared" ref="M10" si="1">(K10+L10)/F10</f>
        <v>5.008809106830122E-2</v>
      </c>
      <c r="N10" s="488" t="s">
        <v>557</v>
      </c>
      <c r="O10" s="489">
        <v>44175</v>
      </c>
      <c r="P10" s="402"/>
      <c r="Q10" s="61"/>
      <c r="R10" s="33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506">
        <v>2</v>
      </c>
      <c r="B11" s="503">
        <v>44201</v>
      </c>
      <c r="C11" s="470"/>
      <c r="D11" s="468" t="s">
        <v>74</v>
      </c>
      <c r="E11" s="469" t="s">
        <v>558</v>
      </c>
      <c r="F11" s="466">
        <v>3540</v>
      </c>
      <c r="G11" s="507">
        <v>3295</v>
      </c>
      <c r="H11" s="466">
        <f>(3682.5+3520)/2</f>
        <v>3601.25</v>
      </c>
      <c r="I11" s="504" t="s">
        <v>835</v>
      </c>
      <c r="J11" s="467" t="s">
        <v>813</v>
      </c>
      <c r="K11" s="505">
        <f t="shared" ref="K11:K12" si="2">H11-F11</f>
        <v>61.25</v>
      </c>
      <c r="L11" s="463">
        <f t="shared" ref="L11" si="3">(F11*-0.8)/100</f>
        <v>-28.32</v>
      </c>
      <c r="M11" s="464">
        <f>(K11+L11)/F11</f>
        <v>9.3022598870056497E-3</v>
      </c>
      <c r="N11" s="467" t="s">
        <v>557</v>
      </c>
      <c r="O11" s="465">
        <v>44228</v>
      </c>
      <c r="P11" s="491"/>
      <c r="Q11" s="4"/>
      <c r="R11" s="492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478">
        <v>3</v>
      </c>
      <c r="B12" s="479">
        <v>44229</v>
      </c>
      <c r="C12" s="480"/>
      <c r="D12" s="481" t="s">
        <v>403</v>
      </c>
      <c r="E12" s="482" t="s">
        <v>558</v>
      </c>
      <c r="F12" s="490">
        <v>2197.5</v>
      </c>
      <c r="G12" s="483">
        <v>2070</v>
      </c>
      <c r="H12" s="490">
        <v>2300</v>
      </c>
      <c r="I12" s="484" t="s">
        <v>870</v>
      </c>
      <c r="J12" s="485" t="s">
        <v>871</v>
      </c>
      <c r="K12" s="485">
        <f t="shared" si="2"/>
        <v>102.5</v>
      </c>
      <c r="L12" s="486">
        <f>(F12*-0.07)/100</f>
        <v>-1.5382500000000001</v>
      </c>
      <c r="M12" s="487">
        <f t="shared" ref="M12" si="4">(K12+L12)/F12</f>
        <v>4.5943913538111489E-2</v>
      </c>
      <c r="N12" s="488" t="s">
        <v>557</v>
      </c>
      <c r="O12" s="489">
        <v>43863</v>
      </c>
      <c r="P12" s="491"/>
      <c r="Q12" s="4"/>
      <c r="R12" s="492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21">
        <v>4</v>
      </c>
      <c r="B13" s="522">
        <v>44229</v>
      </c>
      <c r="C13" s="440"/>
      <c r="D13" s="433" t="s">
        <v>114</v>
      </c>
      <c r="E13" s="434" t="s">
        <v>558</v>
      </c>
      <c r="F13" s="408" t="s">
        <v>868</v>
      </c>
      <c r="G13" s="525">
        <v>2090</v>
      </c>
      <c r="H13" s="408"/>
      <c r="I13" s="524" t="s">
        <v>869</v>
      </c>
      <c r="J13" s="373" t="s">
        <v>559</v>
      </c>
      <c r="K13" s="523"/>
      <c r="L13" s="427"/>
      <c r="M13" s="423"/>
      <c r="N13" s="373"/>
      <c r="O13" s="430"/>
      <c r="P13" s="491"/>
      <c r="Q13" s="4"/>
      <c r="R13" s="492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21"/>
      <c r="B14" s="522"/>
      <c r="C14" s="440"/>
      <c r="D14" s="433"/>
      <c r="E14" s="434"/>
      <c r="F14" s="408"/>
      <c r="G14" s="525"/>
      <c r="H14" s="408"/>
      <c r="I14" s="524"/>
      <c r="J14" s="373"/>
      <c r="K14" s="523"/>
      <c r="L14" s="427"/>
      <c r="M14" s="423"/>
      <c r="N14" s="373"/>
      <c r="O14" s="430"/>
      <c r="P14" s="491"/>
      <c r="Q14" s="4"/>
      <c r="R14" s="492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2" customFormat="1" ht="14.25">
      <c r="A15" s="379"/>
      <c r="B15" s="394"/>
      <c r="C15" s="395"/>
      <c r="D15" s="406"/>
      <c r="E15" s="399"/>
      <c r="F15" s="399"/>
      <c r="G15" s="404"/>
      <c r="H15" s="399"/>
      <c r="I15" s="396"/>
      <c r="J15" s="401"/>
      <c r="K15" s="401"/>
      <c r="L15" s="409"/>
      <c r="M15" s="372"/>
      <c r="N15" s="382"/>
      <c r="O15" s="378"/>
      <c r="P15" s="402"/>
      <c r="Q15" s="61"/>
      <c r="R15" s="337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s="2" customFormat="1" ht="14.25">
      <c r="A16" s="454"/>
      <c r="B16" s="455"/>
      <c r="C16" s="456"/>
      <c r="D16" s="457"/>
      <c r="E16" s="458"/>
      <c r="F16" s="458"/>
      <c r="G16" s="421"/>
      <c r="H16" s="458"/>
      <c r="I16" s="459"/>
      <c r="J16" s="422"/>
      <c r="K16" s="422"/>
      <c r="L16" s="460"/>
      <c r="M16" s="76"/>
      <c r="N16" s="461"/>
      <c r="O16" s="462"/>
      <c r="P16" s="402"/>
      <c r="Q16" s="61"/>
      <c r="R16" s="337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38" s="2" customFormat="1" ht="14.25">
      <c r="A17" s="454"/>
      <c r="B17" s="455"/>
      <c r="C17" s="456"/>
      <c r="D17" s="457"/>
      <c r="E17" s="458"/>
      <c r="F17" s="458"/>
      <c r="G17" s="421"/>
      <c r="H17" s="458"/>
      <c r="I17" s="459"/>
      <c r="J17" s="422"/>
      <c r="K17" s="422"/>
      <c r="L17" s="460"/>
      <c r="M17" s="76"/>
      <c r="N17" s="461"/>
      <c r="O17" s="462"/>
      <c r="P17" s="402"/>
      <c r="Q17" s="61"/>
      <c r="R17" s="337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2" customHeight="1">
      <c r="A18" s="20" t="s">
        <v>561</v>
      </c>
      <c r="B18" s="21"/>
      <c r="C18" s="22"/>
      <c r="D18" s="23"/>
      <c r="E18" s="24"/>
      <c r="F18" s="25"/>
      <c r="G18" s="25"/>
      <c r="H18" s="25"/>
      <c r="I18" s="25"/>
      <c r="J18" s="62"/>
      <c r="K18" s="25"/>
      <c r="L18" s="410"/>
      <c r="M18" s="35"/>
      <c r="N18" s="62"/>
      <c r="O18" s="63"/>
      <c r="P18" s="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2" customFormat="1" ht="12" customHeight="1">
      <c r="A19" s="26" t="s">
        <v>562</v>
      </c>
      <c r="B19" s="20"/>
      <c r="C19" s="20"/>
      <c r="D19" s="20"/>
      <c r="F19" s="27" t="s">
        <v>563</v>
      </c>
      <c r="G19" s="14"/>
      <c r="H19" s="28"/>
      <c r="I19" s="33"/>
      <c r="J19" s="64"/>
      <c r="K19" s="65"/>
      <c r="L19" s="411"/>
      <c r="M19" s="66"/>
      <c r="N19" s="13"/>
      <c r="O19" s="67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0" t="s">
        <v>564</v>
      </c>
      <c r="B20" s="20"/>
      <c r="C20" s="20"/>
      <c r="D20" s="20"/>
      <c r="E20" s="29"/>
      <c r="F20" s="27" t="s">
        <v>565</v>
      </c>
      <c r="G20" s="14"/>
      <c r="H20" s="28"/>
      <c r="I20" s="33"/>
      <c r="J20" s="64"/>
      <c r="K20" s="65"/>
      <c r="L20" s="411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/>
      <c r="B21" s="20"/>
      <c r="C21" s="20"/>
      <c r="D21" s="20"/>
      <c r="E21" s="29"/>
      <c r="F21" s="14"/>
      <c r="G21" s="14"/>
      <c r="H21" s="28"/>
      <c r="I21" s="33"/>
      <c r="J21" s="68"/>
      <c r="K21" s="65"/>
      <c r="L21" s="411"/>
      <c r="M21" s="14"/>
      <c r="N21" s="69"/>
      <c r="O21" s="5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5">
      <c r="A22" s="8"/>
      <c r="B22" s="30" t="s">
        <v>566</v>
      </c>
      <c r="C22" s="30"/>
      <c r="D22" s="30"/>
      <c r="E22" s="30"/>
      <c r="F22" s="31"/>
      <c r="G22" s="29"/>
      <c r="H22" s="29"/>
      <c r="I22" s="70"/>
      <c r="J22" s="71"/>
      <c r="K22" s="72"/>
      <c r="L22" s="412"/>
      <c r="M22" s="9"/>
      <c r="N22" s="8"/>
      <c r="O22" s="50"/>
      <c r="P22" s="4"/>
      <c r="R22" s="79"/>
      <c r="S22" s="13"/>
      <c r="T22" s="13"/>
      <c r="U22" s="13"/>
      <c r="V22" s="13"/>
      <c r="W22" s="13"/>
      <c r="X22" s="13"/>
      <c r="Y22" s="13"/>
      <c r="Z22" s="13"/>
    </row>
    <row r="23" spans="1:38" s="3" customFormat="1" ht="38.25">
      <c r="A23" s="17" t="s">
        <v>16</v>
      </c>
      <c r="B23" s="18" t="s">
        <v>535</v>
      </c>
      <c r="C23" s="18"/>
      <c r="D23" s="19" t="s">
        <v>546</v>
      </c>
      <c r="E23" s="18" t="s">
        <v>547</v>
      </c>
      <c r="F23" s="18" t="s">
        <v>548</v>
      </c>
      <c r="G23" s="18" t="s">
        <v>567</v>
      </c>
      <c r="H23" s="18" t="s">
        <v>550</v>
      </c>
      <c r="I23" s="18" t="s">
        <v>551</v>
      </c>
      <c r="J23" s="18" t="s">
        <v>552</v>
      </c>
      <c r="K23" s="59" t="s">
        <v>568</v>
      </c>
      <c r="L23" s="413" t="s">
        <v>823</v>
      </c>
      <c r="M23" s="60" t="s">
        <v>822</v>
      </c>
      <c r="N23" s="18" t="s">
        <v>555</v>
      </c>
      <c r="O23" s="75" t="s">
        <v>556</v>
      </c>
      <c r="P23" s="4"/>
      <c r="Q23" s="37"/>
      <c r="R23" s="35"/>
      <c r="S23" s="35"/>
      <c r="T23" s="35"/>
    </row>
    <row r="24" spans="1:38" s="390" customFormat="1" ht="15" customHeight="1">
      <c r="A24" s="527">
        <v>1</v>
      </c>
      <c r="B24" s="528">
        <v>44228</v>
      </c>
      <c r="C24" s="470"/>
      <c r="D24" s="468" t="s">
        <v>68</v>
      </c>
      <c r="E24" s="469" t="s">
        <v>558</v>
      </c>
      <c r="F24" s="466">
        <v>566</v>
      </c>
      <c r="G24" s="466">
        <v>548</v>
      </c>
      <c r="H24" s="466">
        <v>577</v>
      </c>
      <c r="I24" s="467">
        <v>600</v>
      </c>
      <c r="J24" s="467" t="s">
        <v>813</v>
      </c>
      <c r="K24" s="505">
        <f t="shared" ref="K24" si="5">H24-F24</f>
        <v>11</v>
      </c>
      <c r="L24" s="463">
        <f>(F24*-0.07)/100</f>
        <v>-0.39620000000000005</v>
      </c>
      <c r="M24" s="464">
        <f t="shared" ref="M24" si="6">(K24+L24)/F24</f>
        <v>1.8734628975265018E-2</v>
      </c>
      <c r="N24" s="467" t="s">
        <v>557</v>
      </c>
      <c r="O24" s="511">
        <v>44228</v>
      </c>
      <c r="P24" s="4"/>
      <c r="Q24" s="4"/>
      <c r="R24" s="340" t="s">
        <v>560</v>
      </c>
      <c r="S24" s="37"/>
      <c r="T24" s="37"/>
      <c r="U24" s="37"/>
      <c r="V24" s="37"/>
      <c r="W24" s="37"/>
      <c r="X24" s="37"/>
      <c r="Y24" s="37"/>
      <c r="Z24" s="37"/>
      <c r="AA24" s="37"/>
    </row>
    <row r="25" spans="1:38" s="390" customFormat="1" ht="15" customHeight="1">
      <c r="A25" s="415">
        <v>2</v>
      </c>
      <c r="B25" s="439">
        <v>44229</v>
      </c>
      <c r="C25" s="442"/>
      <c r="D25" s="407" t="s">
        <v>80</v>
      </c>
      <c r="E25" s="408" t="s">
        <v>558</v>
      </c>
      <c r="F25" s="408" t="s">
        <v>872</v>
      </c>
      <c r="G25" s="443">
        <v>609</v>
      </c>
      <c r="H25" s="443"/>
      <c r="I25" s="408">
        <v>660</v>
      </c>
      <c r="J25" s="526" t="s">
        <v>559</v>
      </c>
      <c r="K25" s="373"/>
      <c r="L25" s="425"/>
      <c r="M25" s="423"/>
      <c r="N25" s="401"/>
      <c r="O25" s="414"/>
      <c r="P25" s="4"/>
      <c r="Q25" s="4"/>
      <c r="R25" s="340"/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90" customFormat="1" ht="15" customHeight="1">
      <c r="A26" s="415">
        <v>3</v>
      </c>
      <c r="B26" s="439">
        <v>44229</v>
      </c>
      <c r="C26" s="442"/>
      <c r="D26" s="407" t="s">
        <v>141</v>
      </c>
      <c r="E26" s="408" t="s">
        <v>558</v>
      </c>
      <c r="F26" s="408" t="s">
        <v>878</v>
      </c>
      <c r="G26" s="443">
        <v>560</v>
      </c>
      <c r="H26" s="443"/>
      <c r="I26" s="408" t="s">
        <v>879</v>
      </c>
      <c r="J26" s="526" t="s">
        <v>559</v>
      </c>
      <c r="K26" s="373"/>
      <c r="L26" s="425"/>
      <c r="M26" s="423"/>
      <c r="N26" s="401"/>
      <c r="O26" s="414"/>
      <c r="P26" s="4"/>
      <c r="Q26" s="4"/>
      <c r="R26" s="340"/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90" customFormat="1" ht="15" customHeight="1">
      <c r="A27" s="415">
        <v>4</v>
      </c>
      <c r="B27" s="439">
        <v>44229</v>
      </c>
      <c r="C27" s="442"/>
      <c r="D27" s="407" t="s">
        <v>68</v>
      </c>
      <c r="E27" s="408" t="s">
        <v>558</v>
      </c>
      <c r="F27" s="408" t="s">
        <v>880</v>
      </c>
      <c r="G27" s="443">
        <v>585</v>
      </c>
      <c r="H27" s="443"/>
      <c r="I27" s="408">
        <v>630</v>
      </c>
      <c r="J27" s="526" t="s">
        <v>559</v>
      </c>
      <c r="K27" s="373"/>
      <c r="L27" s="425"/>
      <c r="M27" s="423"/>
      <c r="N27" s="401"/>
      <c r="O27" s="414"/>
      <c r="P27" s="4"/>
      <c r="Q27" s="4"/>
      <c r="R27" s="340"/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90" customFormat="1" ht="15" customHeight="1">
      <c r="A28" s="415"/>
      <c r="B28" s="439"/>
      <c r="C28" s="442"/>
      <c r="D28" s="407"/>
      <c r="E28" s="408"/>
      <c r="F28" s="408"/>
      <c r="G28" s="443"/>
      <c r="H28" s="443"/>
      <c r="I28" s="408"/>
      <c r="J28" s="415"/>
      <c r="K28" s="373"/>
      <c r="L28" s="425"/>
      <c r="M28" s="423"/>
      <c r="N28" s="401"/>
      <c r="O28" s="414"/>
      <c r="P28" s="4"/>
      <c r="Q28" s="4"/>
      <c r="R28" s="340"/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90" customFormat="1" ht="15" customHeight="1">
      <c r="A29" s="415"/>
      <c r="B29" s="439"/>
      <c r="C29" s="442"/>
      <c r="D29" s="407"/>
      <c r="E29" s="408"/>
      <c r="F29" s="408"/>
      <c r="G29" s="443"/>
      <c r="H29" s="443"/>
      <c r="I29" s="408"/>
      <c r="J29" s="373"/>
      <c r="K29" s="373"/>
      <c r="L29" s="425"/>
      <c r="M29" s="423"/>
      <c r="N29" s="401"/>
      <c r="O29" s="414"/>
      <c r="P29" s="4"/>
      <c r="Q29" s="4"/>
      <c r="R29" s="340"/>
      <c r="S29" s="37"/>
      <c r="T29" s="37"/>
      <c r="U29" s="37"/>
      <c r="V29" s="37"/>
      <c r="W29" s="37"/>
      <c r="X29" s="37"/>
      <c r="Y29" s="37"/>
      <c r="Z29" s="37"/>
      <c r="AA29" s="37"/>
    </row>
    <row r="30" spans="1:38" ht="44.25" customHeight="1">
      <c r="A30" s="20" t="s">
        <v>561</v>
      </c>
      <c r="B30" s="36"/>
      <c r="C30" s="36"/>
      <c r="D30" s="37"/>
      <c r="E30" s="33"/>
      <c r="F30" s="33"/>
      <c r="G30" s="32"/>
      <c r="H30" s="32" t="s">
        <v>825</v>
      </c>
      <c r="I30" s="33"/>
      <c r="J30" s="14"/>
      <c r="K30" s="76"/>
      <c r="L30" s="77"/>
      <c r="M30" s="76"/>
      <c r="N30" s="78"/>
      <c r="O30" s="76"/>
      <c r="P30" s="4"/>
      <c r="Q30" s="431"/>
      <c r="R30" s="444"/>
      <c r="S30" s="431"/>
      <c r="T30" s="431"/>
      <c r="U30" s="431"/>
      <c r="V30" s="431"/>
      <c r="W30" s="431"/>
      <c r="X30" s="431"/>
      <c r="Y30" s="431"/>
      <c r="Z30" s="37"/>
      <c r="AA30" s="37"/>
      <c r="AB30" s="37"/>
    </row>
    <row r="31" spans="1:38" s="3" customFormat="1">
      <c r="A31" s="26" t="s">
        <v>562</v>
      </c>
      <c r="B31" s="20"/>
      <c r="C31" s="20"/>
      <c r="D31" s="20"/>
      <c r="E31" s="2"/>
      <c r="F31" s="27" t="s">
        <v>563</v>
      </c>
      <c r="G31" s="38"/>
      <c r="H31" s="39"/>
      <c r="I31" s="79"/>
      <c r="J31" s="14"/>
      <c r="K31" s="80"/>
      <c r="L31" s="81"/>
      <c r="M31" s="82"/>
      <c r="N31" s="83"/>
      <c r="O31" s="84"/>
      <c r="P31" s="2"/>
      <c r="Q31" s="1"/>
      <c r="R31" s="9"/>
      <c r="Z31" s="6"/>
      <c r="AA31" s="6"/>
      <c r="AB31" s="6"/>
      <c r="AC31" s="6"/>
      <c r="AD31" s="6"/>
      <c r="AE31" s="6"/>
      <c r="AF31" s="6"/>
      <c r="AG31" s="6"/>
      <c r="AH31" s="6"/>
    </row>
    <row r="32" spans="1:38" s="6" customFormat="1" ht="14.25" customHeight="1">
      <c r="A32" s="26"/>
      <c r="B32" s="20"/>
      <c r="C32" s="20"/>
      <c r="D32" s="20"/>
      <c r="E32" s="29"/>
      <c r="F32" s="27" t="s">
        <v>565</v>
      </c>
      <c r="G32" s="38"/>
      <c r="H32" s="39"/>
      <c r="I32" s="79"/>
      <c r="J32" s="14"/>
      <c r="K32" s="80"/>
      <c r="L32" s="81"/>
      <c r="M32" s="82"/>
      <c r="N32" s="83"/>
      <c r="O32" s="84"/>
      <c r="P32" s="2"/>
      <c r="Q32" s="1"/>
      <c r="R32" s="9"/>
      <c r="S32" s="3"/>
      <c r="Y32" s="3"/>
      <c r="Z32" s="3"/>
    </row>
    <row r="33" spans="1:34" s="6" customFormat="1" ht="14.25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66"/>
      <c r="M33" s="14"/>
      <c r="N33" s="69"/>
      <c r="O33" s="54"/>
      <c r="P33" s="5"/>
      <c r="Q33" s="1"/>
      <c r="R33" s="9"/>
      <c r="S33" s="3"/>
      <c r="Y33" s="3"/>
      <c r="Z33" s="3"/>
    </row>
    <row r="34" spans="1:34" s="6" customFormat="1" ht="15">
      <c r="A34" s="40" t="s">
        <v>572</v>
      </c>
      <c r="B34" s="40"/>
      <c r="C34" s="40"/>
      <c r="D34" s="40"/>
      <c r="E34" s="29"/>
      <c r="F34" s="14"/>
      <c r="G34" s="9"/>
      <c r="H34" s="14"/>
      <c r="I34" s="9"/>
      <c r="J34" s="85"/>
      <c r="K34" s="9"/>
      <c r="L34" s="9"/>
      <c r="M34" s="9"/>
      <c r="N34" s="9"/>
      <c r="O34" s="86"/>
      <c r="P34"/>
      <c r="Q34" s="1"/>
      <c r="R34" s="9"/>
      <c r="S34" s="3"/>
      <c r="Y34" s="3"/>
      <c r="Z34" s="3"/>
    </row>
    <row r="35" spans="1:34" s="6" customFormat="1" ht="38.25">
      <c r="A35" s="18" t="s">
        <v>16</v>
      </c>
      <c r="B35" s="18" t="s">
        <v>535</v>
      </c>
      <c r="C35" s="18"/>
      <c r="D35" s="19" t="s">
        <v>546</v>
      </c>
      <c r="E35" s="18" t="s">
        <v>547</v>
      </c>
      <c r="F35" s="18" t="s">
        <v>548</v>
      </c>
      <c r="G35" s="18" t="s">
        <v>567</v>
      </c>
      <c r="H35" s="18" t="s">
        <v>550</v>
      </c>
      <c r="I35" s="18" t="s">
        <v>551</v>
      </c>
      <c r="J35" s="17" t="s">
        <v>552</v>
      </c>
      <c r="K35" s="74" t="s">
        <v>573</v>
      </c>
      <c r="L35" s="60" t="s">
        <v>823</v>
      </c>
      <c r="M35" s="74" t="s">
        <v>569</v>
      </c>
      <c r="N35" s="18" t="s">
        <v>570</v>
      </c>
      <c r="O35" s="17" t="s">
        <v>555</v>
      </c>
      <c r="P35" s="87" t="s">
        <v>556</v>
      </c>
      <c r="Q35" s="1"/>
      <c r="R35" s="14"/>
      <c r="S35" s="3"/>
      <c r="Y35" s="3"/>
      <c r="Z35" s="3"/>
    </row>
    <row r="36" spans="1:34" s="390" customFormat="1" ht="13.9" customHeight="1">
      <c r="A36" s="493">
        <v>1</v>
      </c>
      <c r="B36" s="439">
        <v>44229</v>
      </c>
      <c r="C36" s="440"/>
      <c r="D36" s="433" t="s">
        <v>873</v>
      </c>
      <c r="E36" s="434" t="s">
        <v>558</v>
      </c>
      <c r="F36" s="408" t="s">
        <v>874</v>
      </c>
      <c r="G36" s="408">
        <v>905</v>
      </c>
      <c r="H36" s="408"/>
      <c r="I36" s="373" t="s">
        <v>875</v>
      </c>
      <c r="J36" s="494" t="s">
        <v>559</v>
      </c>
      <c r="K36" s="498"/>
      <c r="L36" s="499"/>
      <c r="M36" s="495"/>
      <c r="N36" s="494"/>
      <c r="O36" s="496"/>
      <c r="P36" s="497"/>
      <c r="Q36" s="384"/>
      <c r="R36" s="340"/>
      <c r="S36" s="37"/>
      <c r="Y36" s="37"/>
      <c r="Z36" s="37"/>
    </row>
    <row r="37" spans="1:34" s="390" customFormat="1" ht="13.9" customHeight="1">
      <c r="A37" s="521">
        <v>2</v>
      </c>
      <c r="B37" s="439">
        <v>44229</v>
      </c>
      <c r="C37" s="440"/>
      <c r="D37" s="433" t="s">
        <v>876</v>
      </c>
      <c r="E37" s="434" t="s">
        <v>558</v>
      </c>
      <c r="F37" s="408" t="s">
        <v>877</v>
      </c>
      <c r="G37" s="408">
        <v>1885</v>
      </c>
      <c r="H37" s="408"/>
      <c r="I37" s="373">
        <v>2000</v>
      </c>
      <c r="J37" s="494" t="s">
        <v>559</v>
      </c>
      <c r="K37" s="498"/>
      <c r="L37" s="499"/>
      <c r="M37" s="495"/>
      <c r="N37" s="494"/>
      <c r="O37" s="496"/>
      <c r="P37" s="497"/>
      <c r="Q37" s="384"/>
      <c r="R37" s="340"/>
      <c r="S37" s="37"/>
      <c r="Y37" s="37"/>
      <c r="Z37" s="37"/>
    </row>
    <row r="38" spans="1:34" s="390" customFormat="1" ht="13.9" customHeight="1">
      <c r="A38" s="521"/>
      <c r="B38" s="439"/>
      <c r="C38" s="440"/>
      <c r="D38" s="433"/>
      <c r="E38" s="434"/>
      <c r="F38" s="408"/>
      <c r="G38" s="408"/>
      <c r="H38" s="408"/>
      <c r="I38" s="373"/>
      <c r="J38" s="494"/>
      <c r="K38" s="498"/>
      <c r="L38" s="499"/>
      <c r="M38" s="495"/>
      <c r="N38" s="494"/>
      <c r="O38" s="496"/>
      <c r="P38" s="497"/>
      <c r="Q38" s="384"/>
      <c r="R38" s="340"/>
      <c r="S38" s="37"/>
      <c r="Y38" s="37"/>
      <c r="Z38" s="37"/>
    </row>
    <row r="39" spans="1:34" s="390" customFormat="1" ht="13.9" customHeight="1">
      <c r="A39" s="521"/>
      <c r="B39" s="439"/>
      <c r="C39" s="440"/>
      <c r="D39" s="433"/>
      <c r="E39" s="434"/>
      <c r="F39" s="408"/>
      <c r="G39" s="408"/>
      <c r="H39" s="408"/>
      <c r="I39" s="373"/>
      <c r="J39" s="494"/>
      <c r="K39" s="498"/>
      <c r="L39" s="499"/>
      <c r="M39" s="495"/>
      <c r="N39" s="494"/>
      <c r="O39" s="496"/>
      <c r="P39" s="497"/>
      <c r="Q39" s="384"/>
      <c r="R39" s="340"/>
      <c r="S39" s="37"/>
      <c r="Y39" s="37"/>
      <c r="Z39" s="37"/>
    </row>
    <row r="40" spans="1:34" s="390" customFormat="1" ht="13.9" customHeight="1">
      <c r="A40" s="441"/>
      <c r="B40" s="439"/>
      <c r="C40" s="440"/>
      <c r="D40" s="433"/>
      <c r="E40" s="434"/>
      <c r="F40" s="408"/>
      <c r="G40" s="408"/>
      <c r="H40" s="408"/>
      <c r="I40" s="373"/>
      <c r="J40" s="373"/>
      <c r="K40" s="373"/>
      <c r="L40" s="373"/>
      <c r="M40" s="373"/>
      <c r="N40" s="373"/>
      <c r="O40" s="373"/>
      <c r="P40" s="373"/>
      <c r="Q40" s="384"/>
      <c r="R40" s="340"/>
      <c r="S40" s="37"/>
      <c r="Y40" s="37"/>
      <c r="Z40" s="37"/>
    </row>
    <row r="41" spans="1:34" s="390" customFormat="1" ht="13.9" customHeight="1">
      <c r="A41" s="451"/>
      <c r="B41" s="445"/>
      <c r="C41" s="452"/>
      <c r="D41" s="453"/>
      <c r="E41" s="374"/>
      <c r="F41" s="420"/>
      <c r="G41" s="420"/>
      <c r="H41" s="420"/>
      <c r="I41" s="416"/>
      <c r="J41" s="416"/>
      <c r="K41" s="416"/>
      <c r="L41" s="416"/>
      <c r="M41" s="416"/>
      <c r="N41" s="416"/>
      <c r="O41" s="416"/>
      <c r="P41" s="416"/>
      <c r="Q41" s="384"/>
      <c r="R41" s="340"/>
      <c r="S41" s="37"/>
      <c r="Y41" s="37"/>
      <c r="Z41" s="37"/>
    </row>
    <row r="42" spans="1:34" s="3" customFormat="1">
      <c r="A42" s="41"/>
      <c r="B42" s="42"/>
      <c r="C42" s="43"/>
      <c r="D42" s="44"/>
      <c r="E42" s="45"/>
      <c r="F42" s="46"/>
      <c r="G42" s="46"/>
      <c r="H42" s="46"/>
      <c r="I42" s="46"/>
      <c r="J42" s="14"/>
      <c r="K42" s="88"/>
      <c r="L42" s="88"/>
      <c r="M42" s="14"/>
      <c r="N42" s="13"/>
      <c r="O42" s="89"/>
      <c r="P42" s="2"/>
      <c r="Q42" s="1"/>
      <c r="R42" s="14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3" customFormat="1" ht="15">
      <c r="A43" s="47" t="s">
        <v>574</v>
      </c>
      <c r="B43" s="47"/>
      <c r="C43" s="47"/>
      <c r="D43" s="47"/>
      <c r="E43" s="48"/>
      <c r="F43" s="46"/>
      <c r="G43" s="46"/>
      <c r="H43" s="46"/>
      <c r="I43" s="46"/>
      <c r="J43" s="50"/>
      <c r="K43" s="9"/>
      <c r="L43" s="9"/>
      <c r="M43" s="9"/>
      <c r="N43" s="8"/>
      <c r="O43" s="50"/>
      <c r="P43" s="2"/>
      <c r="Q43" s="1"/>
      <c r="R43" s="14"/>
      <c r="Z43" s="6"/>
      <c r="AA43" s="6"/>
      <c r="AB43" s="6"/>
      <c r="AC43" s="6"/>
      <c r="AD43" s="6"/>
      <c r="AE43" s="6"/>
      <c r="AF43" s="6"/>
      <c r="AG43" s="6"/>
      <c r="AH43" s="6"/>
    </row>
    <row r="44" spans="1:34" s="3" customFormat="1" ht="38.25">
      <c r="A44" s="18" t="s">
        <v>16</v>
      </c>
      <c r="B44" s="18" t="s">
        <v>535</v>
      </c>
      <c r="C44" s="18"/>
      <c r="D44" s="19" t="s">
        <v>546</v>
      </c>
      <c r="E44" s="18" t="s">
        <v>547</v>
      </c>
      <c r="F44" s="18" t="s">
        <v>548</v>
      </c>
      <c r="G44" s="49" t="s">
        <v>567</v>
      </c>
      <c r="H44" s="18" t="s">
        <v>550</v>
      </c>
      <c r="I44" s="18" t="s">
        <v>551</v>
      </c>
      <c r="J44" s="17" t="s">
        <v>552</v>
      </c>
      <c r="K44" s="17" t="s">
        <v>575</v>
      </c>
      <c r="L44" s="60" t="s">
        <v>823</v>
      </c>
      <c r="M44" s="74" t="s">
        <v>569</v>
      </c>
      <c r="N44" s="18" t="s">
        <v>570</v>
      </c>
      <c r="O44" s="18" t="s">
        <v>555</v>
      </c>
      <c r="P44" s="19" t="s">
        <v>556</v>
      </c>
      <c r="Q44" s="1"/>
      <c r="R44" s="14"/>
      <c r="Z44" s="6"/>
      <c r="AA44" s="6"/>
      <c r="AB44" s="6"/>
      <c r="AC44" s="6"/>
      <c r="AD44" s="6"/>
      <c r="AE44" s="6"/>
      <c r="AF44" s="6"/>
      <c r="AG44" s="6"/>
      <c r="AH44" s="6"/>
    </row>
    <row r="45" spans="1:34" s="37" customFormat="1" ht="14.25">
      <c r="A45" s="543">
        <v>1</v>
      </c>
      <c r="B45" s="545">
        <v>44225</v>
      </c>
      <c r="C45" s="440"/>
      <c r="D45" s="433" t="s">
        <v>850</v>
      </c>
      <c r="E45" s="434" t="s">
        <v>558</v>
      </c>
      <c r="F45" s="408" t="s">
        <v>851</v>
      </c>
      <c r="G45" s="408"/>
      <c r="H45" s="408"/>
      <c r="I45" s="373"/>
      <c r="J45" s="547" t="s">
        <v>559</v>
      </c>
      <c r="K45" s="373"/>
      <c r="L45" s="425"/>
      <c r="M45" s="373"/>
      <c r="N45" s="373"/>
      <c r="O45" s="401"/>
      <c r="P45" s="414"/>
      <c r="Q45" s="384"/>
      <c r="R45" s="340" t="s">
        <v>795</v>
      </c>
      <c r="Z45" s="390"/>
      <c r="AA45" s="390"/>
      <c r="AB45" s="390"/>
      <c r="AC45" s="390"/>
      <c r="AD45" s="390"/>
      <c r="AE45" s="390"/>
      <c r="AF45" s="390"/>
      <c r="AG45" s="390"/>
      <c r="AH45" s="390"/>
    </row>
    <row r="46" spans="1:34" s="37" customFormat="1" ht="14.25">
      <c r="A46" s="544"/>
      <c r="B46" s="546"/>
      <c r="C46" s="440"/>
      <c r="D46" s="433" t="s">
        <v>852</v>
      </c>
      <c r="E46" s="434" t="s">
        <v>820</v>
      </c>
      <c r="F46" s="408" t="s">
        <v>589</v>
      </c>
      <c r="G46" s="408"/>
      <c r="H46" s="408"/>
      <c r="I46" s="373"/>
      <c r="J46" s="548"/>
      <c r="K46" s="373"/>
      <c r="L46" s="425"/>
      <c r="M46" s="373"/>
      <c r="N46" s="373"/>
      <c r="O46" s="401"/>
      <c r="P46" s="414"/>
      <c r="Q46" s="384"/>
      <c r="R46" s="340" t="s">
        <v>795</v>
      </c>
      <c r="Z46" s="390"/>
      <c r="AA46" s="390"/>
      <c r="AB46" s="390"/>
      <c r="AC46" s="390"/>
      <c r="AD46" s="390"/>
      <c r="AE46" s="390"/>
      <c r="AF46" s="390"/>
      <c r="AG46" s="390"/>
      <c r="AH46" s="390"/>
    </row>
    <row r="47" spans="1:34" s="37" customFormat="1" ht="14.25">
      <c r="A47" s="517">
        <v>2</v>
      </c>
      <c r="B47" s="518">
        <v>44228</v>
      </c>
      <c r="C47" s="518"/>
      <c r="D47" s="508" t="s">
        <v>854</v>
      </c>
      <c r="E47" s="509" t="s">
        <v>558</v>
      </c>
      <c r="F47" s="509">
        <v>67.5</v>
      </c>
      <c r="G47" s="519">
        <v>35</v>
      </c>
      <c r="H47" s="519">
        <v>35</v>
      </c>
      <c r="I47" s="509">
        <v>150</v>
      </c>
      <c r="J47" s="510" t="s">
        <v>855</v>
      </c>
      <c r="K47" s="510">
        <f>H47-F47</f>
        <v>-32.5</v>
      </c>
      <c r="L47" s="510">
        <v>100</v>
      </c>
      <c r="M47" s="510">
        <f>(K47*N47)+L47</f>
        <v>-2337.5</v>
      </c>
      <c r="N47" s="510">
        <v>75</v>
      </c>
      <c r="O47" s="510" t="s">
        <v>621</v>
      </c>
      <c r="P47" s="520">
        <v>44228</v>
      </c>
      <c r="Q47" s="384"/>
      <c r="R47" s="340" t="s">
        <v>560</v>
      </c>
      <c r="Z47" s="390"/>
      <c r="AA47" s="390"/>
      <c r="AB47" s="390"/>
      <c r="AC47" s="390"/>
      <c r="AD47" s="390"/>
      <c r="AE47" s="390"/>
      <c r="AF47" s="390"/>
      <c r="AG47" s="390"/>
      <c r="AH47" s="390"/>
    </row>
    <row r="48" spans="1:34" s="37" customFormat="1" ht="14.25">
      <c r="A48" s="33"/>
      <c r="B48" s="418"/>
      <c r="C48" s="418"/>
      <c r="D48" s="419"/>
      <c r="E48" s="420"/>
      <c r="F48" s="420"/>
      <c r="G48" s="421"/>
      <c r="H48" s="421"/>
      <c r="I48" s="420"/>
      <c r="J48" s="416"/>
      <c r="K48" s="416"/>
      <c r="L48" s="416"/>
      <c r="M48" s="416"/>
      <c r="N48" s="416"/>
      <c r="O48" s="416"/>
      <c r="P48" s="416"/>
      <c r="Q48" s="384"/>
      <c r="R48" s="340"/>
      <c r="Z48" s="390"/>
      <c r="AA48" s="390"/>
      <c r="AB48" s="390"/>
      <c r="AC48" s="390"/>
      <c r="AD48" s="390"/>
      <c r="AE48" s="390"/>
      <c r="AF48" s="390"/>
      <c r="AG48" s="390"/>
      <c r="AH48" s="390"/>
    </row>
    <row r="49" spans="1:34" s="37" customFormat="1" ht="14.25">
      <c r="A49" s="33"/>
      <c r="B49" s="418"/>
      <c r="C49" s="418"/>
      <c r="D49" s="419"/>
      <c r="E49" s="420"/>
      <c r="F49" s="420"/>
      <c r="G49" s="421"/>
      <c r="H49" s="421"/>
      <c r="I49" s="420"/>
      <c r="J49" s="416"/>
      <c r="K49" s="416"/>
      <c r="L49" s="416"/>
      <c r="M49" s="416"/>
      <c r="N49" s="416"/>
      <c r="O49" s="422"/>
      <c r="P49" s="416"/>
      <c r="Q49" s="384"/>
      <c r="R49" s="340"/>
      <c r="Z49" s="390"/>
      <c r="AA49" s="390"/>
      <c r="AB49" s="390"/>
      <c r="AC49" s="390"/>
      <c r="AD49" s="390"/>
      <c r="AE49" s="390"/>
      <c r="AF49" s="390"/>
      <c r="AG49" s="390"/>
      <c r="AH49" s="390"/>
    </row>
    <row r="50" spans="1:34" s="37" customFormat="1" ht="14.25">
      <c r="A50" s="374"/>
      <c r="B50" s="375"/>
      <c r="C50" s="375"/>
      <c r="D50" s="376"/>
      <c r="E50" s="374"/>
      <c r="F50" s="391"/>
      <c r="G50" s="374"/>
      <c r="H50" s="374"/>
      <c r="I50" s="374"/>
      <c r="J50" s="375"/>
      <c r="K50" s="392"/>
      <c r="L50" s="374"/>
      <c r="M50" s="374"/>
      <c r="N50" s="374"/>
      <c r="O50" s="393"/>
      <c r="P50" s="384"/>
      <c r="Q50" s="384"/>
      <c r="R50" s="340"/>
      <c r="Z50" s="390"/>
      <c r="AA50" s="390"/>
      <c r="AB50" s="390"/>
      <c r="AC50" s="390"/>
      <c r="AD50" s="390"/>
      <c r="AE50" s="390"/>
      <c r="AF50" s="390"/>
      <c r="AG50" s="390"/>
      <c r="AH50" s="390"/>
    </row>
    <row r="51" spans="1:34" ht="15">
      <c r="A51" s="96" t="s">
        <v>576</v>
      </c>
      <c r="B51" s="97"/>
      <c r="C51" s="97"/>
      <c r="D51" s="98"/>
      <c r="E51" s="31"/>
      <c r="F51" s="29"/>
      <c r="G51" s="29"/>
      <c r="H51" s="70"/>
      <c r="I51" s="116"/>
      <c r="J51" s="117"/>
      <c r="K51" s="14"/>
      <c r="L51" s="14"/>
      <c r="M51" s="14"/>
      <c r="N51" s="8"/>
      <c r="O51" s="50"/>
      <c r="Q51" s="92"/>
      <c r="R51" s="14"/>
      <c r="S51" s="13"/>
      <c r="T51" s="13"/>
      <c r="U51" s="13"/>
      <c r="V51" s="13"/>
      <c r="W51" s="13"/>
      <c r="X51" s="13"/>
      <c r="Y51" s="13"/>
      <c r="Z51" s="13"/>
    </row>
    <row r="52" spans="1:34" ht="38.25">
      <c r="A52" s="17" t="s">
        <v>16</v>
      </c>
      <c r="B52" s="18" t="s">
        <v>535</v>
      </c>
      <c r="C52" s="18"/>
      <c r="D52" s="19" t="s">
        <v>546</v>
      </c>
      <c r="E52" s="18" t="s">
        <v>547</v>
      </c>
      <c r="F52" s="18" t="s">
        <v>548</v>
      </c>
      <c r="G52" s="18" t="s">
        <v>549</v>
      </c>
      <c r="H52" s="18" t="s">
        <v>550</v>
      </c>
      <c r="I52" s="18" t="s">
        <v>551</v>
      </c>
      <c r="J52" s="17" t="s">
        <v>552</v>
      </c>
      <c r="K52" s="59" t="s">
        <v>568</v>
      </c>
      <c r="L52" s="413" t="s">
        <v>823</v>
      </c>
      <c r="M52" s="60" t="s">
        <v>822</v>
      </c>
      <c r="N52" s="18" t="s">
        <v>555</v>
      </c>
      <c r="O52" s="75" t="s">
        <v>556</v>
      </c>
      <c r="P52" s="94"/>
      <c r="Q52" s="8"/>
      <c r="R52" s="14"/>
      <c r="S52" s="13"/>
      <c r="T52" s="13"/>
      <c r="U52" s="13"/>
      <c r="V52" s="13"/>
      <c r="W52" s="13"/>
      <c r="X52" s="13"/>
      <c r="Y52" s="13"/>
      <c r="Z52" s="13"/>
    </row>
    <row r="53" spans="1:34" s="390" customFormat="1" ht="14.25">
      <c r="A53" s="379">
        <v>1</v>
      </c>
      <c r="B53" s="394">
        <v>44203</v>
      </c>
      <c r="C53" s="395"/>
      <c r="D53" s="406" t="s">
        <v>481</v>
      </c>
      <c r="E53" s="399" t="s">
        <v>558</v>
      </c>
      <c r="F53" s="408" t="s">
        <v>837</v>
      </c>
      <c r="G53" s="404">
        <v>385</v>
      </c>
      <c r="H53" s="408"/>
      <c r="I53" s="396" t="s">
        <v>838</v>
      </c>
      <c r="J53" s="435" t="s">
        <v>559</v>
      </c>
      <c r="K53" s="435"/>
      <c r="L53" s="436"/>
      <c r="M53" s="423"/>
      <c r="N53" s="400"/>
      <c r="O53" s="430"/>
      <c r="P53" s="95"/>
      <c r="Q53" s="437"/>
      <c r="R53" s="477" t="s">
        <v>560</v>
      </c>
      <c r="S53" s="431"/>
      <c r="T53" s="431"/>
      <c r="U53" s="431"/>
      <c r="V53" s="431"/>
      <c r="W53" s="431"/>
      <c r="X53" s="431"/>
      <c r="Y53" s="431"/>
      <c r="Z53" s="431"/>
    </row>
    <row r="54" spans="1:34" s="5" customFormat="1">
      <c r="A54" s="385"/>
      <c r="B54" s="386"/>
      <c r="C54" s="387"/>
      <c r="D54" s="388"/>
      <c r="E54" s="417"/>
      <c r="F54" s="417"/>
      <c r="G54" s="475"/>
      <c r="H54" s="475"/>
      <c r="I54" s="417"/>
      <c r="J54" s="476"/>
      <c r="K54" s="471"/>
      <c r="L54" s="472"/>
      <c r="M54" s="473"/>
      <c r="N54" s="474"/>
      <c r="O54" s="389"/>
      <c r="P54" s="120"/>
      <c r="Q54"/>
      <c r="R54" s="91"/>
      <c r="T54" s="54"/>
      <c r="U54" s="54"/>
      <c r="V54" s="54"/>
      <c r="W54" s="54"/>
      <c r="X54" s="54"/>
      <c r="Y54" s="54"/>
      <c r="Z54" s="54"/>
    </row>
    <row r="55" spans="1:34">
      <c r="A55" s="20" t="s">
        <v>561</v>
      </c>
      <c r="B55" s="20"/>
      <c r="C55" s="20"/>
      <c r="D55" s="20"/>
      <c r="E55" s="2"/>
      <c r="F55" s="27" t="s">
        <v>563</v>
      </c>
      <c r="G55" s="79"/>
      <c r="H55" s="79"/>
      <c r="I55" s="35"/>
      <c r="J55" s="82"/>
      <c r="K55" s="80"/>
      <c r="L55" s="81"/>
      <c r="M55" s="82"/>
      <c r="N55" s="83"/>
      <c r="O55" s="121"/>
      <c r="P55" s="8"/>
      <c r="Q55" s="13"/>
      <c r="R55" s="93"/>
      <c r="S55" s="13"/>
      <c r="T55" s="13"/>
      <c r="U55" s="13"/>
      <c r="V55" s="13"/>
      <c r="W55" s="13"/>
      <c r="X55" s="13"/>
      <c r="Y55" s="13"/>
    </row>
    <row r="56" spans="1:34">
      <c r="A56" s="26" t="s">
        <v>562</v>
      </c>
      <c r="B56" s="20"/>
      <c r="C56" s="20"/>
      <c r="D56" s="20"/>
      <c r="E56" s="29"/>
      <c r="F56" s="27" t="s">
        <v>565</v>
      </c>
      <c r="G56" s="9"/>
      <c r="H56" s="9"/>
      <c r="I56" s="9"/>
      <c r="J56" s="50"/>
      <c r="K56" s="9"/>
      <c r="L56" s="9"/>
      <c r="M56" s="9"/>
      <c r="N56" s="8"/>
      <c r="O56" s="50"/>
      <c r="Q56" s="4"/>
      <c r="R56" s="14"/>
      <c r="S56" s="13"/>
      <c r="T56" s="13"/>
      <c r="U56" s="13"/>
      <c r="V56" s="13"/>
      <c r="W56" s="13"/>
      <c r="X56" s="13"/>
      <c r="Y56" s="13"/>
      <c r="Z56" s="13"/>
    </row>
    <row r="57" spans="1:34">
      <c r="A57" s="26"/>
      <c r="B57" s="20"/>
      <c r="C57" s="20"/>
      <c r="D57" s="20"/>
      <c r="E57" s="29"/>
      <c r="F57" s="27"/>
      <c r="G57" s="9"/>
      <c r="H57" s="9"/>
      <c r="I57" s="9"/>
      <c r="J57" s="50"/>
      <c r="K57" s="9"/>
      <c r="L57" s="9"/>
      <c r="M57" s="9"/>
      <c r="N57" s="8"/>
      <c r="O57" s="50"/>
      <c r="Q57" s="4"/>
      <c r="R57" s="79"/>
      <c r="S57" s="13"/>
      <c r="T57" s="13"/>
      <c r="U57" s="13"/>
      <c r="V57" s="13"/>
      <c r="W57" s="13"/>
      <c r="X57" s="13"/>
      <c r="Y57" s="13"/>
      <c r="Z57" s="13"/>
    </row>
    <row r="58" spans="1:34" ht="15">
      <c r="A58" s="8"/>
      <c r="B58" s="30" t="s">
        <v>827</v>
      </c>
      <c r="C58" s="30"/>
      <c r="D58" s="30"/>
      <c r="E58" s="30"/>
      <c r="F58" s="31"/>
      <c r="G58" s="29"/>
      <c r="H58" s="29"/>
      <c r="I58" s="70"/>
      <c r="J58" s="71"/>
      <c r="K58" s="72"/>
      <c r="L58" s="412"/>
      <c r="M58" s="9"/>
      <c r="N58" s="8"/>
      <c r="O58" s="50"/>
      <c r="Q58" s="4"/>
      <c r="R58" s="79"/>
      <c r="S58" s="13"/>
      <c r="T58" s="13"/>
      <c r="U58" s="13"/>
      <c r="V58" s="13"/>
      <c r="W58" s="13"/>
      <c r="X58" s="13"/>
      <c r="Y58" s="13"/>
      <c r="Z58" s="13"/>
    </row>
    <row r="59" spans="1:34" ht="38.25">
      <c r="A59" s="17" t="s">
        <v>16</v>
      </c>
      <c r="B59" s="18" t="s">
        <v>535</v>
      </c>
      <c r="C59" s="18"/>
      <c r="D59" s="19" t="s">
        <v>546</v>
      </c>
      <c r="E59" s="18" t="s">
        <v>547</v>
      </c>
      <c r="F59" s="18" t="s">
        <v>548</v>
      </c>
      <c r="G59" s="18" t="s">
        <v>567</v>
      </c>
      <c r="H59" s="18" t="s">
        <v>550</v>
      </c>
      <c r="I59" s="18" t="s">
        <v>551</v>
      </c>
      <c r="J59" s="73" t="s">
        <v>552</v>
      </c>
      <c r="K59" s="59" t="s">
        <v>568</v>
      </c>
      <c r="L59" s="74" t="s">
        <v>569</v>
      </c>
      <c r="M59" s="18" t="s">
        <v>570</v>
      </c>
      <c r="N59" s="413" t="s">
        <v>823</v>
      </c>
      <c r="O59" s="60" t="s">
        <v>822</v>
      </c>
      <c r="P59" s="18" t="s">
        <v>555</v>
      </c>
      <c r="Q59" s="75" t="s">
        <v>556</v>
      </c>
      <c r="R59" s="79"/>
      <c r="S59" s="13"/>
      <c r="T59" s="13"/>
      <c r="U59" s="13"/>
      <c r="V59" s="13"/>
      <c r="W59" s="13"/>
      <c r="X59" s="13"/>
      <c r="Y59" s="13"/>
      <c r="Z59" s="13"/>
    </row>
    <row r="60" spans="1:34" ht="14.25">
      <c r="A60" s="379"/>
      <c r="B60" s="394"/>
      <c r="C60" s="398"/>
      <c r="D60" s="406"/>
      <c r="E60" s="399"/>
      <c r="F60" s="424"/>
      <c r="G60" s="404"/>
      <c r="H60" s="399"/>
      <c r="I60" s="396"/>
      <c r="J60" s="435"/>
      <c r="K60" s="435"/>
      <c r="L60" s="436"/>
      <c r="M60" s="434"/>
      <c r="N60" s="436"/>
      <c r="O60" s="423"/>
      <c r="P60" s="400"/>
      <c r="Q60" s="414"/>
      <c r="R60" s="432"/>
      <c r="S60" s="422"/>
      <c r="T60" s="13"/>
      <c r="U60" s="431"/>
      <c r="V60" s="431"/>
      <c r="W60" s="431"/>
      <c r="X60" s="431"/>
      <c r="Y60" s="431"/>
      <c r="Z60" s="431"/>
      <c r="AA60" s="390"/>
      <c r="AB60" s="390"/>
      <c r="AC60" s="390"/>
    </row>
    <row r="61" spans="1:34" ht="14.25">
      <c r="A61" s="379"/>
      <c r="B61" s="394"/>
      <c r="C61" s="398"/>
      <c r="D61" s="406"/>
      <c r="E61" s="399"/>
      <c r="F61" s="424"/>
      <c r="G61" s="404"/>
      <c r="H61" s="399"/>
      <c r="I61" s="396"/>
      <c r="J61" s="435"/>
      <c r="K61" s="435"/>
      <c r="L61" s="436"/>
      <c r="M61" s="434"/>
      <c r="N61" s="436"/>
      <c r="O61" s="423"/>
      <c r="P61" s="400"/>
      <c r="Q61" s="414"/>
      <c r="R61" s="432"/>
      <c r="S61" s="422"/>
      <c r="T61" s="13"/>
      <c r="U61" s="431"/>
      <c r="V61" s="431"/>
      <c r="W61" s="431"/>
      <c r="X61" s="431"/>
      <c r="Y61" s="431"/>
      <c r="Z61" s="431"/>
      <c r="AA61" s="390"/>
      <c r="AB61" s="390"/>
      <c r="AC61" s="390"/>
    </row>
    <row r="62" spans="1:34" s="390" customFormat="1" ht="14.25">
      <c r="A62" s="379"/>
      <c r="B62" s="394"/>
      <c r="C62" s="398"/>
      <c r="D62" s="406"/>
      <c r="E62" s="399"/>
      <c r="F62" s="424"/>
      <c r="G62" s="404"/>
      <c r="H62" s="399"/>
      <c r="I62" s="396"/>
      <c r="J62" s="435"/>
      <c r="K62" s="435"/>
      <c r="L62" s="436"/>
      <c r="M62" s="434"/>
      <c r="N62" s="436"/>
      <c r="O62" s="423"/>
      <c r="P62" s="400"/>
      <c r="Q62" s="414"/>
      <c r="R62" s="429"/>
      <c r="S62" s="431"/>
      <c r="T62" s="431"/>
      <c r="U62" s="431"/>
      <c r="V62" s="431"/>
      <c r="W62" s="431"/>
      <c r="X62" s="431"/>
      <c r="Y62" s="431"/>
      <c r="Z62" s="431"/>
    </row>
    <row r="63" spans="1:34" s="390" customFormat="1" ht="14.25">
      <c r="A63" s="379"/>
      <c r="B63" s="394"/>
      <c r="C63" s="398"/>
      <c r="D63" s="406"/>
      <c r="E63" s="399"/>
      <c r="F63" s="435"/>
      <c r="G63" s="408"/>
      <c r="H63" s="399"/>
      <c r="I63" s="396"/>
      <c r="J63" s="435"/>
      <c r="K63" s="435"/>
      <c r="L63" s="436"/>
      <c r="M63" s="434"/>
      <c r="N63" s="436"/>
      <c r="O63" s="423"/>
      <c r="P63" s="400"/>
      <c r="Q63" s="414"/>
      <c r="R63" s="429"/>
      <c r="S63" s="431"/>
      <c r="T63" s="431"/>
      <c r="U63" s="431"/>
      <c r="V63" s="431"/>
      <c r="W63" s="431"/>
      <c r="X63" s="431"/>
      <c r="Y63" s="431"/>
      <c r="Z63" s="431"/>
    </row>
    <row r="64" spans="1:34" s="390" customFormat="1" ht="14.25">
      <c r="A64" s="379"/>
      <c r="B64" s="394"/>
      <c r="C64" s="398"/>
      <c r="D64" s="406"/>
      <c r="E64" s="399"/>
      <c r="F64" s="435"/>
      <c r="G64" s="408"/>
      <c r="H64" s="399"/>
      <c r="I64" s="396"/>
      <c r="J64" s="435"/>
      <c r="K64" s="435"/>
      <c r="L64" s="436"/>
      <c r="M64" s="434"/>
      <c r="N64" s="436"/>
      <c r="O64" s="423"/>
      <c r="P64" s="400"/>
      <c r="Q64" s="414"/>
      <c r="R64" s="429"/>
      <c r="S64" s="431"/>
      <c r="T64" s="431"/>
      <c r="U64" s="431"/>
      <c r="V64" s="431"/>
      <c r="W64" s="431"/>
      <c r="X64" s="431"/>
      <c r="Y64" s="431"/>
      <c r="Z64" s="431"/>
    </row>
    <row r="65" spans="1:26" s="390" customFormat="1" ht="14.25">
      <c r="A65" s="379"/>
      <c r="B65" s="394"/>
      <c r="C65" s="398"/>
      <c r="D65" s="406"/>
      <c r="E65" s="399"/>
      <c r="F65" s="424"/>
      <c r="G65" s="404"/>
      <c r="H65" s="399"/>
      <c r="I65" s="396"/>
      <c r="J65" s="435"/>
      <c r="K65" s="426"/>
      <c r="L65" s="436"/>
      <c r="M65" s="434"/>
      <c r="N65" s="436"/>
      <c r="O65" s="423"/>
      <c r="P65" s="428"/>
      <c r="Q65" s="414"/>
      <c r="R65" s="429"/>
      <c r="S65" s="431"/>
      <c r="T65" s="431"/>
      <c r="U65" s="431"/>
      <c r="V65" s="431"/>
      <c r="W65" s="431"/>
      <c r="X65" s="431"/>
      <c r="Y65" s="431"/>
      <c r="Z65" s="431"/>
    </row>
    <row r="66" spans="1:26" s="390" customFormat="1" ht="14.25">
      <c r="A66" s="379"/>
      <c r="B66" s="394"/>
      <c r="C66" s="398"/>
      <c r="D66" s="406"/>
      <c r="E66" s="399"/>
      <c r="F66" s="424"/>
      <c r="G66" s="404"/>
      <c r="H66" s="399"/>
      <c r="I66" s="396"/>
      <c r="J66" s="426"/>
      <c r="K66" s="426"/>
      <c r="L66" s="426"/>
      <c r="M66" s="426"/>
      <c r="N66" s="427"/>
      <c r="O66" s="438"/>
      <c r="P66" s="428"/>
      <c r="Q66" s="414"/>
      <c r="R66" s="429"/>
      <c r="S66" s="431"/>
      <c r="T66" s="431"/>
      <c r="U66" s="431"/>
      <c r="V66" s="431"/>
      <c r="W66" s="431"/>
      <c r="X66" s="431"/>
      <c r="Y66" s="431"/>
      <c r="Z66" s="431"/>
    </row>
    <row r="67" spans="1:26" s="390" customFormat="1" ht="14.25">
      <c r="A67" s="379"/>
      <c r="B67" s="394"/>
      <c r="C67" s="398"/>
      <c r="D67" s="406"/>
      <c r="E67" s="399"/>
      <c r="F67" s="435"/>
      <c r="G67" s="408"/>
      <c r="H67" s="399"/>
      <c r="I67" s="396"/>
      <c r="J67" s="435"/>
      <c r="K67" s="435"/>
      <c r="L67" s="436"/>
      <c r="M67" s="434"/>
      <c r="N67" s="436"/>
      <c r="O67" s="423"/>
      <c r="P67" s="400"/>
      <c r="Q67" s="414"/>
      <c r="R67" s="432"/>
      <c r="S67" s="422"/>
      <c r="T67" s="431"/>
      <c r="U67" s="431"/>
      <c r="V67" s="431"/>
      <c r="W67" s="431"/>
      <c r="X67" s="431"/>
      <c r="Y67" s="431"/>
      <c r="Z67" s="431"/>
    </row>
    <row r="68" spans="1:26" s="390" customFormat="1" ht="14.25">
      <c r="A68" s="379"/>
      <c r="B68" s="394"/>
      <c r="C68" s="398"/>
      <c r="D68" s="406"/>
      <c r="E68" s="399"/>
      <c r="F68" s="424"/>
      <c r="G68" s="404"/>
      <c r="H68" s="399"/>
      <c r="I68" s="396"/>
      <c r="J68" s="373"/>
      <c r="K68" s="373"/>
      <c r="L68" s="373"/>
      <c r="M68" s="373"/>
      <c r="N68" s="425"/>
      <c r="O68" s="423"/>
      <c r="P68" s="401"/>
      <c r="Q68" s="414"/>
      <c r="R68" s="432"/>
      <c r="S68" s="422"/>
      <c r="T68" s="431"/>
      <c r="U68" s="431"/>
      <c r="V68" s="431"/>
      <c r="W68" s="431"/>
      <c r="X68" s="431"/>
      <c r="Y68" s="431"/>
      <c r="Z68" s="431"/>
    </row>
    <row r="69" spans="1:26">
      <c r="A69" s="26"/>
      <c r="B69" s="20"/>
      <c r="C69" s="20"/>
      <c r="D69" s="20"/>
      <c r="E69" s="29"/>
      <c r="F69" s="27"/>
      <c r="G69" s="9"/>
      <c r="H69" s="9"/>
      <c r="I69" s="9"/>
      <c r="J69" s="50"/>
      <c r="K69" s="9"/>
      <c r="L69" s="9"/>
      <c r="M69" s="9"/>
      <c r="N69" s="8"/>
      <c r="O69" s="50"/>
      <c r="P69" s="4"/>
      <c r="Q69" s="8"/>
      <c r="R69" s="138"/>
      <c r="S69" s="13"/>
      <c r="T69" s="13"/>
      <c r="U69" s="13"/>
      <c r="V69" s="13"/>
      <c r="W69" s="13"/>
      <c r="X69" s="13"/>
      <c r="Y69" s="13"/>
      <c r="Z69" s="13"/>
    </row>
    <row r="70" spans="1:26">
      <c r="A70" s="26"/>
      <c r="B70" s="20"/>
      <c r="C70" s="20"/>
      <c r="D70" s="20"/>
      <c r="E70" s="29"/>
      <c r="F70" s="27"/>
      <c r="G70" s="38"/>
      <c r="H70" s="39"/>
      <c r="I70" s="79"/>
      <c r="J70" s="14"/>
      <c r="K70" s="80"/>
      <c r="L70" s="81"/>
      <c r="M70" s="82"/>
      <c r="N70" s="83"/>
      <c r="O70" s="84"/>
      <c r="P70" s="8"/>
      <c r="Q70" s="13"/>
      <c r="R70" s="138"/>
      <c r="S70" s="13"/>
      <c r="T70" s="13"/>
      <c r="U70" s="13"/>
      <c r="V70" s="13"/>
      <c r="W70" s="13"/>
      <c r="X70" s="13"/>
      <c r="Y70" s="13"/>
      <c r="Z70" s="13"/>
    </row>
    <row r="71" spans="1:26">
      <c r="A71" s="34"/>
      <c r="B71" s="42"/>
      <c r="C71" s="99"/>
      <c r="D71" s="3"/>
      <c r="E71" s="35"/>
      <c r="F71" s="79"/>
      <c r="G71" s="38"/>
      <c r="H71" s="39"/>
      <c r="I71" s="79"/>
      <c r="J71" s="14"/>
      <c r="K71" s="80"/>
      <c r="L71" s="81"/>
      <c r="M71" s="82"/>
      <c r="N71" s="83"/>
      <c r="O71" s="84"/>
      <c r="P71" s="8"/>
      <c r="Q71" s="13"/>
      <c r="R71" s="14"/>
      <c r="S71" s="13"/>
      <c r="T71" s="13"/>
      <c r="U71" s="13"/>
      <c r="V71" s="13"/>
      <c r="W71" s="13"/>
      <c r="X71" s="13"/>
      <c r="Y71" s="13"/>
      <c r="Z71" s="13"/>
    </row>
    <row r="72" spans="1:26" ht="15">
      <c r="A72" s="2"/>
      <c r="B72" s="100" t="s">
        <v>577</v>
      </c>
      <c r="C72" s="100"/>
      <c r="D72" s="100"/>
      <c r="E72" s="100"/>
      <c r="F72" s="14"/>
      <c r="G72" s="14"/>
      <c r="H72" s="101"/>
      <c r="I72" s="14"/>
      <c r="J72" s="71"/>
      <c r="K72" s="72"/>
      <c r="L72" s="14"/>
      <c r="M72" s="14"/>
      <c r="N72" s="13"/>
      <c r="O72" s="95"/>
      <c r="P72" s="8"/>
      <c r="Q72" s="13"/>
      <c r="R72" s="14"/>
      <c r="S72" s="13"/>
      <c r="T72" s="13"/>
      <c r="U72" s="13"/>
      <c r="V72" s="13"/>
      <c r="W72" s="13"/>
      <c r="X72" s="13"/>
      <c r="Y72" s="13"/>
      <c r="Z72" s="13"/>
    </row>
    <row r="73" spans="1:26" ht="38.25">
      <c r="A73" s="17" t="s">
        <v>16</v>
      </c>
      <c r="B73" s="18" t="s">
        <v>535</v>
      </c>
      <c r="C73" s="18"/>
      <c r="D73" s="19" t="s">
        <v>546</v>
      </c>
      <c r="E73" s="18" t="s">
        <v>547</v>
      </c>
      <c r="F73" s="18" t="s">
        <v>548</v>
      </c>
      <c r="G73" s="18" t="s">
        <v>578</v>
      </c>
      <c r="H73" s="18" t="s">
        <v>579</v>
      </c>
      <c r="I73" s="18" t="s">
        <v>551</v>
      </c>
      <c r="J73" s="58" t="s">
        <v>552</v>
      </c>
      <c r="K73" s="18" t="s">
        <v>553</v>
      </c>
      <c r="L73" s="18" t="s">
        <v>554</v>
      </c>
      <c r="M73" s="18" t="s">
        <v>555</v>
      </c>
      <c r="N73" s="19" t="s">
        <v>556</v>
      </c>
      <c r="O73" s="95"/>
      <c r="P73" s="8"/>
      <c r="Q73" s="13"/>
      <c r="R73" s="14"/>
      <c r="S73" s="13"/>
      <c r="T73" s="13"/>
      <c r="U73" s="13"/>
      <c r="V73" s="13"/>
      <c r="W73" s="13"/>
      <c r="X73" s="13"/>
      <c r="Y73" s="13"/>
      <c r="Z73" s="13"/>
    </row>
    <row r="74" spans="1:26">
      <c r="A74" s="199">
        <v>1</v>
      </c>
      <c r="B74" s="102">
        <v>41579</v>
      </c>
      <c r="C74" s="102"/>
      <c r="D74" s="103" t="s">
        <v>580</v>
      </c>
      <c r="E74" s="104" t="s">
        <v>581</v>
      </c>
      <c r="F74" s="105">
        <v>82</v>
      </c>
      <c r="G74" s="104" t="s">
        <v>582</v>
      </c>
      <c r="H74" s="104">
        <v>100</v>
      </c>
      <c r="I74" s="122">
        <v>100</v>
      </c>
      <c r="J74" s="123" t="s">
        <v>583</v>
      </c>
      <c r="K74" s="124">
        <f t="shared" ref="K74:K105" si="7">H74-F74</f>
        <v>18</v>
      </c>
      <c r="L74" s="125">
        <f t="shared" ref="L74:L105" si="8">K74/F74</f>
        <v>0.21951219512195122</v>
      </c>
      <c r="M74" s="126" t="s">
        <v>557</v>
      </c>
      <c r="N74" s="127">
        <v>42657</v>
      </c>
      <c r="O74" s="50"/>
      <c r="P74" s="13"/>
      <c r="Q74" s="13"/>
      <c r="R74" s="14"/>
      <c r="S74" s="13"/>
      <c r="T74" s="13"/>
      <c r="U74" s="13"/>
      <c r="V74" s="13"/>
      <c r="W74" s="13"/>
      <c r="X74" s="13"/>
      <c r="Y74" s="13"/>
      <c r="Z74" s="13"/>
    </row>
    <row r="75" spans="1:26">
      <c r="A75" s="199">
        <v>2</v>
      </c>
      <c r="B75" s="102">
        <v>41794</v>
      </c>
      <c r="C75" s="102"/>
      <c r="D75" s="103" t="s">
        <v>584</v>
      </c>
      <c r="E75" s="104" t="s">
        <v>558</v>
      </c>
      <c r="F75" s="105">
        <v>257</v>
      </c>
      <c r="G75" s="104" t="s">
        <v>582</v>
      </c>
      <c r="H75" s="104">
        <v>300</v>
      </c>
      <c r="I75" s="122">
        <v>300</v>
      </c>
      <c r="J75" s="123" t="s">
        <v>583</v>
      </c>
      <c r="K75" s="124">
        <f t="shared" si="7"/>
        <v>43</v>
      </c>
      <c r="L75" s="125">
        <f t="shared" si="8"/>
        <v>0.16731517509727625</v>
      </c>
      <c r="M75" s="126" t="s">
        <v>557</v>
      </c>
      <c r="N75" s="127">
        <v>41822</v>
      </c>
      <c r="O75" s="50"/>
      <c r="P75" s="13"/>
      <c r="Q75" s="13"/>
      <c r="R75" s="14"/>
      <c r="S75" s="13"/>
      <c r="T75" s="13"/>
      <c r="U75" s="13"/>
      <c r="V75" s="13"/>
      <c r="W75" s="13"/>
      <c r="X75" s="13"/>
      <c r="Y75" s="13"/>
      <c r="Z75" s="13"/>
    </row>
    <row r="76" spans="1:26">
      <c r="A76" s="199">
        <v>3</v>
      </c>
      <c r="B76" s="102">
        <v>41828</v>
      </c>
      <c r="C76" s="102"/>
      <c r="D76" s="103" t="s">
        <v>585</v>
      </c>
      <c r="E76" s="104" t="s">
        <v>558</v>
      </c>
      <c r="F76" s="105">
        <v>393</v>
      </c>
      <c r="G76" s="104" t="s">
        <v>582</v>
      </c>
      <c r="H76" s="104">
        <v>468</v>
      </c>
      <c r="I76" s="122">
        <v>468</v>
      </c>
      <c r="J76" s="123" t="s">
        <v>583</v>
      </c>
      <c r="K76" s="124">
        <f t="shared" si="7"/>
        <v>75</v>
      </c>
      <c r="L76" s="125">
        <f t="shared" si="8"/>
        <v>0.19083969465648856</v>
      </c>
      <c r="M76" s="126" t="s">
        <v>557</v>
      </c>
      <c r="N76" s="127">
        <v>41863</v>
      </c>
      <c r="O76" s="50"/>
      <c r="P76" s="13"/>
      <c r="Q76" s="13"/>
      <c r="R76" s="14"/>
      <c r="S76" s="13"/>
      <c r="T76" s="13"/>
      <c r="U76" s="13"/>
      <c r="V76" s="13"/>
      <c r="W76" s="13"/>
      <c r="X76" s="13"/>
      <c r="Y76" s="13"/>
      <c r="Z76" s="13"/>
    </row>
    <row r="77" spans="1:26">
      <c r="A77" s="199">
        <v>4</v>
      </c>
      <c r="B77" s="102">
        <v>41857</v>
      </c>
      <c r="C77" s="102"/>
      <c r="D77" s="103" t="s">
        <v>586</v>
      </c>
      <c r="E77" s="104" t="s">
        <v>558</v>
      </c>
      <c r="F77" s="105">
        <v>205</v>
      </c>
      <c r="G77" s="104" t="s">
        <v>582</v>
      </c>
      <c r="H77" s="104">
        <v>275</v>
      </c>
      <c r="I77" s="122">
        <v>250</v>
      </c>
      <c r="J77" s="123" t="s">
        <v>583</v>
      </c>
      <c r="K77" s="124">
        <f t="shared" si="7"/>
        <v>70</v>
      </c>
      <c r="L77" s="125">
        <f t="shared" si="8"/>
        <v>0.34146341463414637</v>
      </c>
      <c r="M77" s="126" t="s">
        <v>557</v>
      </c>
      <c r="N77" s="127">
        <v>41962</v>
      </c>
      <c r="O77" s="50"/>
      <c r="P77" s="13"/>
      <c r="Q77" s="13"/>
      <c r="R77" s="14"/>
      <c r="S77" s="13"/>
      <c r="T77" s="13"/>
      <c r="U77" s="13"/>
      <c r="V77" s="13"/>
      <c r="W77" s="13"/>
      <c r="X77" s="13"/>
      <c r="Y77" s="13"/>
      <c r="Z77" s="13"/>
    </row>
    <row r="78" spans="1:26">
      <c r="A78" s="199">
        <v>5</v>
      </c>
      <c r="B78" s="102">
        <v>41886</v>
      </c>
      <c r="C78" s="102"/>
      <c r="D78" s="103" t="s">
        <v>587</v>
      </c>
      <c r="E78" s="104" t="s">
        <v>558</v>
      </c>
      <c r="F78" s="105">
        <v>162</v>
      </c>
      <c r="G78" s="104" t="s">
        <v>582</v>
      </c>
      <c r="H78" s="104">
        <v>190</v>
      </c>
      <c r="I78" s="122">
        <v>190</v>
      </c>
      <c r="J78" s="123" t="s">
        <v>583</v>
      </c>
      <c r="K78" s="124">
        <f t="shared" si="7"/>
        <v>28</v>
      </c>
      <c r="L78" s="125">
        <f t="shared" si="8"/>
        <v>0.1728395061728395</v>
      </c>
      <c r="M78" s="126" t="s">
        <v>557</v>
      </c>
      <c r="N78" s="127">
        <v>42006</v>
      </c>
      <c r="O78" s="50"/>
      <c r="P78" s="13"/>
      <c r="Q78" s="13"/>
      <c r="R78" s="14"/>
      <c r="S78" s="13"/>
      <c r="T78" s="13"/>
      <c r="U78" s="13"/>
      <c r="V78" s="13"/>
      <c r="W78" s="13"/>
      <c r="X78" s="13"/>
      <c r="Y78" s="13"/>
      <c r="Z78" s="13"/>
    </row>
    <row r="79" spans="1:26">
      <c r="A79" s="199">
        <v>6</v>
      </c>
      <c r="B79" s="102">
        <v>41886</v>
      </c>
      <c r="C79" s="102"/>
      <c r="D79" s="103" t="s">
        <v>588</v>
      </c>
      <c r="E79" s="104" t="s">
        <v>558</v>
      </c>
      <c r="F79" s="105">
        <v>75</v>
      </c>
      <c r="G79" s="104" t="s">
        <v>582</v>
      </c>
      <c r="H79" s="104">
        <v>91.5</v>
      </c>
      <c r="I79" s="122" t="s">
        <v>589</v>
      </c>
      <c r="J79" s="123" t="s">
        <v>590</v>
      </c>
      <c r="K79" s="124">
        <f t="shared" si="7"/>
        <v>16.5</v>
      </c>
      <c r="L79" s="125">
        <f t="shared" si="8"/>
        <v>0.22</v>
      </c>
      <c r="M79" s="126" t="s">
        <v>557</v>
      </c>
      <c r="N79" s="127">
        <v>41954</v>
      </c>
      <c r="O79" s="50"/>
      <c r="P79" s="13"/>
      <c r="Q79" s="13"/>
      <c r="R79" s="14"/>
      <c r="S79" s="13"/>
      <c r="T79" s="13"/>
      <c r="U79" s="13"/>
      <c r="V79" s="13"/>
      <c r="W79" s="13"/>
      <c r="X79" s="13"/>
      <c r="Y79" s="13"/>
      <c r="Z79" s="13"/>
    </row>
    <row r="80" spans="1:26">
      <c r="A80" s="199">
        <v>7</v>
      </c>
      <c r="B80" s="102">
        <v>41913</v>
      </c>
      <c r="C80" s="102"/>
      <c r="D80" s="103" t="s">
        <v>591</v>
      </c>
      <c r="E80" s="104" t="s">
        <v>558</v>
      </c>
      <c r="F80" s="105">
        <v>850</v>
      </c>
      <c r="G80" s="104" t="s">
        <v>582</v>
      </c>
      <c r="H80" s="104">
        <v>982.5</v>
      </c>
      <c r="I80" s="122">
        <v>1050</v>
      </c>
      <c r="J80" s="123" t="s">
        <v>592</v>
      </c>
      <c r="K80" s="124">
        <f t="shared" si="7"/>
        <v>132.5</v>
      </c>
      <c r="L80" s="125">
        <f t="shared" si="8"/>
        <v>0.15588235294117647</v>
      </c>
      <c r="M80" s="126" t="s">
        <v>557</v>
      </c>
      <c r="N80" s="127">
        <v>42039</v>
      </c>
      <c r="O80" s="54"/>
      <c r="P80" s="13"/>
      <c r="Q80" s="13"/>
      <c r="R80" s="14"/>
      <c r="S80" s="13"/>
      <c r="T80" s="13"/>
      <c r="U80" s="13"/>
      <c r="V80" s="13"/>
      <c r="W80" s="13"/>
      <c r="X80" s="13"/>
      <c r="Y80" s="13"/>
      <c r="Z80" s="13"/>
    </row>
    <row r="81" spans="1:26">
      <c r="A81" s="199">
        <v>8</v>
      </c>
      <c r="B81" s="102">
        <v>41913</v>
      </c>
      <c r="C81" s="102"/>
      <c r="D81" s="103" t="s">
        <v>593</v>
      </c>
      <c r="E81" s="104" t="s">
        <v>558</v>
      </c>
      <c r="F81" s="105">
        <v>475</v>
      </c>
      <c r="G81" s="104" t="s">
        <v>582</v>
      </c>
      <c r="H81" s="104">
        <v>515</v>
      </c>
      <c r="I81" s="122">
        <v>600</v>
      </c>
      <c r="J81" s="123" t="s">
        <v>594</v>
      </c>
      <c r="K81" s="124">
        <f t="shared" si="7"/>
        <v>40</v>
      </c>
      <c r="L81" s="125">
        <f t="shared" si="8"/>
        <v>8.4210526315789472E-2</v>
      </c>
      <c r="M81" s="126" t="s">
        <v>557</v>
      </c>
      <c r="N81" s="127">
        <v>41939</v>
      </c>
      <c r="O81" s="54"/>
      <c r="P81" s="13"/>
      <c r="Q81" s="13"/>
      <c r="R81" s="14"/>
      <c r="S81" s="13"/>
      <c r="T81" s="13"/>
      <c r="U81" s="13"/>
      <c r="V81" s="13"/>
      <c r="W81" s="13"/>
      <c r="X81" s="13"/>
      <c r="Y81" s="13"/>
      <c r="Z81" s="13"/>
    </row>
    <row r="82" spans="1:26">
      <c r="A82" s="199">
        <v>9</v>
      </c>
      <c r="B82" s="102">
        <v>41913</v>
      </c>
      <c r="C82" s="102"/>
      <c r="D82" s="103" t="s">
        <v>595</v>
      </c>
      <c r="E82" s="104" t="s">
        <v>558</v>
      </c>
      <c r="F82" s="105">
        <v>86</v>
      </c>
      <c r="G82" s="104" t="s">
        <v>582</v>
      </c>
      <c r="H82" s="104">
        <v>99</v>
      </c>
      <c r="I82" s="122">
        <v>140</v>
      </c>
      <c r="J82" s="123" t="s">
        <v>596</v>
      </c>
      <c r="K82" s="124">
        <f t="shared" si="7"/>
        <v>13</v>
      </c>
      <c r="L82" s="125">
        <f t="shared" si="8"/>
        <v>0.15116279069767441</v>
      </c>
      <c r="M82" s="126" t="s">
        <v>557</v>
      </c>
      <c r="N82" s="127">
        <v>41939</v>
      </c>
      <c r="O82" s="54"/>
      <c r="P82" s="13"/>
      <c r="Q82" s="13"/>
      <c r="R82" s="14"/>
      <c r="S82" s="13"/>
      <c r="T82" s="13"/>
      <c r="U82" s="13"/>
      <c r="V82" s="13"/>
      <c r="W82" s="13"/>
      <c r="X82" s="13"/>
      <c r="Y82" s="13"/>
      <c r="Z82" s="13"/>
    </row>
    <row r="83" spans="1:26">
      <c r="A83" s="199">
        <v>10</v>
      </c>
      <c r="B83" s="102">
        <v>41926</v>
      </c>
      <c r="C83" s="102"/>
      <c r="D83" s="103" t="s">
        <v>597</v>
      </c>
      <c r="E83" s="104" t="s">
        <v>558</v>
      </c>
      <c r="F83" s="105">
        <v>496.6</v>
      </c>
      <c r="G83" s="104" t="s">
        <v>582</v>
      </c>
      <c r="H83" s="104">
        <v>621</v>
      </c>
      <c r="I83" s="122">
        <v>580</v>
      </c>
      <c r="J83" s="123" t="s">
        <v>583</v>
      </c>
      <c r="K83" s="124">
        <f t="shared" si="7"/>
        <v>124.39999999999998</v>
      </c>
      <c r="L83" s="125">
        <f t="shared" si="8"/>
        <v>0.25050342327829234</v>
      </c>
      <c r="M83" s="126" t="s">
        <v>557</v>
      </c>
      <c r="N83" s="127">
        <v>42605</v>
      </c>
      <c r="O83" s="54"/>
      <c r="P83" s="13"/>
      <c r="Q83" s="13"/>
      <c r="R83" s="14"/>
      <c r="S83" s="13"/>
      <c r="T83" s="13"/>
      <c r="U83" s="13"/>
      <c r="V83" s="13"/>
      <c r="W83" s="13"/>
      <c r="X83" s="13"/>
      <c r="Y83" s="13"/>
      <c r="Z83" s="13"/>
    </row>
    <row r="84" spans="1:26">
      <c r="A84" s="199">
        <v>11</v>
      </c>
      <c r="B84" s="102">
        <v>41926</v>
      </c>
      <c r="C84" s="102"/>
      <c r="D84" s="103" t="s">
        <v>598</v>
      </c>
      <c r="E84" s="104" t="s">
        <v>558</v>
      </c>
      <c r="F84" s="105">
        <v>2481.9</v>
      </c>
      <c r="G84" s="104" t="s">
        <v>582</v>
      </c>
      <c r="H84" s="104">
        <v>2840</v>
      </c>
      <c r="I84" s="122">
        <v>2870</v>
      </c>
      <c r="J84" s="123" t="s">
        <v>599</v>
      </c>
      <c r="K84" s="124">
        <f t="shared" si="7"/>
        <v>358.09999999999991</v>
      </c>
      <c r="L84" s="125">
        <f t="shared" si="8"/>
        <v>0.14428462065353154</v>
      </c>
      <c r="M84" s="126" t="s">
        <v>557</v>
      </c>
      <c r="N84" s="127">
        <v>42017</v>
      </c>
      <c r="O84" s="54"/>
      <c r="P84" s="13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>
      <c r="A85" s="199">
        <v>12</v>
      </c>
      <c r="B85" s="102">
        <v>41928</v>
      </c>
      <c r="C85" s="102"/>
      <c r="D85" s="103" t="s">
        <v>600</v>
      </c>
      <c r="E85" s="104" t="s">
        <v>558</v>
      </c>
      <c r="F85" s="105">
        <v>84.5</v>
      </c>
      <c r="G85" s="104" t="s">
        <v>582</v>
      </c>
      <c r="H85" s="104">
        <v>93</v>
      </c>
      <c r="I85" s="122">
        <v>110</v>
      </c>
      <c r="J85" s="123" t="s">
        <v>601</v>
      </c>
      <c r="K85" s="124">
        <f t="shared" si="7"/>
        <v>8.5</v>
      </c>
      <c r="L85" s="125">
        <f t="shared" si="8"/>
        <v>0.10059171597633136</v>
      </c>
      <c r="M85" s="126" t="s">
        <v>557</v>
      </c>
      <c r="N85" s="127">
        <v>41939</v>
      </c>
      <c r="O85" s="54"/>
      <c r="P85" s="13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>
      <c r="A86" s="199">
        <v>13</v>
      </c>
      <c r="B86" s="102">
        <v>41928</v>
      </c>
      <c r="C86" s="102"/>
      <c r="D86" s="103" t="s">
        <v>602</v>
      </c>
      <c r="E86" s="104" t="s">
        <v>558</v>
      </c>
      <c r="F86" s="105">
        <v>401</v>
      </c>
      <c r="G86" s="104" t="s">
        <v>582</v>
      </c>
      <c r="H86" s="104">
        <v>428</v>
      </c>
      <c r="I86" s="122">
        <v>450</v>
      </c>
      <c r="J86" s="123" t="s">
        <v>603</v>
      </c>
      <c r="K86" s="124">
        <f t="shared" si="7"/>
        <v>27</v>
      </c>
      <c r="L86" s="125">
        <f t="shared" si="8"/>
        <v>6.7331670822942641E-2</v>
      </c>
      <c r="M86" s="126" t="s">
        <v>557</v>
      </c>
      <c r="N86" s="127">
        <v>42020</v>
      </c>
      <c r="O86" s="54"/>
      <c r="P86" s="13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9">
        <v>14</v>
      </c>
      <c r="B87" s="102">
        <v>41928</v>
      </c>
      <c r="C87" s="102"/>
      <c r="D87" s="103" t="s">
        <v>604</v>
      </c>
      <c r="E87" s="104" t="s">
        <v>558</v>
      </c>
      <c r="F87" s="105">
        <v>101</v>
      </c>
      <c r="G87" s="104" t="s">
        <v>582</v>
      </c>
      <c r="H87" s="104">
        <v>112</v>
      </c>
      <c r="I87" s="122">
        <v>120</v>
      </c>
      <c r="J87" s="123" t="s">
        <v>605</v>
      </c>
      <c r="K87" s="124">
        <f t="shared" si="7"/>
        <v>11</v>
      </c>
      <c r="L87" s="125">
        <f t="shared" si="8"/>
        <v>0.10891089108910891</v>
      </c>
      <c r="M87" s="126" t="s">
        <v>557</v>
      </c>
      <c r="N87" s="127">
        <v>41939</v>
      </c>
      <c r="O87" s="54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9">
        <v>15</v>
      </c>
      <c r="B88" s="102">
        <v>41954</v>
      </c>
      <c r="C88" s="102"/>
      <c r="D88" s="103" t="s">
        <v>606</v>
      </c>
      <c r="E88" s="104" t="s">
        <v>558</v>
      </c>
      <c r="F88" s="105">
        <v>59</v>
      </c>
      <c r="G88" s="104" t="s">
        <v>582</v>
      </c>
      <c r="H88" s="104">
        <v>76</v>
      </c>
      <c r="I88" s="122">
        <v>76</v>
      </c>
      <c r="J88" s="123" t="s">
        <v>583</v>
      </c>
      <c r="K88" s="124">
        <f t="shared" si="7"/>
        <v>17</v>
      </c>
      <c r="L88" s="125">
        <f t="shared" si="8"/>
        <v>0.28813559322033899</v>
      </c>
      <c r="M88" s="126" t="s">
        <v>557</v>
      </c>
      <c r="N88" s="127">
        <v>43032</v>
      </c>
      <c r="O88" s="54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9">
        <v>16</v>
      </c>
      <c r="B89" s="102">
        <v>41954</v>
      </c>
      <c r="C89" s="102"/>
      <c r="D89" s="103" t="s">
        <v>595</v>
      </c>
      <c r="E89" s="104" t="s">
        <v>558</v>
      </c>
      <c r="F89" s="105">
        <v>99</v>
      </c>
      <c r="G89" s="104" t="s">
        <v>582</v>
      </c>
      <c r="H89" s="104">
        <v>120</v>
      </c>
      <c r="I89" s="122">
        <v>120</v>
      </c>
      <c r="J89" s="123" t="s">
        <v>607</v>
      </c>
      <c r="K89" s="124">
        <f t="shared" si="7"/>
        <v>21</v>
      </c>
      <c r="L89" s="125">
        <f t="shared" si="8"/>
        <v>0.21212121212121213</v>
      </c>
      <c r="M89" s="126" t="s">
        <v>557</v>
      </c>
      <c r="N89" s="127">
        <v>41960</v>
      </c>
      <c r="O89" s="54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9">
        <v>17</v>
      </c>
      <c r="B90" s="102">
        <v>41956</v>
      </c>
      <c r="C90" s="102"/>
      <c r="D90" s="103" t="s">
        <v>608</v>
      </c>
      <c r="E90" s="104" t="s">
        <v>558</v>
      </c>
      <c r="F90" s="105">
        <v>22</v>
      </c>
      <c r="G90" s="104" t="s">
        <v>582</v>
      </c>
      <c r="H90" s="104">
        <v>33.549999999999997</v>
      </c>
      <c r="I90" s="122">
        <v>32</v>
      </c>
      <c r="J90" s="123" t="s">
        <v>609</v>
      </c>
      <c r="K90" s="124">
        <f t="shared" si="7"/>
        <v>11.549999999999997</v>
      </c>
      <c r="L90" s="125">
        <f t="shared" si="8"/>
        <v>0.52499999999999991</v>
      </c>
      <c r="M90" s="126" t="s">
        <v>557</v>
      </c>
      <c r="N90" s="127">
        <v>42188</v>
      </c>
      <c r="O90" s="54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9">
        <v>18</v>
      </c>
      <c r="B91" s="102">
        <v>41976</v>
      </c>
      <c r="C91" s="102"/>
      <c r="D91" s="103" t="s">
        <v>610</v>
      </c>
      <c r="E91" s="104" t="s">
        <v>558</v>
      </c>
      <c r="F91" s="105">
        <v>440</v>
      </c>
      <c r="G91" s="104" t="s">
        <v>582</v>
      </c>
      <c r="H91" s="104">
        <v>520</v>
      </c>
      <c r="I91" s="122">
        <v>520</v>
      </c>
      <c r="J91" s="123" t="s">
        <v>611</v>
      </c>
      <c r="K91" s="124">
        <f t="shared" si="7"/>
        <v>80</v>
      </c>
      <c r="L91" s="125">
        <f t="shared" si="8"/>
        <v>0.18181818181818182</v>
      </c>
      <c r="M91" s="126" t="s">
        <v>557</v>
      </c>
      <c r="N91" s="127">
        <v>42208</v>
      </c>
      <c r="O91" s="54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9">
        <v>19</v>
      </c>
      <c r="B92" s="102">
        <v>41976</v>
      </c>
      <c r="C92" s="102"/>
      <c r="D92" s="103" t="s">
        <v>612</v>
      </c>
      <c r="E92" s="104" t="s">
        <v>558</v>
      </c>
      <c r="F92" s="105">
        <v>360</v>
      </c>
      <c r="G92" s="104" t="s">
        <v>582</v>
      </c>
      <c r="H92" s="104">
        <v>427</v>
      </c>
      <c r="I92" s="122">
        <v>425</v>
      </c>
      <c r="J92" s="123" t="s">
        <v>613</v>
      </c>
      <c r="K92" s="124">
        <f t="shared" si="7"/>
        <v>67</v>
      </c>
      <c r="L92" s="125">
        <f t="shared" si="8"/>
        <v>0.18611111111111112</v>
      </c>
      <c r="M92" s="126" t="s">
        <v>557</v>
      </c>
      <c r="N92" s="127">
        <v>42058</v>
      </c>
      <c r="O92" s="54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9">
        <v>20</v>
      </c>
      <c r="B93" s="102">
        <v>42012</v>
      </c>
      <c r="C93" s="102"/>
      <c r="D93" s="103" t="s">
        <v>614</v>
      </c>
      <c r="E93" s="104" t="s">
        <v>558</v>
      </c>
      <c r="F93" s="105">
        <v>360</v>
      </c>
      <c r="G93" s="104" t="s">
        <v>582</v>
      </c>
      <c r="H93" s="104">
        <v>455</v>
      </c>
      <c r="I93" s="122">
        <v>420</v>
      </c>
      <c r="J93" s="123" t="s">
        <v>615</v>
      </c>
      <c r="K93" s="124">
        <f t="shared" si="7"/>
        <v>95</v>
      </c>
      <c r="L93" s="125">
        <f t="shared" si="8"/>
        <v>0.2638888888888889</v>
      </c>
      <c r="M93" s="126" t="s">
        <v>557</v>
      </c>
      <c r="N93" s="127">
        <v>42024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9">
        <v>21</v>
      </c>
      <c r="B94" s="102">
        <v>42012</v>
      </c>
      <c r="C94" s="102"/>
      <c r="D94" s="103" t="s">
        <v>616</v>
      </c>
      <c r="E94" s="104" t="s">
        <v>558</v>
      </c>
      <c r="F94" s="105">
        <v>130</v>
      </c>
      <c r="G94" s="104"/>
      <c r="H94" s="104">
        <v>175.5</v>
      </c>
      <c r="I94" s="122">
        <v>165</v>
      </c>
      <c r="J94" s="123" t="s">
        <v>617</v>
      </c>
      <c r="K94" s="124">
        <f t="shared" si="7"/>
        <v>45.5</v>
      </c>
      <c r="L94" s="125">
        <f t="shared" si="8"/>
        <v>0.35</v>
      </c>
      <c r="M94" s="126" t="s">
        <v>557</v>
      </c>
      <c r="N94" s="127">
        <v>43088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9">
        <v>22</v>
      </c>
      <c r="B95" s="102">
        <v>42040</v>
      </c>
      <c r="C95" s="102"/>
      <c r="D95" s="103" t="s">
        <v>377</v>
      </c>
      <c r="E95" s="104" t="s">
        <v>581</v>
      </c>
      <c r="F95" s="105">
        <v>98</v>
      </c>
      <c r="G95" s="104"/>
      <c r="H95" s="104">
        <v>120</v>
      </c>
      <c r="I95" s="122">
        <v>120</v>
      </c>
      <c r="J95" s="123" t="s">
        <v>583</v>
      </c>
      <c r="K95" s="124">
        <f t="shared" si="7"/>
        <v>22</v>
      </c>
      <c r="L95" s="125">
        <f t="shared" si="8"/>
        <v>0.22448979591836735</v>
      </c>
      <c r="M95" s="126" t="s">
        <v>557</v>
      </c>
      <c r="N95" s="127">
        <v>42753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9">
        <v>23</v>
      </c>
      <c r="B96" s="102">
        <v>42040</v>
      </c>
      <c r="C96" s="102"/>
      <c r="D96" s="103" t="s">
        <v>618</v>
      </c>
      <c r="E96" s="104" t="s">
        <v>581</v>
      </c>
      <c r="F96" s="105">
        <v>196</v>
      </c>
      <c r="G96" s="104"/>
      <c r="H96" s="104">
        <v>262</v>
      </c>
      <c r="I96" s="122">
        <v>255</v>
      </c>
      <c r="J96" s="123" t="s">
        <v>583</v>
      </c>
      <c r="K96" s="124">
        <f t="shared" si="7"/>
        <v>66</v>
      </c>
      <c r="L96" s="125">
        <f t="shared" si="8"/>
        <v>0.33673469387755101</v>
      </c>
      <c r="M96" s="126" t="s">
        <v>557</v>
      </c>
      <c r="N96" s="127">
        <v>42599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200">
        <v>24</v>
      </c>
      <c r="B97" s="106">
        <v>42067</v>
      </c>
      <c r="C97" s="106"/>
      <c r="D97" s="107" t="s">
        <v>376</v>
      </c>
      <c r="E97" s="108" t="s">
        <v>581</v>
      </c>
      <c r="F97" s="109">
        <v>235</v>
      </c>
      <c r="G97" s="109"/>
      <c r="H97" s="110">
        <v>77</v>
      </c>
      <c r="I97" s="128" t="s">
        <v>619</v>
      </c>
      <c r="J97" s="129" t="s">
        <v>620</v>
      </c>
      <c r="K97" s="130">
        <f t="shared" si="7"/>
        <v>-158</v>
      </c>
      <c r="L97" s="131">
        <f t="shared" si="8"/>
        <v>-0.67234042553191486</v>
      </c>
      <c r="M97" s="132" t="s">
        <v>621</v>
      </c>
      <c r="N97" s="133">
        <v>43522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9">
        <v>25</v>
      </c>
      <c r="B98" s="102">
        <v>42067</v>
      </c>
      <c r="C98" s="102"/>
      <c r="D98" s="103" t="s">
        <v>454</v>
      </c>
      <c r="E98" s="104" t="s">
        <v>581</v>
      </c>
      <c r="F98" s="105">
        <v>185</v>
      </c>
      <c r="G98" s="104"/>
      <c r="H98" s="104">
        <v>224</v>
      </c>
      <c r="I98" s="122" t="s">
        <v>622</v>
      </c>
      <c r="J98" s="123" t="s">
        <v>583</v>
      </c>
      <c r="K98" s="124">
        <f t="shared" si="7"/>
        <v>39</v>
      </c>
      <c r="L98" s="125">
        <f t="shared" si="8"/>
        <v>0.21081081081081082</v>
      </c>
      <c r="M98" s="126" t="s">
        <v>557</v>
      </c>
      <c r="N98" s="127">
        <v>42647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360">
        <v>26</v>
      </c>
      <c r="B99" s="111">
        <v>42090</v>
      </c>
      <c r="C99" s="111"/>
      <c r="D99" s="112" t="s">
        <v>623</v>
      </c>
      <c r="E99" s="113" t="s">
        <v>581</v>
      </c>
      <c r="F99" s="114">
        <v>49.5</v>
      </c>
      <c r="G99" s="115"/>
      <c r="H99" s="115">
        <v>15.85</v>
      </c>
      <c r="I99" s="115">
        <v>67</v>
      </c>
      <c r="J99" s="134" t="s">
        <v>624</v>
      </c>
      <c r="K99" s="115">
        <f t="shared" si="7"/>
        <v>-33.65</v>
      </c>
      <c r="L99" s="135">
        <f t="shared" si="8"/>
        <v>-0.67979797979797973</v>
      </c>
      <c r="M99" s="132" t="s">
        <v>621</v>
      </c>
      <c r="N99" s="136">
        <v>43627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9">
        <v>27</v>
      </c>
      <c r="B100" s="102">
        <v>42093</v>
      </c>
      <c r="C100" s="102"/>
      <c r="D100" s="103" t="s">
        <v>625</v>
      </c>
      <c r="E100" s="104" t="s">
        <v>581</v>
      </c>
      <c r="F100" s="105">
        <v>183.5</v>
      </c>
      <c r="G100" s="104"/>
      <c r="H100" s="104">
        <v>219</v>
      </c>
      <c r="I100" s="122">
        <v>218</v>
      </c>
      <c r="J100" s="123" t="s">
        <v>626</v>
      </c>
      <c r="K100" s="124">
        <f t="shared" si="7"/>
        <v>35.5</v>
      </c>
      <c r="L100" s="125">
        <f t="shared" si="8"/>
        <v>0.19346049046321526</v>
      </c>
      <c r="M100" s="126" t="s">
        <v>557</v>
      </c>
      <c r="N100" s="127">
        <v>42103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9">
        <v>28</v>
      </c>
      <c r="B101" s="102">
        <v>42114</v>
      </c>
      <c r="C101" s="102"/>
      <c r="D101" s="103" t="s">
        <v>627</v>
      </c>
      <c r="E101" s="104" t="s">
        <v>581</v>
      </c>
      <c r="F101" s="105">
        <f>(227+237)/2</f>
        <v>232</v>
      </c>
      <c r="G101" s="104"/>
      <c r="H101" s="104">
        <v>298</v>
      </c>
      <c r="I101" s="122">
        <v>298</v>
      </c>
      <c r="J101" s="123" t="s">
        <v>583</v>
      </c>
      <c r="K101" s="124">
        <f t="shared" si="7"/>
        <v>66</v>
      </c>
      <c r="L101" s="125">
        <f t="shared" si="8"/>
        <v>0.28448275862068967</v>
      </c>
      <c r="M101" s="126" t="s">
        <v>557</v>
      </c>
      <c r="N101" s="127">
        <v>42823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9">
        <v>29</v>
      </c>
      <c r="B102" s="102">
        <v>42128</v>
      </c>
      <c r="C102" s="102"/>
      <c r="D102" s="103" t="s">
        <v>628</v>
      </c>
      <c r="E102" s="104" t="s">
        <v>558</v>
      </c>
      <c r="F102" s="105">
        <v>385</v>
      </c>
      <c r="G102" s="104"/>
      <c r="H102" s="104">
        <f>212.5+331</f>
        <v>543.5</v>
      </c>
      <c r="I102" s="122">
        <v>510</v>
      </c>
      <c r="J102" s="123" t="s">
        <v>629</v>
      </c>
      <c r="K102" s="124">
        <f t="shared" si="7"/>
        <v>158.5</v>
      </c>
      <c r="L102" s="125">
        <f t="shared" si="8"/>
        <v>0.41168831168831171</v>
      </c>
      <c r="M102" s="126" t="s">
        <v>557</v>
      </c>
      <c r="N102" s="127">
        <v>42235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9">
        <v>30</v>
      </c>
      <c r="B103" s="102">
        <v>42128</v>
      </c>
      <c r="C103" s="102"/>
      <c r="D103" s="103" t="s">
        <v>630</v>
      </c>
      <c r="E103" s="104" t="s">
        <v>558</v>
      </c>
      <c r="F103" s="105">
        <v>115.5</v>
      </c>
      <c r="G103" s="104"/>
      <c r="H103" s="104">
        <v>146</v>
      </c>
      <c r="I103" s="122">
        <v>142</v>
      </c>
      <c r="J103" s="123" t="s">
        <v>631</v>
      </c>
      <c r="K103" s="124">
        <f t="shared" si="7"/>
        <v>30.5</v>
      </c>
      <c r="L103" s="125">
        <f t="shared" si="8"/>
        <v>0.26406926406926406</v>
      </c>
      <c r="M103" s="126" t="s">
        <v>557</v>
      </c>
      <c r="N103" s="127">
        <v>42202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9">
        <v>31</v>
      </c>
      <c r="B104" s="102">
        <v>42151</v>
      </c>
      <c r="C104" s="102"/>
      <c r="D104" s="103" t="s">
        <v>632</v>
      </c>
      <c r="E104" s="104" t="s">
        <v>558</v>
      </c>
      <c r="F104" s="105">
        <v>237.5</v>
      </c>
      <c r="G104" s="104"/>
      <c r="H104" s="104">
        <v>279.5</v>
      </c>
      <c r="I104" s="122">
        <v>278</v>
      </c>
      <c r="J104" s="123" t="s">
        <v>583</v>
      </c>
      <c r="K104" s="124">
        <f t="shared" si="7"/>
        <v>42</v>
      </c>
      <c r="L104" s="125">
        <f t="shared" si="8"/>
        <v>0.17684210526315788</v>
      </c>
      <c r="M104" s="126" t="s">
        <v>557</v>
      </c>
      <c r="N104" s="127">
        <v>42222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9">
        <v>32</v>
      </c>
      <c r="B105" s="102">
        <v>42174</v>
      </c>
      <c r="C105" s="102"/>
      <c r="D105" s="103" t="s">
        <v>602</v>
      </c>
      <c r="E105" s="104" t="s">
        <v>581</v>
      </c>
      <c r="F105" s="105">
        <v>340</v>
      </c>
      <c r="G105" s="104"/>
      <c r="H105" s="104">
        <v>448</v>
      </c>
      <c r="I105" s="122">
        <v>448</v>
      </c>
      <c r="J105" s="123" t="s">
        <v>583</v>
      </c>
      <c r="K105" s="124">
        <f t="shared" si="7"/>
        <v>108</v>
      </c>
      <c r="L105" s="125">
        <f t="shared" si="8"/>
        <v>0.31764705882352939</v>
      </c>
      <c r="M105" s="126" t="s">
        <v>557</v>
      </c>
      <c r="N105" s="127">
        <v>43018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9">
        <v>33</v>
      </c>
      <c r="B106" s="102">
        <v>42191</v>
      </c>
      <c r="C106" s="102"/>
      <c r="D106" s="103" t="s">
        <v>633</v>
      </c>
      <c r="E106" s="104" t="s">
        <v>581</v>
      </c>
      <c r="F106" s="105">
        <v>390</v>
      </c>
      <c r="G106" s="104"/>
      <c r="H106" s="104">
        <v>460</v>
      </c>
      <c r="I106" s="122">
        <v>460</v>
      </c>
      <c r="J106" s="123" t="s">
        <v>583</v>
      </c>
      <c r="K106" s="124">
        <f t="shared" ref="K106:K126" si="9">H106-F106</f>
        <v>70</v>
      </c>
      <c r="L106" s="125">
        <f t="shared" ref="L106:L126" si="10">K106/F106</f>
        <v>0.17948717948717949</v>
      </c>
      <c r="M106" s="126" t="s">
        <v>557</v>
      </c>
      <c r="N106" s="127">
        <v>42478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200">
        <v>34</v>
      </c>
      <c r="B107" s="106">
        <v>42195</v>
      </c>
      <c r="C107" s="106"/>
      <c r="D107" s="107" t="s">
        <v>634</v>
      </c>
      <c r="E107" s="108" t="s">
        <v>581</v>
      </c>
      <c r="F107" s="109">
        <v>122.5</v>
      </c>
      <c r="G107" s="109"/>
      <c r="H107" s="110">
        <v>61</v>
      </c>
      <c r="I107" s="128">
        <v>172</v>
      </c>
      <c r="J107" s="129" t="s">
        <v>635</v>
      </c>
      <c r="K107" s="130">
        <f t="shared" si="9"/>
        <v>-61.5</v>
      </c>
      <c r="L107" s="131">
        <f t="shared" si="10"/>
        <v>-0.50204081632653064</v>
      </c>
      <c r="M107" s="132" t="s">
        <v>621</v>
      </c>
      <c r="N107" s="133">
        <v>43333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9">
        <v>35</v>
      </c>
      <c r="B108" s="102">
        <v>42219</v>
      </c>
      <c r="C108" s="102"/>
      <c r="D108" s="103" t="s">
        <v>636</v>
      </c>
      <c r="E108" s="104" t="s">
        <v>581</v>
      </c>
      <c r="F108" s="105">
        <v>297.5</v>
      </c>
      <c r="G108" s="104"/>
      <c r="H108" s="104">
        <v>350</v>
      </c>
      <c r="I108" s="122">
        <v>360</v>
      </c>
      <c r="J108" s="123" t="s">
        <v>637</v>
      </c>
      <c r="K108" s="124">
        <f t="shared" si="9"/>
        <v>52.5</v>
      </c>
      <c r="L108" s="125">
        <f t="shared" si="10"/>
        <v>0.17647058823529413</v>
      </c>
      <c r="M108" s="126" t="s">
        <v>557</v>
      </c>
      <c r="N108" s="127">
        <v>42232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9">
        <v>36</v>
      </c>
      <c r="B109" s="102">
        <v>42219</v>
      </c>
      <c r="C109" s="102"/>
      <c r="D109" s="103" t="s">
        <v>638</v>
      </c>
      <c r="E109" s="104" t="s">
        <v>581</v>
      </c>
      <c r="F109" s="105">
        <v>115.5</v>
      </c>
      <c r="G109" s="104"/>
      <c r="H109" s="104">
        <v>149</v>
      </c>
      <c r="I109" s="122">
        <v>140</v>
      </c>
      <c r="J109" s="137" t="s">
        <v>639</v>
      </c>
      <c r="K109" s="124">
        <f t="shared" si="9"/>
        <v>33.5</v>
      </c>
      <c r="L109" s="125">
        <f t="shared" si="10"/>
        <v>0.29004329004329005</v>
      </c>
      <c r="M109" s="126" t="s">
        <v>557</v>
      </c>
      <c r="N109" s="127">
        <v>42740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9">
        <v>37</v>
      </c>
      <c r="B110" s="102">
        <v>42251</v>
      </c>
      <c r="C110" s="102"/>
      <c r="D110" s="103" t="s">
        <v>632</v>
      </c>
      <c r="E110" s="104" t="s">
        <v>581</v>
      </c>
      <c r="F110" s="105">
        <v>226</v>
      </c>
      <c r="G110" s="104"/>
      <c r="H110" s="104">
        <v>292</v>
      </c>
      <c r="I110" s="122">
        <v>292</v>
      </c>
      <c r="J110" s="123" t="s">
        <v>640</v>
      </c>
      <c r="K110" s="124">
        <f t="shared" si="9"/>
        <v>66</v>
      </c>
      <c r="L110" s="125">
        <f t="shared" si="10"/>
        <v>0.29203539823008851</v>
      </c>
      <c r="M110" s="126" t="s">
        <v>557</v>
      </c>
      <c r="N110" s="127">
        <v>42286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9">
        <v>38</v>
      </c>
      <c r="B111" s="102">
        <v>42254</v>
      </c>
      <c r="C111" s="102"/>
      <c r="D111" s="103" t="s">
        <v>627</v>
      </c>
      <c r="E111" s="104" t="s">
        <v>581</v>
      </c>
      <c r="F111" s="105">
        <v>232.5</v>
      </c>
      <c r="G111" s="104"/>
      <c r="H111" s="104">
        <v>312.5</v>
      </c>
      <c r="I111" s="122">
        <v>310</v>
      </c>
      <c r="J111" s="123" t="s">
        <v>583</v>
      </c>
      <c r="K111" s="124">
        <f t="shared" si="9"/>
        <v>80</v>
      </c>
      <c r="L111" s="125">
        <f t="shared" si="10"/>
        <v>0.34408602150537637</v>
      </c>
      <c r="M111" s="126" t="s">
        <v>557</v>
      </c>
      <c r="N111" s="127">
        <v>42823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9">
        <v>39</v>
      </c>
      <c r="B112" s="102">
        <v>42268</v>
      </c>
      <c r="C112" s="102"/>
      <c r="D112" s="103" t="s">
        <v>641</v>
      </c>
      <c r="E112" s="104" t="s">
        <v>581</v>
      </c>
      <c r="F112" s="105">
        <v>196.5</v>
      </c>
      <c r="G112" s="104"/>
      <c r="H112" s="104">
        <v>238</v>
      </c>
      <c r="I112" s="122">
        <v>238</v>
      </c>
      <c r="J112" s="123" t="s">
        <v>640</v>
      </c>
      <c r="K112" s="124">
        <f t="shared" si="9"/>
        <v>41.5</v>
      </c>
      <c r="L112" s="125">
        <f t="shared" si="10"/>
        <v>0.21119592875318066</v>
      </c>
      <c r="M112" s="126" t="s">
        <v>557</v>
      </c>
      <c r="N112" s="127">
        <v>42291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9">
        <v>40</v>
      </c>
      <c r="B113" s="102">
        <v>42271</v>
      </c>
      <c r="C113" s="102"/>
      <c r="D113" s="103" t="s">
        <v>580</v>
      </c>
      <c r="E113" s="104" t="s">
        <v>581</v>
      </c>
      <c r="F113" s="105">
        <v>65</v>
      </c>
      <c r="G113" s="104"/>
      <c r="H113" s="104">
        <v>82</v>
      </c>
      <c r="I113" s="122">
        <v>82</v>
      </c>
      <c r="J113" s="123" t="s">
        <v>640</v>
      </c>
      <c r="K113" s="124">
        <f t="shared" si="9"/>
        <v>17</v>
      </c>
      <c r="L113" s="125">
        <f t="shared" si="10"/>
        <v>0.26153846153846155</v>
      </c>
      <c r="M113" s="126" t="s">
        <v>557</v>
      </c>
      <c r="N113" s="127">
        <v>42578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9">
        <v>41</v>
      </c>
      <c r="B114" s="102">
        <v>42291</v>
      </c>
      <c r="C114" s="102"/>
      <c r="D114" s="103" t="s">
        <v>642</v>
      </c>
      <c r="E114" s="104" t="s">
        <v>581</v>
      </c>
      <c r="F114" s="105">
        <v>144</v>
      </c>
      <c r="G114" s="104"/>
      <c r="H114" s="104">
        <v>182.5</v>
      </c>
      <c r="I114" s="122">
        <v>181</v>
      </c>
      <c r="J114" s="123" t="s">
        <v>640</v>
      </c>
      <c r="K114" s="124">
        <f t="shared" si="9"/>
        <v>38.5</v>
      </c>
      <c r="L114" s="125">
        <f t="shared" si="10"/>
        <v>0.2673611111111111</v>
      </c>
      <c r="M114" s="126" t="s">
        <v>557</v>
      </c>
      <c r="N114" s="127">
        <v>42817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9">
        <v>42</v>
      </c>
      <c r="B115" s="102">
        <v>42291</v>
      </c>
      <c r="C115" s="102"/>
      <c r="D115" s="103" t="s">
        <v>643</v>
      </c>
      <c r="E115" s="104" t="s">
        <v>581</v>
      </c>
      <c r="F115" s="105">
        <v>264</v>
      </c>
      <c r="G115" s="104"/>
      <c r="H115" s="104">
        <v>311</v>
      </c>
      <c r="I115" s="122">
        <v>311</v>
      </c>
      <c r="J115" s="123" t="s">
        <v>640</v>
      </c>
      <c r="K115" s="124">
        <f t="shared" si="9"/>
        <v>47</v>
      </c>
      <c r="L115" s="125">
        <f t="shared" si="10"/>
        <v>0.17803030303030304</v>
      </c>
      <c r="M115" s="126" t="s">
        <v>557</v>
      </c>
      <c r="N115" s="127">
        <v>42604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9">
        <v>43</v>
      </c>
      <c r="B116" s="102">
        <v>42318</v>
      </c>
      <c r="C116" s="102"/>
      <c r="D116" s="103" t="s">
        <v>644</v>
      </c>
      <c r="E116" s="104" t="s">
        <v>558</v>
      </c>
      <c r="F116" s="105">
        <v>549.5</v>
      </c>
      <c r="G116" s="104"/>
      <c r="H116" s="104">
        <v>630</v>
      </c>
      <c r="I116" s="122">
        <v>630</v>
      </c>
      <c r="J116" s="123" t="s">
        <v>640</v>
      </c>
      <c r="K116" s="124">
        <f t="shared" si="9"/>
        <v>80.5</v>
      </c>
      <c r="L116" s="125">
        <f t="shared" si="10"/>
        <v>0.1464968152866242</v>
      </c>
      <c r="M116" s="126" t="s">
        <v>557</v>
      </c>
      <c r="N116" s="127">
        <v>42419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9">
        <v>44</v>
      </c>
      <c r="B117" s="102">
        <v>42342</v>
      </c>
      <c r="C117" s="102"/>
      <c r="D117" s="103" t="s">
        <v>645</v>
      </c>
      <c r="E117" s="104" t="s">
        <v>581</v>
      </c>
      <c r="F117" s="105">
        <v>1027.5</v>
      </c>
      <c r="G117" s="104"/>
      <c r="H117" s="104">
        <v>1315</v>
      </c>
      <c r="I117" s="122">
        <v>1250</v>
      </c>
      <c r="J117" s="123" t="s">
        <v>640</v>
      </c>
      <c r="K117" s="124">
        <f t="shared" si="9"/>
        <v>287.5</v>
      </c>
      <c r="L117" s="125">
        <f t="shared" si="10"/>
        <v>0.27980535279805352</v>
      </c>
      <c r="M117" s="126" t="s">
        <v>557</v>
      </c>
      <c r="N117" s="127">
        <v>43244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9">
        <v>45</v>
      </c>
      <c r="B118" s="102">
        <v>42367</v>
      </c>
      <c r="C118" s="102"/>
      <c r="D118" s="103" t="s">
        <v>646</v>
      </c>
      <c r="E118" s="104" t="s">
        <v>581</v>
      </c>
      <c r="F118" s="105">
        <v>465</v>
      </c>
      <c r="G118" s="104"/>
      <c r="H118" s="104">
        <v>540</v>
      </c>
      <c r="I118" s="122">
        <v>540</v>
      </c>
      <c r="J118" s="123" t="s">
        <v>640</v>
      </c>
      <c r="K118" s="124">
        <f t="shared" si="9"/>
        <v>75</v>
      </c>
      <c r="L118" s="125">
        <f t="shared" si="10"/>
        <v>0.16129032258064516</v>
      </c>
      <c r="M118" s="126" t="s">
        <v>557</v>
      </c>
      <c r="N118" s="127">
        <v>42530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9">
        <v>46</v>
      </c>
      <c r="B119" s="102">
        <v>42380</v>
      </c>
      <c r="C119" s="102"/>
      <c r="D119" s="103" t="s">
        <v>377</v>
      </c>
      <c r="E119" s="104" t="s">
        <v>558</v>
      </c>
      <c r="F119" s="105">
        <v>81</v>
      </c>
      <c r="G119" s="104"/>
      <c r="H119" s="104">
        <v>110</v>
      </c>
      <c r="I119" s="122">
        <v>110</v>
      </c>
      <c r="J119" s="123" t="s">
        <v>640</v>
      </c>
      <c r="K119" s="124">
        <f t="shared" si="9"/>
        <v>29</v>
      </c>
      <c r="L119" s="125">
        <f t="shared" si="10"/>
        <v>0.35802469135802467</v>
      </c>
      <c r="M119" s="126" t="s">
        <v>557</v>
      </c>
      <c r="N119" s="127">
        <v>42745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9">
        <v>47</v>
      </c>
      <c r="B120" s="102">
        <v>42382</v>
      </c>
      <c r="C120" s="102"/>
      <c r="D120" s="103" t="s">
        <v>647</v>
      </c>
      <c r="E120" s="104" t="s">
        <v>558</v>
      </c>
      <c r="F120" s="105">
        <v>417.5</v>
      </c>
      <c r="G120" s="104"/>
      <c r="H120" s="104">
        <v>547</v>
      </c>
      <c r="I120" s="122">
        <v>535</v>
      </c>
      <c r="J120" s="123" t="s">
        <v>640</v>
      </c>
      <c r="K120" s="124">
        <f t="shared" si="9"/>
        <v>129.5</v>
      </c>
      <c r="L120" s="125">
        <f t="shared" si="10"/>
        <v>0.31017964071856285</v>
      </c>
      <c r="M120" s="126" t="s">
        <v>557</v>
      </c>
      <c r="N120" s="127">
        <v>42578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9">
        <v>48</v>
      </c>
      <c r="B121" s="102">
        <v>42408</v>
      </c>
      <c r="C121" s="102"/>
      <c r="D121" s="103" t="s">
        <v>648</v>
      </c>
      <c r="E121" s="104" t="s">
        <v>581</v>
      </c>
      <c r="F121" s="105">
        <v>650</v>
      </c>
      <c r="G121" s="104"/>
      <c r="H121" s="104">
        <v>800</v>
      </c>
      <c r="I121" s="122">
        <v>800</v>
      </c>
      <c r="J121" s="123" t="s">
        <v>640</v>
      </c>
      <c r="K121" s="124">
        <f t="shared" si="9"/>
        <v>150</v>
      </c>
      <c r="L121" s="125">
        <f t="shared" si="10"/>
        <v>0.23076923076923078</v>
      </c>
      <c r="M121" s="126" t="s">
        <v>557</v>
      </c>
      <c r="N121" s="127">
        <v>43154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9">
        <v>49</v>
      </c>
      <c r="B122" s="102">
        <v>42433</v>
      </c>
      <c r="C122" s="102"/>
      <c r="D122" s="103" t="s">
        <v>194</v>
      </c>
      <c r="E122" s="104" t="s">
        <v>581</v>
      </c>
      <c r="F122" s="105">
        <v>437.5</v>
      </c>
      <c r="G122" s="104"/>
      <c r="H122" s="104">
        <v>504.5</v>
      </c>
      <c r="I122" s="122">
        <v>522</v>
      </c>
      <c r="J122" s="123" t="s">
        <v>649</v>
      </c>
      <c r="K122" s="124">
        <f t="shared" si="9"/>
        <v>67</v>
      </c>
      <c r="L122" s="125">
        <f t="shared" si="10"/>
        <v>0.15314285714285714</v>
      </c>
      <c r="M122" s="126" t="s">
        <v>557</v>
      </c>
      <c r="N122" s="127">
        <v>42480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9">
        <v>50</v>
      </c>
      <c r="B123" s="102">
        <v>42438</v>
      </c>
      <c r="C123" s="102"/>
      <c r="D123" s="103" t="s">
        <v>650</v>
      </c>
      <c r="E123" s="104" t="s">
        <v>581</v>
      </c>
      <c r="F123" s="105">
        <v>189.5</v>
      </c>
      <c r="G123" s="104"/>
      <c r="H123" s="104">
        <v>218</v>
      </c>
      <c r="I123" s="122">
        <v>218</v>
      </c>
      <c r="J123" s="123" t="s">
        <v>640</v>
      </c>
      <c r="K123" s="124">
        <f t="shared" si="9"/>
        <v>28.5</v>
      </c>
      <c r="L123" s="125">
        <f t="shared" si="10"/>
        <v>0.15039577836411611</v>
      </c>
      <c r="M123" s="126" t="s">
        <v>557</v>
      </c>
      <c r="N123" s="127">
        <v>43034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360">
        <v>51</v>
      </c>
      <c r="B124" s="111">
        <v>42471</v>
      </c>
      <c r="C124" s="111"/>
      <c r="D124" s="112" t="s">
        <v>651</v>
      </c>
      <c r="E124" s="113" t="s">
        <v>581</v>
      </c>
      <c r="F124" s="114">
        <v>36.5</v>
      </c>
      <c r="G124" s="115"/>
      <c r="H124" s="115">
        <v>15.85</v>
      </c>
      <c r="I124" s="115">
        <v>60</v>
      </c>
      <c r="J124" s="134" t="s">
        <v>652</v>
      </c>
      <c r="K124" s="130">
        <f t="shared" si="9"/>
        <v>-20.65</v>
      </c>
      <c r="L124" s="164">
        <f t="shared" si="10"/>
        <v>-0.5657534246575342</v>
      </c>
      <c r="M124" s="132" t="s">
        <v>621</v>
      </c>
      <c r="N124" s="165">
        <v>43627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9">
        <v>52</v>
      </c>
      <c r="B125" s="102">
        <v>42472</v>
      </c>
      <c r="C125" s="102"/>
      <c r="D125" s="103" t="s">
        <v>653</v>
      </c>
      <c r="E125" s="104" t="s">
        <v>581</v>
      </c>
      <c r="F125" s="105">
        <v>93</v>
      </c>
      <c r="G125" s="104"/>
      <c r="H125" s="104">
        <v>149</v>
      </c>
      <c r="I125" s="122">
        <v>140</v>
      </c>
      <c r="J125" s="137" t="s">
        <v>654</v>
      </c>
      <c r="K125" s="124">
        <f t="shared" si="9"/>
        <v>56</v>
      </c>
      <c r="L125" s="125">
        <f t="shared" si="10"/>
        <v>0.60215053763440862</v>
      </c>
      <c r="M125" s="126" t="s">
        <v>557</v>
      </c>
      <c r="N125" s="127">
        <v>42740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9">
        <v>53</v>
      </c>
      <c r="B126" s="102">
        <v>42472</v>
      </c>
      <c r="C126" s="102"/>
      <c r="D126" s="103" t="s">
        <v>655</v>
      </c>
      <c r="E126" s="104" t="s">
        <v>581</v>
      </c>
      <c r="F126" s="105">
        <v>130</v>
      </c>
      <c r="G126" s="104"/>
      <c r="H126" s="104">
        <v>150</v>
      </c>
      <c r="I126" s="122" t="s">
        <v>656</v>
      </c>
      <c r="J126" s="123" t="s">
        <v>640</v>
      </c>
      <c r="K126" s="124">
        <f t="shared" si="9"/>
        <v>20</v>
      </c>
      <c r="L126" s="125">
        <f t="shared" si="10"/>
        <v>0.15384615384615385</v>
      </c>
      <c r="M126" s="126" t="s">
        <v>557</v>
      </c>
      <c r="N126" s="127">
        <v>42564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9">
        <v>54</v>
      </c>
      <c r="B127" s="102">
        <v>42473</v>
      </c>
      <c r="C127" s="102"/>
      <c r="D127" s="103" t="s">
        <v>345</v>
      </c>
      <c r="E127" s="104" t="s">
        <v>581</v>
      </c>
      <c r="F127" s="105">
        <v>196</v>
      </c>
      <c r="G127" s="104"/>
      <c r="H127" s="104">
        <v>299</v>
      </c>
      <c r="I127" s="122">
        <v>299</v>
      </c>
      <c r="J127" s="123" t="s">
        <v>640</v>
      </c>
      <c r="K127" s="124">
        <v>103</v>
      </c>
      <c r="L127" s="125">
        <v>0.52551020408163296</v>
      </c>
      <c r="M127" s="126" t="s">
        <v>557</v>
      </c>
      <c r="N127" s="127">
        <v>42620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9">
        <v>55</v>
      </c>
      <c r="B128" s="102">
        <v>42473</v>
      </c>
      <c r="C128" s="102"/>
      <c r="D128" s="103" t="s">
        <v>714</v>
      </c>
      <c r="E128" s="104" t="s">
        <v>581</v>
      </c>
      <c r="F128" s="105">
        <v>88</v>
      </c>
      <c r="G128" s="104"/>
      <c r="H128" s="104">
        <v>103</v>
      </c>
      <c r="I128" s="122">
        <v>103</v>
      </c>
      <c r="J128" s="123" t="s">
        <v>640</v>
      </c>
      <c r="K128" s="124">
        <v>15</v>
      </c>
      <c r="L128" s="125">
        <v>0.170454545454545</v>
      </c>
      <c r="M128" s="126" t="s">
        <v>557</v>
      </c>
      <c r="N128" s="127">
        <v>42530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9">
        <v>56</v>
      </c>
      <c r="B129" s="102">
        <v>42492</v>
      </c>
      <c r="C129" s="102"/>
      <c r="D129" s="103" t="s">
        <v>657</v>
      </c>
      <c r="E129" s="104" t="s">
        <v>581</v>
      </c>
      <c r="F129" s="105">
        <v>127.5</v>
      </c>
      <c r="G129" s="104"/>
      <c r="H129" s="104">
        <v>148</v>
      </c>
      <c r="I129" s="122" t="s">
        <v>658</v>
      </c>
      <c r="J129" s="123" t="s">
        <v>640</v>
      </c>
      <c r="K129" s="124">
        <f>H129-F129</f>
        <v>20.5</v>
      </c>
      <c r="L129" s="125">
        <f>K129/F129</f>
        <v>0.16078431372549021</v>
      </c>
      <c r="M129" s="126" t="s">
        <v>557</v>
      </c>
      <c r="N129" s="127">
        <v>42564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9">
        <v>57</v>
      </c>
      <c r="B130" s="102">
        <v>42493</v>
      </c>
      <c r="C130" s="102"/>
      <c r="D130" s="103" t="s">
        <v>659</v>
      </c>
      <c r="E130" s="104" t="s">
        <v>581</v>
      </c>
      <c r="F130" s="105">
        <v>675</v>
      </c>
      <c r="G130" s="104"/>
      <c r="H130" s="104">
        <v>815</v>
      </c>
      <c r="I130" s="122" t="s">
        <v>660</v>
      </c>
      <c r="J130" s="123" t="s">
        <v>640</v>
      </c>
      <c r="K130" s="124">
        <f>H130-F130</f>
        <v>140</v>
      </c>
      <c r="L130" s="125">
        <f>K130/F130</f>
        <v>0.2074074074074074</v>
      </c>
      <c r="M130" s="126" t="s">
        <v>557</v>
      </c>
      <c r="N130" s="127">
        <v>43154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200">
        <v>58</v>
      </c>
      <c r="B131" s="106">
        <v>42522</v>
      </c>
      <c r="C131" s="106"/>
      <c r="D131" s="107" t="s">
        <v>715</v>
      </c>
      <c r="E131" s="108" t="s">
        <v>581</v>
      </c>
      <c r="F131" s="109">
        <v>500</v>
      </c>
      <c r="G131" s="109"/>
      <c r="H131" s="110">
        <v>232.5</v>
      </c>
      <c r="I131" s="128" t="s">
        <v>716</v>
      </c>
      <c r="J131" s="129" t="s">
        <v>717</v>
      </c>
      <c r="K131" s="130">
        <f>H131-F131</f>
        <v>-267.5</v>
      </c>
      <c r="L131" s="131">
        <f>K131/F131</f>
        <v>-0.53500000000000003</v>
      </c>
      <c r="M131" s="132" t="s">
        <v>621</v>
      </c>
      <c r="N131" s="133">
        <v>43735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9">
        <v>59</v>
      </c>
      <c r="B132" s="102">
        <v>42527</v>
      </c>
      <c r="C132" s="102"/>
      <c r="D132" s="103" t="s">
        <v>661</v>
      </c>
      <c r="E132" s="104" t="s">
        <v>581</v>
      </c>
      <c r="F132" s="105">
        <v>110</v>
      </c>
      <c r="G132" s="104"/>
      <c r="H132" s="104">
        <v>126.5</v>
      </c>
      <c r="I132" s="122">
        <v>125</v>
      </c>
      <c r="J132" s="123" t="s">
        <v>590</v>
      </c>
      <c r="K132" s="124">
        <f>H132-F132</f>
        <v>16.5</v>
      </c>
      <c r="L132" s="125">
        <f>K132/F132</f>
        <v>0.15</v>
      </c>
      <c r="M132" s="126" t="s">
        <v>557</v>
      </c>
      <c r="N132" s="127">
        <v>42552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9">
        <v>60</v>
      </c>
      <c r="B133" s="102">
        <v>42538</v>
      </c>
      <c r="C133" s="102"/>
      <c r="D133" s="103" t="s">
        <v>662</v>
      </c>
      <c r="E133" s="104" t="s">
        <v>581</v>
      </c>
      <c r="F133" s="105">
        <v>44</v>
      </c>
      <c r="G133" s="104"/>
      <c r="H133" s="104">
        <v>69.5</v>
      </c>
      <c r="I133" s="122">
        <v>69.5</v>
      </c>
      <c r="J133" s="123" t="s">
        <v>663</v>
      </c>
      <c r="K133" s="124">
        <f>H133-F133</f>
        <v>25.5</v>
      </c>
      <c r="L133" s="125">
        <f>K133/F133</f>
        <v>0.57954545454545459</v>
      </c>
      <c r="M133" s="126" t="s">
        <v>557</v>
      </c>
      <c r="N133" s="127">
        <v>42977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9">
        <v>61</v>
      </c>
      <c r="B134" s="102">
        <v>42549</v>
      </c>
      <c r="C134" s="102"/>
      <c r="D134" s="144" t="s">
        <v>718</v>
      </c>
      <c r="E134" s="104" t="s">
        <v>581</v>
      </c>
      <c r="F134" s="105">
        <v>262.5</v>
      </c>
      <c r="G134" s="104"/>
      <c r="H134" s="104">
        <v>340</v>
      </c>
      <c r="I134" s="122">
        <v>333</v>
      </c>
      <c r="J134" s="123" t="s">
        <v>719</v>
      </c>
      <c r="K134" s="124">
        <v>77.5</v>
      </c>
      <c r="L134" s="125">
        <v>0.29523809523809502</v>
      </c>
      <c r="M134" s="126" t="s">
        <v>557</v>
      </c>
      <c r="N134" s="127">
        <v>43017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9">
        <v>62</v>
      </c>
      <c r="B135" s="102">
        <v>42549</v>
      </c>
      <c r="C135" s="102"/>
      <c r="D135" s="144" t="s">
        <v>720</v>
      </c>
      <c r="E135" s="104" t="s">
        <v>581</v>
      </c>
      <c r="F135" s="105">
        <v>840</v>
      </c>
      <c r="G135" s="104"/>
      <c r="H135" s="104">
        <v>1230</v>
      </c>
      <c r="I135" s="122">
        <v>1230</v>
      </c>
      <c r="J135" s="123" t="s">
        <v>640</v>
      </c>
      <c r="K135" s="124">
        <v>390</v>
      </c>
      <c r="L135" s="125">
        <v>0.46428571428571402</v>
      </c>
      <c r="M135" s="126" t="s">
        <v>557</v>
      </c>
      <c r="N135" s="127">
        <v>42649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361">
        <v>63</v>
      </c>
      <c r="B136" s="139">
        <v>42556</v>
      </c>
      <c r="C136" s="139"/>
      <c r="D136" s="140" t="s">
        <v>664</v>
      </c>
      <c r="E136" s="141" t="s">
        <v>581</v>
      </c>
      <c r="F136" s="142">
        <v>395</v>
      </c>
      <c r="G136" s="143"/>
      <c r="H136" s="143">
        <f>(468.5+342.5)/2</f>
        <v>405.5</v>
      </c>
      <c r="I136" s="143">
        <v>510</v>
      </c>
      <c r="J136" s="166" t="s">
        <v>665</v>
      </c>
      <c r="K136" s="167">
        <f t="shared" ref="K136:K142" si="11">H136-F136</f>
        <v>10.5</v>
      </c>
      <c r="L136" s="168">
        <f t="shared" ref="L136:L142" si="12">K136/F136</f>
        <v>2.6582278481012658E-2</v>
      </c>
      <c r="M136" s="169" t="s">
        <v>666</v>
      </c>
      <c r="N136" s="170">
        <v>43606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200">
        <v>64</v>
      </c>
      <c r="B137" s="106">
        <v>42584</v>
      </c>
      <c r="C137" s="106"/>
      <c r="D137" s="107" t="s">
        <v>667</v>
      </c>
      <c r="E137" s="108" t="s">
        <v>558</v>
      </c>
      <c r="F137" s="109">
        <f>169.5-12.8</f>
        <v>156.69999999999999</v>
      </c>
      <c r="G137" s="109"/>
      <c r="H137" s="110">
        <v>77</v>
      </c>
      <c r="I137" s="128" t="s">
        <v>668</v>
      </c>
      <c r="J137" s="380" t="s">
        <v>798</v>
      </c>
      <c r="K137" s="130">
        <f t="shared" si="11"/>
        <v>-79.699999999999989</v>
      </c>
      <c r="L137" s="131">
        <f t="shared" si="12"/>
        <v>-0.50861518825781749</v>
      </c>
      <c r="M137" s="132" t="s">
        <v>621</v>
      </c>
      <c r="N137" s="133">
        <v>43522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200">
        <v>65</v>
      </c>
      <c r="B138" s="106">
        <v>42586</v>
      </c>
      <c r="C138" s="106"/>
      <c r="D138" s="107" t="s">
        <v>669</v>
      </c>
      <c r="E138" s="108" t="s">
        <v>581</v>
      </c>
      <c r="F138" s="109">
        <v>400</v>
      </c>
      <c r="G138" s="109"/>
      <c r="H138" s="110">
        <v>305</v>
      </c>
      <c r="I138" s="128">
        <v>475</v>
      </c>
      <c r="J138" s="129" t="s">
        <v>670</v>
      </c>
      <c r="K138" s="130">
        <f t="shared" si="11"/>
        <v>-95</v>
      </c>
      <c r="L138" s="131">
        <f t="shared" si="12"/>
        <v>-0.23749999999999999</v>
      </c>
      <c r="M138" s="132" t="s">
        <v>621</v>
      </c>
      <c r="N138" s="133">
        <v>43606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9">
        <v>66</v>
      </c>
      <c r="B139" s="102">
        <v>42593</v>
      </c>
      <c r="C139" s="102"/>
      <c r="D139" s="103" t="s">
        <v>671</v>
      </c>
      <c r="E139" s="104" t="s">
        <v>581</v>
      </c>
      <c r="F139" s="105">
        <v>86.5</v>
      </c>
      <c r="G139" s="104"/>
      <c r="H139" s="104">
        <v>130</v>
      </c>
      <c r="I139" s="122">
        <v>130</v>
      </c>
      <c r="J139" s="137" t="s">
        <v>672</v>
      </c>
      <c r="K139" s="124">
        <f t="shared" si="11"/>
        <v>43.5</v>
      </c>
      <c r="L139" s="125">
        <f t="shared" si="12"/>
        <v>0.50289017341040465</v>
      </c>
      <c r="M139" s="126" t="s">
        <v>557</v>
      </c>
      <c r="N139" s="127">
        <v>43091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200">
        <v>67</v>
      </c>
      <c r="B140" s="106">
        <v>42600</v>
      </c>
      <c r="C140" s="106"/>
      <c r="D140" s="107" t="s">
        <v>368</v>
      </c>
      <c r="E140" s="108" t="s">
        <v>581</v>
      </c>
      <c r="F140" s="109">
        <v>133.5</v>
      </c>
      <c r="G140" s="109"/>
      <c r="H140" s="110">
        <v>126.5</v>
      </c>
      <c r="I140" s="128">
        <v>178</v>
      </c>
      <c r="J140" s="129" t="s">
        <v>673</v>
      </c>
      <c r="K140" s="130">
        <f t="shared" si="11"/>
        <v>-7</v>
      </c>
      <c r="L140" s="131">
        <f t="shared" si="12"/>
        <v>-5.2434456928838954E-2</v>
      </c>
      <c r="M140" s="132" t="s">
        <v>621</v>
      </c>
      <c r="N140" s="133">
        <v>42615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9">
        <v>68</v>
      </c>
      <c r="B141" s="102">
        <v>42613</v>
      </c>
      <c r="C141" s="102"/>
      <c r="D141" s="103" t="s">
        <v>674</v>
      </c>
      <c r="E141" s="104" t="s">
        <v>581</v>
      </c>
      <c r="F141" s="105">
        <v>560</v>
      </c>
      <c r="G141" s="104"/>
      <c r="H141" s="104">
        <v>725</v>
      </c>
      <c r="I141" s="122">
        <v>725</v>
      </c>
      <c r="J141" s="123" t="s">
        <v>583</v>
      </c>
      <c r="K141" s="124">
        <f t="shared" si="11"/>
        <v>165</v>
      </c>
      <c r="L141" s="125">
        <f t="shared" si="12"/>
        <v>0.29464285714285715</v>
      </c>
      <c r="M141" s="126" t="s">
        <v>557</v>
      </c>
      <c r="N141" s="127">
        <v>42456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9">
        <v>69</v>
      </c>
      <c r="B142" s="102">
        <v>42614</v>
      </c>
      <c r="C142" s="102"/>
      <c r="D142" s="103" t="s">
        <v>675</v>
      </c>
      <c r="E142" s="104" t="s">
        <v>581</v>
      </c>
      <c r="F142" s="105">
        <v>160.5</v>
      </c>
      <c r="G142" s="104"/>
      <c r="H142" s="104">
        <v>210</v>
      </c>
      <c r="I142" s="122">
        <v>210</v>
      </c>
      <c r="J142" s="123" t="s">
        <v>583</v>
      </c>
      <c r="K142" s="124">
        <f t="shared" si="11"/>
        <v>49.5</v>
      </c>
      <c r="L142" s="125">
        <f t="shared" si="12"/>
        <v>0.30841121495327101</v>
      </c>
      <c r="M142" s="126" t="s">
        <v>557</v>
      </c>
      <c r="N142" s="127">
        <v>42871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9">
        <v>70</v>
      </c>
      <c r="B143" s="102">
        <v>42646</v>
      </c>
      <c r="C143" s="102"/>
      <c r="D143" s="144" t="s">
        <v>391</v>
      </c>
      <c r="E143" s="104" t="s">
        <v>581</v>
      </c>
      <c r="F143" s="105">
        <v>430</v>
      </c>
      <c r="G143" s="104"/>
      <c r="H143" s="104">
        <v>596</v>
      </c>
      <c r="I143" s="122">
        <v>575</v>
      </c>
      <c r="J143" s="123" t="s">
        <v>721</v>
      </c>
      <c r="K143" s="124">
        <v>166</v>
      </c>
      <c r="L143" s="125">
        <v>0.38604651162790699</v>
      </c>
      <c r="M143" s="126" t="s">
        <v>557</v>
      </c>
      <c r="N143" s="127">
        <v>42769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9">
        <v>71</v>
      </c>
      <c r="B144" s="102">
        <v>42657</v>
      </c>
      <c r="C144" s="102"/>
      <c r="D144" s="103" t="s">
        <v>676</v>
      </c>
      <c r="E144" s="104" t="s">
        <v>581</v>
      </c>
      <c r="F144" s="105">
        <v>280</v>
      </c>
      <c r="G144" s="104"/>
      <c r="H144" s="104">
        <v>345</v>
      </c>
      <c r="I144" s="122">
        <v>345</v>
      </c>
      <c r="J144" s="123" t="s">
        <v>583</v>
      </c>
      <c r="K144" s="124">
        <f t="shared" ref="K144:K149" si="13">H144-F144</f>
        <v>65</v>
      </c>
      <c r="L144" s="125">
        <f>K144/F144</f>
        <v>0.23214285714285715</v>
      </c>
      <c r="M144" s="126" t="s">
        <v>557</v>
      </c>
      <c r="N144" s="127">
        <v>42814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9">
        <v>72</v>
      </c>
      <c r="B145" s="102">
        <v>42657</v>
      </c>
      <c r="C145" s="102"/>
      <c r="D145" s="103" t="s">
        <v>677</v>
      </c>
      <c r="E145" s="104" t="s">
        <v>581</v>
      </c>
      <c r="F145" s="105">
        <v>245</v>
      </c>
      <c r="G145" s="104"/>
      <c r="H145" s="104">
        <v>325.5</v>
      </c>
      <c r="I145" s="122">
        <v>330</v>
      </c>
      <c r="J145" s="123" t="s">
        <v>678</v>
      </c>
      <c r="K145" s="124">
        <f t="shared" si="13"/>
        <v>80.5</v>
      </c>
      <c r="L145" s="125">
        <f>K145/F145</f>
        <v>0.32857142857142857</v>
      </c>
      <c r="M145" s="126" t="s">
        <v>557</v>
      </c>
      <c r="N145" s="127">
        <v>42769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9">
        <v>73</v>
      </c>
      <c r="B146" s="102">
        <v>42660</v>
      </c>
      <c r="C146" s="102"/>
      <c r="D146" s="103" t="s">
        <v>341</v>
      </c>
      <c r="E146" s="104" t="s">
        <v>581</v>
      </c>
      <c r="F146" s="105">
        <v>125</v>
      </c>
      <c r="G146" s="104"/>
      <c r="H146" s="104">
        <v>160</v>
      </c>
      <c r="I146" s="122">
        <v>160</v>
      </c>
      <c r="J146" s="123" t="s">
        <v>640</v>
      </c>
      <c r="K146" s="124">
        <f t="shared" si="13"/>
        <v>35</v>
      </c>
      <c r="L146" s="125">
        <v>0.28000000000000003</v>
      </c>
      <c r="M146" s="126" t="s">
        <v>557</v>
      </c>
      <c r="N146" s="127">
        <v>42803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9">
        <v>74</v>
      </c>
      <c r="B147" s="102">
        <v>42660</v>
      </c>
      <c r="C147" s="102"/>
      <c r="D147" s="103" t="s">
        <v>456</v>
      </c>
      <c r="E147" s="104" t="s">
        <v>581</v>
      </c>
      <c r="F147" s="105">
        <v>114</v>
      </c>
      <c r="G147" s="104"/>
      <c r="H147" s="104">
        <v>145</v>
      </c>
      <c r="I147" s="122">
        <v>145</v>
      </c>
      <c r="J147" s="123" t="s">
        <v>640</v>
      </c>
      <c r="K147" s="124">
        <f t="shared" si="13"/>
        <v>31</v>
      </c>
      <c r="L147" s="125">
        <f>K147/F147</f>
        <v>0.27192982456140352</v>
      </c>
      <c r="M147" s="126" t="s">
        <v>557</v>
      </c>
      <c r="N147" s="127">
        <v>42859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9">
        <v>75</v>
      </c>
      <c r="B148" s="102">
        <v>42660</v>
      </c>
      <c r="C148" s="102"/>
      <c r="D148" s="103" t="s">
        <v>679</v>
      </c>
      <c r="E148" s="104" t="s">
        <v>581</v>
      </c>
      <c r="F148" s="105">
        <v>212</v>
      </c>
      <c r="G148" s="104"/>
      <c r="H148" s="104">
        <v>280</v>
      </c>
      <c r="I148" s="122">
        <v>276</v>
      </c>
      <c r="J148" s="123" t="s">
        <v>680</v>
      </c>
      <c r="K148" s="124">
        <f t="shared" si="13"/>
        <v>68</v>
      </c>
      <c r="L148" s="125">
        <f>K148/F148</f>
        <v>0.32075471698113206</v>
      </c>
      <c r="M148" s="126" t="s">
        <v>557</v>
      </c>
      <c r="N148" s="127">
        <v>42858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9">
        <v>76</v>
      </c>
      <c r="B149" s="102">
        <v>42678</v>
      </c>
      <c r="C149" s="102"/>
      <c r="D149" s="103" t="s">
        <v>149</v>
      </c>
      <c r="E149" s="104" t="s">
        <v>581</v>
      </c>
      <c r="F149" s="105">
        <v>155</v>
      </c>
      <c r="G149" s="104"/>
      <c r="H149" s="104">
        <v>210</v>
      </c>
      <c r="I149" s="122">
        <v>210</v>
      </c>
      <c r="J149" s="123" t="s">
        <v>681</v>
      </c>
      <c r="K149" s="124">
        <f t="shared" si="13"/>
        <v>55</v>
      </c>
      <c r="L149" s="125">
        <f>K149/F149</f>
        <v>0.35483870967741937</v>
      </c>
      <c r="M149" s="126" t="s">
        <v>557</v>
      </c>
      <c r="N149" s="127">
        <v>42944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200">
        <v>77</v>
      </c>
      <c r="B150" s="106">
        <v>42710</v>
      </c>
      <c r="C150" s="106"/>
      <c r="D150" s="107" t="s">
        <v>722</v>
      </c>
      <c r="E150" s="108" t="s">
        <v>581</v>
      </c>
      <c r="F150" s="109">
        <v>150.5</v>
      </c>
      <c r="G150" s="109"/>
      <c r="H150" s="110">
        <v>72.5</v>
      </c>
      <c r="I150" s="128">
        <v>174</v>
      </c>
      <c r="J150" s="129" t="s">
        <v>723</v>
      </c>
      <c r="K150" s="130">
        <v>-78</v>
      </c>
      <c r="L150" s="131">
        <v>-0.51827242524916906</v>
      </c>
      <c r="M150" s="132" t="s">
        <v>621</v>
      </c>
      <c r="N150" s="133">
        <v>43333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9">
        <v>78</v>
      </c>
      <c r="B151" s="102">
        <v>42712</v>
      </c>
      <c r="C151" s="102"/>
      <c r="D151" s="103" t="s">
        <v>123</v>
      </c>
      <c r="E151" s="104" t="s">
        <v>581</v>
      </c>
      <c r="F151" s="105">
        <v>380</v>
      </c>
      <c r="G151" s="104"/>
      <c r="H151" s="104">
        <v>478</v>
      </c>
      <c r="I151" s="122">
        <v>468</v>
      </c>
      <c r="J151" s="123" t="s">
        <v>640</v>
      </c>
      <c r="K151" s="124">
        <f>H151-F151</f>
        <v>98</v>
      </c>
      <c r="L151" s="125">
        <f>K151/F151</f>
        <v>0.25789473684210529</v>
      </c>
      <c r="M151" s="126" t="s">
        <v>557</v>
      </c>
      <c r="N151" s="127">
        <v>43025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9">
        <v>79</v>
      </c>
      <c r="B152" s="102">
        <v>42734</v>
      </c>
      <c r="C152" s="102"/>
      <c r="D152" s="103" t="s">
        <v>245</v>
      </c>
      <c r="E152" s="104" t="s">
        <v>581</v>
      </c>
      <c r="F152" s="105">
        <v>305</v>
      </c>
      <c r="G152" s="104"/>
      <c r="H152" s="104">
        <v>375</v>
      </c>
      <c r="I152" s="122">
        <v>375</v>
      </c>
      <c r="J152" s="123" t="s">
        <v>640</v>
      </c>
      <c r="K152" s="124">
        <f>H152-F152</f>
        <v>70</v>
      </c>
      <c r="L152" s="125">
        <f>K152/F152</f>
        <v>0.22950819672131148</v>
      </c>
      <c r="M152" s="126" t="s">
        <v>557</v>
      </c>
      <c r="N152" s="127">
        <v>42768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9">
        <v>80</v>
      </c>
      <c r="B153" s="102">
        <v>42739</v>
      </c>
      <c r="C153" s="102"/>
      <c r="D153" s="103" t="s">
        <v>343</v>
      </c>
      <c r="E153" s="104" t="s">
        <v>581</v>
      </c>
      <c r="F153" s="105">
        <v>99.5</v>
      </c>
      <c r="G153" s="104"/>
      <c r="H153" s="104">
        <v>158</v>
      </c>
      <c r="I153" s="122">
        <v>158</v>
      </c>
      <c r="J153" s="123" t="s">
        <v>640</v>
      </c>
      <c r="K153" s="124">
        <f>H153-F153</f>
        <v>58.5</v>
      </c>
      <c r="L153" s="125">
        <f>K153/F153</f>
        <v>0.5879396984924623</v>
      </c>
      <c r="M153" s="126" t="s">
        <v>557</v>
      </c>
      <c r="N153" s="127">
        <v>42898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9">
        <v>81</v>
      </c>
      <c r="B154" s="102">
        <v>42739</v>
      </c>
      <c r="C154" s="102"/>
      <c r="D154" s="103" t="s">
        <v>343</v>
      </c>
      <c r="E154" s="104" t="s">
        <v>581</v>
      </c>
      <c r="F154" s="105">
        <v>99.5</v>
      </c>
      <c r="G154" s="104"/>
      <c r="H154" s="104">
        <v>158</v>
      </c>
      <c r="I154" s="122">
        <v>158</v>
      </c>
      <c r="J154" s="123" t="s">
        <v>640</v>
      </c>
      <c r="K154" s="124">
        <v>58.5</v>
      </c>
      <c r="L154" s="125">
        <v>0.58793969849246197</v>
      </c>
      <c r="M154" s="126" t="s">
        <v>557</v>
      </c>
      <c r="N154" s="127">
        <v>42898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9">
        <v>82</v>
      </c>
      <c r="B155" s="102">
        <v>42786</v>
      </c>
      <c r="C155" s="102"/>
      <c r="D155" s="103" t="s">
        <v>166</v>
      </c>
      <c r="E155" s="104" t="s">
        <v>581</v>
      </c>
      <c r="F155" s="105">
        <v>140.5</v>
      </c>
      <c r="G155" s="104"/>
      <c r="H155" s="104">
        <v>220</v>
      </c>
      <c r="I155" s="122">
        <v>220</v>
      </c>
      <c r="J155" s="123" t="s">
        <v>640</v>
      </c>
      <c r="K155" s="124">
        <f>H155-F155</f>
        <v>79.5</v>
      </c>
      <c r="L155" s="125">
        <f>K155/F155</f>
        <v>0.5658362989323843</v>
      </c>
      <c r="M155" s="126" t="s">
        <v>557</v>
      </c>
      <c r="N155" s="127">
        <v>42864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9">
        <v>83</v>
      </c>
      <c r="B156" s="102">
        <v>42786</v>
      </c>
      <c r="C156" s="102"/>
      <c r="D156" s="103" t="s">
        <v>724</v>
      </c>
      <c r="E156" s="104" t="s">
        <v>581</v>
      </c>
      <c r="F156" s="105">
        <v>202.5</v>
      </c>
      <c r="G156" s="104"/>
      <c r="H156" s="104">
        <v>234</v>
      </c>
      <c r="I156" s="122">
        <v>234</v>
      </c>
      <c r="J156" s="123" t="s">
        <v>640</v>
      </c>
      <c r="K156" s="124">
        <v>31.5</v>
      </c>
      <c r="L156" s="125">
        <v>0.155555555555556</v>
      </c>
      <c r="M156" s="126" t="s">
        <v>557</v>
      </c>
      <c r="N156" s="127">
        <v>42836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9">
        <v>84</v>
      </c>
      <c r="B157" s="102">
        <v>42818</v>
      </c>
      <c r="C157" s="102"/>
      <c r="D157" s="103" t="s">
        <v>518</v>
      </c>
      <c r="E157" s="104" t="s">
        <v>581</v>
      </c>
      <c r="F157" s="105">
        <v>300.5</v>
      </c>
      <c r="G157" s="104"/>
      <c r="H157" s="104">
        <v>417.5</v>
      </c>
      <c r="I157" s="122">
        <v>420</v>
      </c>
      <c r="J157" s="123" t="s">
        <v>682</v>
      </c>
      <c r="K157" s="124">
        <f>H157-F157</f>
        <v>117</v>
      </c>
      <c r="L157" s="125">
        <f>K157/F157</f>
        <v>0.38935108153078202</v>
      </c>
      <c r="M157" s="126" t="s">
        <v>557</v>
      </c>
      <c r="N157" s="127">
        <v>43070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9">
        <v>85</v>
      </c>
      <c r="B158" s="102">
        <v>42818</v>
      </c>
      <c r="C158" s="102"/>
      <c r="D158" s="103" t="s">
        <v>720</v>
      </c>
      <c r="E158" s="104" t="s">
        <v>581</v>
      </c>
      <c r="F158" s="105">
        <v>850</v>
      </c>
      <c r="G158" s="104"/>
      <c r="H158" s="104">
        <v>1042.5</v>
      </c>
      <c r="I158" s="122">
        <v>1023</v>
      </c>
      <c r="J158" s="123" t="s">
        <v>725</v>
      </c>
      <c r="K158" s="124">
        <v>192.5</v>
      </c>
      <c r="L158" s="125">
        <v>0.22647058823529401</v>
      </c>
      <c r="M158" s="126" t="s">
        <v>557</v>
      </c>
      <c r="N158" s="127">
        <v>42830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9">
        <v>86</v>
      </c>
      <c r="B159" s="102">
        <v>42830</v>
      </c>
      <c r="C159" s="102"/>
      <c r="D159" s="103" t="s">
        <v>472</v>
      </c>
      <c r="E159" s="104" t="s">
        <v>581</v>
      </c>
      <c r="F159" s="105">
        <v>785</v>
      </c>
      <c r="G159" s="104"/>
      <c r="H159" s="104">
        <v>930</v>
      </c>
      <c r="I159" s="122">
        <v>920</v>
      </c>
      <c r="J159" s="123" t="s">
        <v>683</v>
      </c>
      <c r="K159" s="124">
        <f>H159-F159</f>
        <v>145</v>
      </c>
      <c r="L159" s="125">
        <f>K159/F159</f>
        <v>0.18471337579617833</v>
      </c>
      <c r="M159" s="126" t="s">
        <v>557</v>
      </c>
      <c r="N159" s="127">
        <v>42976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200">
        <v>87</v>
      </c>
      <c r="B160" s="106">
        <v>42831</v>
      </c>
      <c r="C160" s="106"/>
      <c r="D160" s="107" t="s">
        <v>726</v>
      </c>
      <c r="E160" s="108" t="s">
        <v>581</v>
      </c>
      <c r="F160" s="109">
        <v>40</v>
      </c>
      <c r="G160" s="109"/>
      <c r="H160" s="110">
        <v>13.1</v>
      </c>
      <c r="I160" s="128">
        <v>60</v>
      </c>
      <c r="J160" s="134" t="s">
        <v>727</v>
      </c>
      <c r="K160" s="130">
        <v>-26.9</v>
      </c>
      <c r="L160" s="131">
        <v>-0.67249999999999999</v>
      </c>
      <c r="M160" s="132" t="s">
        <v>621</v>
      </c>
      <c r="N160" s="133">
        <v>43138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9">
        <v>88</v>
      </c>
      <c r="B161" s="102">
        <v>42837</v>
      </c>
      <c r="C161" s="102"/>
      <c r="D161" s="103" t="s">
        <v>87</v>
      </c>
      <c r="E161" s="104" t="s">
        <v>581</v>
      </c>
      <c r="F161" s="105">
        <v>289.5</v>
      </c>
      <c r="G161" s="104"/>
      <c r="H161" s="104">
        <v>354</v>
      </c>
      <c r="I161" s="122">
        <v>360</v>
      </c>
      <c r="J161" s="123" t="s">
        <v>684</v>
      </c>
      <c r="K161" s="124">
        <f t="shared" ref="K161:K169" si="14">H161-F161</f>
        <v>64.5</v>
      </c>
      <c r="L161" s="125">
        <f t="shared" ref="L161:L169" si="15">K161/F161</f>
        <v>0.22279792746113988</v>
      </c>
      <c r="M161" s="126" t="s">
        <v>557</v>
      </c>
      <c r="N161" s="127">
        <v>43040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9">
        <v>89</v>
      </c>
      <c r="B162" s="102">
        <v>42845</v>
      </c>
      <c r="C162" s="102"/>
      <c r="D162" s="103" t="s">
        <v>417</v>
      </c>
      <c r="E162" s="104" t="s">
        <v>581</v>
      </c>
      <c r="F162" s="105">
        <v>700</v>
      </c>
      <c r="G162" s="104"/>
      <c r="H162" s="104">
        <v>840</v>
      </c>
      <c r="I162" s="122">
        <v>840</v>
      </c>
      <c r="J162" s="123" t="s">
        <v>685</v>
      </c>
      <c r="K162" s="124">
        <f t="shared" si="14"/>
        <v>140</v>
      </c>
      <c r="L162" s="125">
        <f t="shared" si="15"/>
        <v>0.2</v>
      </c>
      <c r="M162" s="126" t="s">
        <v>557</v>
      </c>
      <c r="N162" s="127">
        <v>42893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9">
        <v>90</v>
      </c>
      <c r="B163" s="102">
        <v>42887</v>
      </c>
      <c r="C163" s="102"/>
      <c r="D163" s="144" t="s">
        <v>354</v>
      </c>
      <c r="E163" s="104" t="s">
        <v>581</v>
      </c>
      <c r="F163" s="105">
        <v>130</v>
      </c>
      <c r="G163" s="104"/>
      <c r="H163" s="104">
        <v>144.25</v>
      </c>
      <c r="I163" s="122">
        <v>170</v>
      </c>
      <c r="J163" s="123" t="s">
        <v>686</v>
      </c>
      <c r="K163" s="124">
        <f t="shared" si="14"/>
        <v>14.25</v>
      </c>
      <c r="L163" s="125">
        <f t="shared" si="15"/>
        <v>0.10961538461538461</v>
      </c>
      <c r="M163" s="126" t="s">
        <v>557</v>
      </c>
      <c r="N163" s="127">
        <v>43675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9">
        <v>91</v>
      </c>
      <c r="B164" s="102">
        <v>42901</v>
      </c>
      <c r="C164" s="102"/>
      <c r="D164" s="144" t="s">
        <v>687</v>
      </c>
      <c r="E164" s="104" t="s">
        <v>581</v>
      </c>
      <c r="F164" s="105">
        <v>214.5</v>
      </c>
      <c r="G164" s="104"/>
      <c r="H164" s="104">
        <v>262</v>
      </c>
      <c r="I164" s="122">
        <v>262</v>
      </c>
      <c r="J164" s="123" t="s">
        <v>688</v>
      </c>
      <c r="K164" s="124">
        <f t="shared" si="14"/>
        <v>47.5</v>
      </c>
      <c r="L164" s="125">
        <f t="shared" si="15"/>
        <v>0.22144522144522144</v>
      </c>
      <c r="M164" s="126" t="s">
        <v>557</v>
      </c>
      <c r="N164" s="127">
        <v>42977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201">
        <v>92</v>
      </c>
      <c r="B165" s="150">
        <v>42933</v>
      </c>
      <c r="C165" s="150"/>
      <c r="D165" s="151" t="s">
        <v>689</v>
      </c>
      <c r="E165" s="152" t="s">
        <v>581</v>
      </c>
      <c r="F165" s="153">
        <v>370</v>
      </c>
      <c r="G165" s="152"/>
      <c r="H165" s="152">
        <v>447.5</v>
      </c>
      <c r="I165" s="174">
        <v>450</v>
      </c>
      <c r="J165" s="227" t="s">
        <v>640</v>
      </c>
      <c r="K165" s="124">
        <f t="shared" si="14"/>
        <v>77.5</v>
      </c>
      <c r="L165" s="176">
        <f t="shared" si="15"/>
        <v>0.20945945945945946</v>
      </c>
      <c r="M165" s="177" t="s">
        <v>557</v>
      </c>
      <c r="N165" s="178">
        <v>43035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201">
        <v>93</v>
      </c>
      <c r="B166" s="150">
        <v>42943</v>
      </c>
      <c r="C166" s="150"/>
      <c r="D166" s="151" t="s">
        <v>164</v>
      </c>
      <c r="E166" s="152" t="s">
        <v>581</v>
      </c>
      <c r="F166" s="153">
        <v>657.5</v>
      </c>
      <c r="G166" s="152"/>
      <c r="H166" s="152">
        <v>825</v>
      </c>
      <c r="I166" s="174">
        <v>820</v>
      </c>
      <c r="J166" s="227" t="s">
        <v>640</v>
      </c>
      <c r="K166" s="124">
        <f t="shared" si="14"/>
        <v>167.5</v>
      </c>
      <c r="L166" s="176">
        <f t="shared" si="15"/>
        <v>0.25475285171102663</v>
      </c>
      <c r="M166" s="177" t="s">
        <v>557</v>
      </c>
      <c r="N166" s="178">
        <v>43090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9">
        <v>94</v>
      </c>
      <c r="B167" s="102">
        <v>42964</v>
      </c>
      <c r="C167" s="102"/>
      <c r="D167" s="103" t="s">
        <v>358</v>
      </c>
      <c r="E167" s="104" t="s">
        <v>581</v>
      </c>
      <c r="F167" s="105">
        <v>605</v>
      </c>
      <c r="G167" s="104"/>
      <c r="H167" s="104">
        <v>750</v>
      </c>
      <c r="I167" s="122">
        <v>750</v>
      </c>
      <c r="J167" s="123" t="s">
        <v>683</v>
      </c>
      <c r="K167" s="124">
        <f t="shared" si="14"/>
        <v>145</v>
      </c>
      <c r="L167" s="125">
        <f t="shared" si="15"/>
        <v>0.23966942148760331</v>
      </c>
      <c r="M167" s="126" t="s">
        <v>557</v>
      </c>
      <c r="N167" s="127">
        <v>43027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362">
        <v>95</v>
      </c>
      <c r="B168" s="145">
        <v>42979</v>
      </c>
      <c r="C168" s="145"/>
      <c r="D168" s="146" t="s">
        <v>476</v>
      </c>
      <c r="E168" s="147" t="s">
        <v>581</v>
      </c>
      <c r="F168" s="148">
        <v>255</v>
      </c>
      <c r="G168" s="149"/>
      <c r="H168" s="149">
        <v>217.25</v>
      </c>
      <c r="I168" s="149">
        <v>320</v>
      </c>
      <c r="J168" s="171" t="s">
        <v>690</v>
      </c>
      <c r="K168" s="130">
        <f t="shared" si="14"/>
        <v>-37.75</v>
      </c>
      <c r="L168" s="172">
        <f t="shared" si="15"/>
        <v>-0.14803921568627451</v>
      </c>
      <c r="M168" s="132" t="s">
        <v>621</v>
      </c>
      <c r="N168" s="173">
        <v>43661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9">
        <v>96</v>
      </c>
      <c r="B169" s="102">
        <v>42997</v>
      </c>
      <c r="C169" s="102"/>
      <c r="D169" s="103" t="s">
        <v>691</v>
      </c>
      <c r="E169" s="104" t="s">
        <v>581</v>
      </c>
      <c r="F169" s="105">
        <v>215</v>
      </c>
      <c r="G169" s="104"/>
      <c r="H169" s="104">
        <v>258</v>
      </c>
      <c r="I169" s="122">
        <v>258</v>
      </c>
      <c r="J169" s="123" t="s">
        <v>640</v>
      </c>
      <c r="K169" s="124">
        <f t="shared" si="14"/>
        <v>43</v>
      </c>
      <c r="L169" s="125">
        <f t="shared" si="15"/>
        <v>0.2</v>
      </c>
      <c r="M169" s="126" t="s">
        <v>557</v>
      </c>
      <c r="N169" s="127">
        <v>43040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9">
        <v>97</v>
      </c>
      <c r="B170" s="102">
        <v>42997</v>
      </c>
      <c r="C170" s="102"/>
      <c r="D170" s="103" t="s">
        <v>691</v>
      </c>
      <c r="E170" s="104" t="s">
        <v>581</v>
      </c>
      <c r="F170" s="105">
        <v>215</v>
      </c>
      <c r="G170" s="104"/>
      <c r="H170" s="104">
        <v>258</v>
      </c>
      <c r="I170" s="122">
        <v>258</v>
      </c>
      <c r="J170" s="227" t="s">
        <v>640</v>
      </c>
      <c r="K170" s="124">
        <v>43</v>
      </c>
      <c r="L170" s="125">
        <v>0.2</v>
      </c>
      <c r="M170" s="126" t="s">
        <v>557</v>
      </c>
      <c r="N170" s="127">
        <v>43040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202">
        <v>98</v>
      </c>
      <c r="B171" s="203">
        <v>42998</v>
      </c>
      <c r="C171" s="203"/>
      <c r="D171" s="371" t="s">
        <v>783</v>
      </c>
      <c r="E171" s="204" t="s">
        <v>581</v>
      </c>
      <c r="F171" s="205">
        <v>75</v>
      </c>
      <c r="G171" s="204"/>
      <c r="H171" s="204">
        <v>90</v>
      </c>
      <c r="I171" s="228">
        <v>90</v>
      </c>
      <c r="J171" s="123" t="s">
        <v>692</v>
      </c>
      <c r="K171" s="124">
        <f t="shared" ref="K171:K176" si="16">H171-F171</f>
        <v>15</v>
      </c>
      <c r="L171" s="125">
        <f t="shared" ref="L171:L176" si="17">K171/F171</f>
        <v>0.2</v>
      </c>
      <c r="M171" s="126" t="s">
        <v>557</v>
      </c>
      <c r="N171" s="127">
        <v>43019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201">
        <v>99</v>
      </c>
      <c r="B172" s="150">
        <v>43011</v>
      </c>
      <c r="C172" s="150"/>
      <c r="D172" s="151" t="s">
        <v>693</v>
      </c>
      <c r="E172" s="152" t="s">
        <v>581</v>
      </c>
      <c r="F172" s="153">
        <v>315</v>
      </c>
      <c r="G172" s="152"/>
      <c r="H172" s="152">
        <v>392</v>
      </c>
      <c r="I172" s="174">
        <v>384</v>
      </c>
      <c r="J172" s="227" t="s">
        <v>694</v>
      </c>
      <c r="K172" s="124">
        <f t="shared" si="16"/>
        <v>77</v>
      </c>
      <c r="L172" s="176">
        <f t="shared" si="17"/>
        <v>0.24444444444444444</v>
      </c>
      <c r="M172" s="177" t="s">
        <v>557</v>
      </c>
      <c r="N172" s="178">
        <v>43017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201">
        <v>100</v>
      </c>
      <c r="B173" s="150">
        <v>43013</v>
      </c>
      <c r="C173" s="150"/>
      <c r="D173" s="151" t="s">
        <v>695</v>
      </c>
      <c r="E173" s="152" t="s">
        <v>581</v>
      </c>
      <c r="F173" s="153">
        <v>145</v>
      </c>
      <c r="G173" s="152"/>
      <c r="H173" s="152">
        <v>179</v>
      </c>
      <c r="I173" s="174">
        <v>180</v>
      </c>
      <c r="J173" s="227" t="s">
        <v>571</v>
      </c>
      <c r="K173" s="124">
        <f t="shared" si="16"/>
        <v>34</v>
      </c>
      <c r="L173" s="176">
        <f t="shared" si="17"/>
        <v>0.23448275862068965</v>
      </c>
      <c r="M173" s="177" t="s">
        <v>557</v>
      </c>
      <c r="N173" s="178">
        <v>43025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201">
        <v>101</v>
      </c>
      <c r="B174" s="150">
        <v>43014</v>
      </c>
      <c r="C174" s="150"/>
      <c r="D174" s="151" t="s">
        <v>331</v>
      </c>
      <c r="E174" s="152" t="s">
        <v>581</v>
      </c>
      <c r="F174" s="153">
        <v>256</v>
      </c>
      <c r="G174" s="152"/>
      <c r="H174" s="152">
        <v>323</v>
      </c>
      <c r="I174" s="174">
        <v>320</v>
      </c>
      <c r="J174" s="227" t="s">
        <v>640</v>
      </c>
      <c r="K174" s="124">
        <f t="shared" si="16"/>
        <v>67</v>
      </c>
      <c r="L174" s="176">
        <f t="shared" si="17"/>
        <v>0.26171875</v>
      </c>
      <c r="M174" s="177" t="s">
        <v>557</v>
      </c>
      <c r="N174" s="178">
        <v>43067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201">
        <v>102</v>
      </c>
      <c r="B175" s="150">
        <v>43017</v>
      </c>
      <c r="C175" s="150"/>
      <c r="D175" s="151" t="s">
        <v>351</v>
      </c>
      <c r="E175" s="152" t="s">
        <v>581</v>
      </c>
      <c r="F175" s="153">
        <v>137.5</v>
      </c>
      <c r="G175" s="152"/>
      <c r="H175" s="152">
        <v>184</v>
      </c>
      <c r="I175" s="174">
        <v>183</v>
      </c>
      <c r="J175" s="175" t="s">
        <v>696</v>
      </c>
      <c r="K175" s="124">
        <f t="shared" si="16"/>
        <v>46.5</v>
      </c>
      <c r="L175" s="176">
        <f t="shared" si="17"/>
        <v>0.33818181818181819</v>
      </c>
      <c r="M175" s="177" t="s">
        <v>557</v>
      </c>
      <c r="N175" s="178">
        <v>43108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201">
        <v>103</v>
      </c>
      <c r="B176" s="150">
        <v>43018</v>
      </c>
      <c r="C176" s="150"/>
      <c r="D176" s="151" t="s">
        <v>697</v>
      </c>
      <c r="E176" s="152" t="s">
        <v>581</v>
      </c>
      <c r="F176" s="153">
        <v>125.5</v>
      </c>
      <c r="G176" s="152"/>
      <c r="H176" s="152">
        <v>158</v>
      </c>
      <c r="I176" s="174">
        <v>155</v>
      </c>
      <c r="J176" s="175" t="s">
        <v>698</v>
      </c>
      <c r="K176" s="124">
        <f t="shared" si="16"/>
        <v>32.5</v>
      </c>
      <c r="L176" s="176">
        <f t="shared" si="17"/>
        <v>0.25896414342629481</v>
      </c>
      <c r="M176" s="177" t="s">
        <v>557</v>
      </c>
      <c r="N176" s="178">
        <v>43067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201">
        <v>104</v>
      </c>
      <c r="B177" s="150">
        <v>43018</v>
      </c>
      <c r="C177" s="150"/>
      <c r="D177" s="151" t="s">
        <v>728</v>
      </c>
      <c r="E177" s="152" t="s">
        <v>581</v>
      </c>
      <c r="F177" s="153">
        <v>895</v>
      </c>
      <c r="G177" s="152"/>
      <c r="H177" s="152">
        <v>1122.5</v>
      </c>
      <c r="I177" s="174">
        <v>1078</v>
      </c>
      <c r="J177" s="175" t="s">
        <v>729</v>
      </c>
      <c r="K177" s="124">
        <v>227.5</v>
      </c>
      <c r="L177" s="176">
        <v>0.25418994413407803</v>
      </c>
      <c r="M177" s="177" t="s">
        <v>557</v>
      </c>
      <c r="N177" s="178">
        <v>43117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201">
        <v>105</v>
      </c>
      <c r="B178" s="150">
        <v>43020</v>
      </c>
      <c r="C178" s="150"/>
      <c r="D178" s="151" t="s">
        <v>339</v>
      </c>
      <c r="E178" s="152" t="s">
        <v>581</v>
      </c>
      <c r="F178" s="153">
        <v>525</v>
      </c>
      <c r="G178" s="152"/>
      <c r="H178" s="152">
        <v>629</v>
      </c>
      <c r="I178" s="174">
        <v>629</v>
      </c>
      <c r="J178" s="227" t="s">
        <v>640</v>
      </c>
      <c r="K178" s="124">
        <v>104</v>
      </c>
      <c r="L178" s="176">
        <v>0.19809523809523799</v>
      </c>
      <c r="M178" s="177" t="s">
        <v>557</v>
      </c>
      <c r="N178" s="178">
        <v>43119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201">
        <v>106</v>
      </c>
      <c r="B179" s="150">
        <v>43046</v>
      </c>
      <c r="C179" s="150"/>
      <c r="D179" s="151" t="s">
        <v>380</v>
      </c>
      <c r="E179" s="152" t="s">
        <v>581</v>
      </c>
      <c r="F179" s="153">
        <v>740</v>
      </c>
      <c r="G179" s="152"/>
      <c r="H179" s="152">
        <v>892.5</v>
      </c>
      <c r="I179" s="174">
        <v>900</v>
      </c>
      <c r="J179" s="175" t="s">
        <v>699</v>
      </c>
      <c r="K179" s="124">
        <f>H179-F179</f>
        <v>152.5</v>
      </c>
      <c r="L179" s="176">
        <f>K179/F179</f>
        <v>0.20608108108108109</v>
      </c>
      <c r="M179" s="177" t="s">
        <v>557</v>
      </c>
      <c r="N179" s="178">
        <v>43052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9">
        <v>107</v>
      </c>
      <c r="B180" s="102">
        <v>43073</v>
      </c>
      <c r="C180" s="102"/>
      <c r="D180" s="103" t="s">
        <v>700</v>
      </c>
      <c r="E180" s="104" t="s">
        <v>581</v>
      </c>
      <c r="F180" s="105">
        <v>118.5</v>
      </c>
      <c r="G180" s="104"/>
      <c r="H180" s="104">
        <v>143.5</v>
      </c>
      <c r="I180" s="122">
        <v>145</v>
      </c>
      <c r="J180" s="137" t="s">
        <v>701</v>
      </c>
      <c r="K180" s="124">
        <f>H180-F180</f>
        <v>25</v>
      </c>
      <c r="L180" s="125">
        <f>K180/F180</f>
        <v>0.2109704641350211</v>
      </c>
      <c r="M180" s="126" t="s">
        <v>557</v>
      </c>
      <c r="N180" s="127">
        <v>43097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200">
        <v>108</v>
      </c>
      <c r="B181" s="106">
        <v>43090</v>
      </c>
      <c r="C181" s="106"/>
      <c r="D181" s="154" t="s">
        <v>421</v>
      </c>
      <c r="E181" s="108" t="s">
        <v>581</v>
      </c>
      <c r="F181" s="109">
        <v>715</v>
      </c>
      <c r="G181" s="109"/>
      <c r="H181" s="110">
        <v>500</v>
      </c>
      <c r="I181" s="128">
        <v>872</v>
      </c>
      <c r="J181" s="134" t="s">
        <v>702</v>
      </c>
      <c r="K181" s="130">
        <f>H181-F181</f>
        <v>-215</v>
      </c>
      <c r="L181" s="131">
        <f>K181/F181</f>
        <v>-0.30069930069930068</v>
      </c>
      <c r="M181" s="132" t="s">
        <v>621</v>
      </c>
      <c r="N181" s="133">
        <v>43670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9">
        <v>109</v>
      </c>
      <c r="B182" s="102">
        <v>43098</v>
      </c>
      <c r="C182" s="102"/>
      <c r="D182" s="103" t="s">
        <v>693</v>
      </c>
      <c r="E182" s="104" t="s">
        <v>581</v>
      </c>
      <c r="F182" s="105">
        <v>435</v>
      </c>
      <c r="G182" s="104"/>
      <c r="H182" s="104">
        <v>542.5</v>
      </c>
      <c r="I182" s="122">
        <v>539</v>
      </c>
      <c r="J182" s="137" t="s">
        <v>640</v>
      </c>
      <c r="K182" s="124">
        <v>107.5</v>
      </c>
      <c r="L182" s="125">
        <v>0.247126436781609</v>
      </c>
      <c r="M182" s="126" t="s">
        <v>557</v>
      </c>
      <c r="N182" s="127">
        <v>43206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9">
        <v>110</v>
      </c>
      <c r="B183" s="102">
        <v>43098</v>
      </c>
      <c r="C183" s="102"/>
      <c r="D183" s="103" t="s">
        <v>531</v>
      </c>
      <c r="E183" s="104" t="s">
        <v>581</v>
      </c>
      <c r="F183" s="105">
        <v>885</v>
      </c>
      <c r="G183" s="104"/>
      <c r="H183" s="104">
        <v>1090</v>
      </c>
      <c r="I183" s="122">
        <v>1084</v>
      </c>
      <c r="J183" s="137" t="s">
        <v>640</v>
      </c>
      <c r="K183" s="124">
        <v>205</v>
      </c>
      <c r="L183" s="125">
        <v>0.23163841807909599</v>
      </c>
      <c r="M183" s="126" t="s">
        <v>557</v>
      </c>
      <c r="N183" s="127">
        <v>43213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63">
        <v>111</v>
      </c>
      <c r="B184" s="344">
        <v>43192</v>
      </c>
      <c r="C184" s="344"/>
      <c r="D184" s="112" t="s">
        <v>710</v>
      </c>
      <c r="E184" s="347" t="s">
        <v>581</v>
      </c>
      <c r="F184" s="350">
        <v>478.5</v>
      </c>
      <c r="G184" s="347"/>
      <c r="H184" s="347">
        <v>442</v>
      </c>
      <c r="I184" s="353">
        <v>613</v>
      </c>
      <c r="J184" s="380" t="s">
        <v>800</v>
      </c>
      <c r="K184" s="130">
        <f>H184-F184</f>
        <v>-36.5</v>
      </c>
      <c r="L184" s="131">
        <f>K184/F184</f>
        <v>-7.6280041797283177E-2</v>
      </c>
      <c r="M184" s="132" t="s">
        <v>621</v>
      </c>
      <c r="N184" s="133">
        <v>43762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200">
        <v>112</v>
      </c>
      <c r="B185" s="106">
        <v>43194</v>
      </c>
      <c r="C185" s="106"/>
      <c r="D185" s="370" t="s">
        <v>782</v>
      </c>
      <c r="E185" s="108" t="s">
        <v>581</v>
      </c>
      <c r="F185" s="109">
        <f>141.5-7.3</f>
        <v>134.19999999999999</v>
      </c>
      <c r="G185" s="109"/>
      <c r="H185" s="110">
        <v>77</v>
      </c>
      <c r="I185" s="128">
        <v>180</v>
      </c>
      <c r="J185" s="380" t="s">
        <v>799</v>
      </c>
      <c r="K185" s="130">
        <f>H185-F185</f>
        <v>-57.199999999999989</v>
      </c>
      <c r="L185" s="131">
        <f>K185/F185</f>
        <v>-0.42622950819672129</v>
      </c>
      <c r="M185" s="132" t="s">
        <v>621</v>
      </c>
      <c r="N185" s="133">
        <v>43522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200">
        <v>113</v>
      </c>
      <c r="B186" s="106">
        <v>43209</v>
      </c>
      <c r="C186" s="106"/>
      <c r="D186" s="107" t="s">
        <v>703</v>
      </c>
      <c r="E186" s="108" t="s">
        <v>581</v>
      </c>
      <c r="F186" s="109">
        <v>430</v>
      </c>
      <c r="G186" s="109"/>
      <c r="H186" s="110">
        <v>220</v>
      </c>
      <c r="I186" s="128">
        <v>537</v>
      </c>
      <c r="J186" s="134" t="s">
        <v>704</v>
      </c>
      <c r="K186" s="130">
        <f>H186-F186</f>
        <v>-210</v>
      </c>
      <c r="L186" s="131">
        <f>K186/F186</f>
        <v>-0.48837209302325579</v>
      </c>
      <c r="M186" s="132" t="s">
        <v>621</v>
      </c>
      <c r="N186" s="133">
        <v>43252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364">
        <v>114</v>
      </c>
      <c r="B187" s="155">
        <v>43220</v>
      </c>
      <c r="C187" s="155"/>
      <c r="D187" s="156" t="s">
        <v>381</v>
      </c>
      <c r="E187" s="157" t="s">
        <v>581</v>
      </c>
      <c r="F187" s="159">
        <v>153.5</v>
      </c>
      <c r="G187" s="159"/>
      <c r="H187" s="159">
        <v>196</v>
      </c>
      <c r="I187" s="159">
        <v>196</v>
      </c>
      <c r="J187" s="355" t="s">
        <v>816</v>
      </c>
      <c r="K187" s="179">
        <f>H187-F187</f>
        <v>42.5</v>
      </c>
      <c r="L187" s="180">
        <f>K187/F187</f>
        <v>0.27687296416938112</v>
      </c>
      <c r="M187" s="158" t="s">
        <v>557</v>
      </c>
      <c r="N187" s="181">
        <v>43605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200">
        <v>115</v>
      </c>
      <c r="B188" s="106">
        <v>43306</v>
      </c>
      <c r="C188" s="106"/>
      <c r="D188" s="107" t="s">
        <v>726</v>
      </c>
      <c r="E188" s="108" t="s">
        <v>581</v>
      </c>
      <c r="F188" s="109">
        <v>27.5</v>
      </c>
      <c r="G188" s="109"/>
      <c r="H188" s="110">
        <v>13.1</v>
      </c>
      <c r="I188" s="128">
        <v>60</v>
      </c>
      <c r="J188" s="134" t="s">
        <v>730</v>
      </c>
      <c r="K188" s="130">
        <v>-14.4</v>
      </c>
      <c r="L188" s="131">
        <v>-0.52363636363636401</v>
      </c>
      <c r="M188" s="132" t="s">
        <v>621</v>
      </c>
      <c r="N188" s="133">
        <v>43138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363">
        <v>116</v>
      </c>
      <c r="B189" s="344">
        <v>43318</v>
      </c>
      <c r="C189" s="344"/>
      <c r="D189" s="112" t="s">
        <v>705</v>
      </c>
      <c r="E189" s="347" t="s">
        <v>581</v>
      </c>
      <c r="F189" s="347">
        <v>148.5</v>
      </c>
      <c r="G189" s="347"/>
      <c r="H189" s="347">
        <v>102</v>
      </c>
      <c r="I189" s="353">
        <v>182</v>
      </c>
      <c r="J189" s="134" t="s">
        <v>815</v>
      </c>
      <c r="K189" s="130">
        <f>H189-F189</f>
        <v>-46.5</v>
      </c>
      <c r="L189" s="131">
        <f>K189/F189</f>
        <v>-0.31313131313131315</v>
      </c>
      <c r="M189" s="132" t="s">
        <v>621</v>
      </c>
      <c r="N189" s="133">
        <v>43661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9">
        <v>117</v>
      </c>
      <c r="B190" s="102">
        <v>43335</v>
      </c>
      <c r="C190" s="102"/>
      <c r="D190" s="103" t="s">
        <v>731</v>
      </c>
      <c r="E190" s="104" t="s">
        <v>581</v>
      </c>
      <c r="F190" s="152">
        <v>285</v>
      </c>
      <c r="G190" s="104"/>
      <c r="H190" s="104">
        <v>355</v>
      </c>
      <c r="I190" s="122">
        <v>364</v>
      </c>
      <c r="J190" s="137" t="s">
        <v>732</v>
      </c>
      <c r="K190" s="124">
        <v>70</v>
      </c>
      <c r="L190" s="125">
        <v>0.24561403508771901</v>
      </c>
      <c r="M190" s="126" t="s">
        <v>557</v>
      </c>
      <c r="N190" s="127">
        <v>43455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9">
        <v>118</v>
      </c>
      <c r="B191" s="102">
        <v>43341</v>
      </c>
      <c r="C191" s="102"/>
      <c r="D191" s="103" t="s">
        <v>371</v>
      </c>
      <c r="E191" s="104" t="s">
        <v>581</v>
      </c>
      <c r="F191" s="152">
        <v>525</v>
      </c>
      <c r="G191" s="104"/>
      <c r="H191" s="104">
        <v>585</v>
      </c>
      <c r="I191" s="122">
        <v>635</v>
      </c>
      <c r="J191" s="137" t="s">
        <v>706</v>
      </c>
      <c r="K191" s="124">
        <f t="shared" ref="K191:K203" si="18">H191-F191</f>
        <v>60</v>
      </c>
      <c r="L191" s="125">
        <f t="shared" ref="L191:L203" si="19">K191/F191</f>
        <v>0.11428571428571428</v>
      </c>
      <c r="M191" s="126" t="s">
        <v>557</v>
      </c>
      <c r="N191" s="127">
        <v>43662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9">
        <v>119</v>
      </c>
      <c r="B192" s="102">
        <v>43395</v>
      </c>
      <c r="C192" s="102"/>
      <c r="D192" s="103" t="s">
        <v>358</v>
      </c>
      <c r="E192" s="104" t="s">
        <v>581</v>
      </c>
      <c r="F192" s="152">
        <v>475</v>
      </c>
      <c r="G192" s="104"/>
      <c r="H192" s="104">
        <v>574</v>
      </c>
      <c r="I192" s="122">
        <v>570</v>
      </c>
      <c r="J192" s="137" t="s">
        <v>640</v>
      </c>
      <c r="K192" s="124">
        <f t="shared" si="18"/>
        <v>99</v>
      </c>
      <c r="L192" s="125">
        <f t="shared" si="19"/>
        <v>0.20842105263157895</v>
      </c>
      <c r="M192" s="126" t="s">
        <v>557</v>
      </c>
      <c r="N192" s="127">
        <v>43403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201">
        <v>120</v>
      </c>
      <c r="B193" s="150">
        <v>43397</v>
      </c>
      <c r="C193" s="150"/>
      <c r="D193" s="397" t="s">
        <v>378</v>
      </c>
      <c r="E193" s="152" t="s">
        <v>581</v>
      </c>
      <c r="F193" s="152">
        <v>707.5</v>
      </c>
      <c r="G193" s="152"/>
      <c r="H193" s="152">
        <v>872</v>
      </c>
      <c r="I193" s="174">
        <v>872</v>
      </c>
      <c r="J193" s="175" t="s">
        <v>640</v>
      </c>
      <c r="K193" s="124">
        <f t="shared" si="18"/>
        <v>164.5</v>
      </c>
      <c r="L193" s="176">
        <f t="shared" si="19"/>
        <v>0.23250883392226149</v>
      </c>
      <c r="M193" s="177" t="s">
        <v>557</v>
      </c>
      <c r="N193" s="178">
        <v>43482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201">
        <v>121</v>
      </c>
      <c r="B194" s="150">
        <v>43398</v>
      </c>
      <c r="C194" s="150"/>
      <c r="D194" s="397" t="s">
        <v>340</v>
      </c>
      <c r="E194" s="152" t="s">
        <v>581</v>
      </c>
      <c r="F194" s="152">
        <v>162</v>
      </c>
      <c r="G194" s="152"/>
      <c r="H194" s="152">
        <v>204</v>
      </c>
      <c r="I194" s="174">
        <v>209</v>
      </c>
      <c r="J194" s="175" t="s">
        <v>814</v>
      </c>
      <c r="K194" s="124">
        <f t="shared" si="18"/>
        <v>42</v>
      </c>
      <c r="L194" s="176">
        <f t="shared" si="19"/>
        <v>0.25925925925925924</v>
      </c>
      <c r="M194" s="177" t="s">
        <v>557</v>
      </c>
      <c r="N194" s="178">
        <v>43539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202">
        <v>122</v>
      </c>
      <c r="B195" s="203">
        <v>43399</v>
      </c>
      <c r="C195" s="203"/>
      <c r="D195" s="151" t="s">
        <v>466</v>
      </c>
      <c r="E195" s="204" t="s">
        <v>581</v>
      </c>
      <c r="F195" s="204">
        <v>240</v>
      </c>
      <c r="G195" s="204"/>
      <c r="H195" s="204">
        <v>297</v>
      </c>
      <c r="I195" s="228">
        <v>297</v>
      </c>
      <c r="J195" s="175" t="s">
        <v>640</v>
      </c>
      <c r="K195" s="229">
        <f t="shared" si="18"/>
        <v>57</v>
      </c>
      <c r="L195" s="230">
        <f t="shared" si="19"/>
        <v>0.23749999999999999</v>
      </c>
      <c r="M195" s="231" t="s">
        <v>557</v>
      </c>
      <c r="N195" s="232">
        <v>43417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9">
        <v>123</v>
      </c>
      <c r="B196" s="102">
        <v>43439</v>
      </c>
      <c r="C196" s="102"/>
      <c r="D196" s="144" t="s">
        <v>707</v>
      </c>
      <c r="E196" s="104" t="s">
        <v>581</v>
      </c>
      <c r="F196" s="104">
        <v>202.5</v>
      </c>
      <c r="G196" s="104"/>
      <c r="H196" s="104">
        <v>255</v>
      </c>
      <c r="I196" s="122">
        <v>252</v>
      </c>
      <c r="J196" s="137" t="s">
        <v>640</v>
      </c>
      <c r="K196" s="124">
        <f t="shared" si="18"/>
        <v>52.5</v>
      </c>
      <c r="L196" s="125">
        <f t="shared" si="19"/>
        <v>0.25925925925925924</v>
      </c>
      <c r="M196" s="126" t="s">
        <v>557</v>
      </c>
      <c r="N196" s="127">
        <v>43542</v>
      </c>
      <c r="O196" s="54"/>
      <c r="P196" s="13"/>
      <c r="Q196" s="13"/>
      <c r="R196" s="90" t="s">
        <v>709</v>
      </c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02">
        <v>124</v>
      </c>
      <c r="B197" s="203">
        <v>43465</v>
      </c>
      <c r="C197" s="102"/>
      <c r="D197" s="397" t="s">
        <v>403</v>
      </c>
      <c r="E197" s="204" t="s">
        <v>581</v>
      </c>
      <c r="F197" s="204">
        <v>710</v>
      </c>
      <c r="G197" s="204"/>
      <c r="H197" s="204">
        <v>866</v>
      </c>
      <c r="I197" s="228">
        <v>866</v>
      </c>
      <c r="J197" s="175" t="s">
        <v>640</v>
      </c>
      <c r="K197" s="124">
        <f t="shared" si="18"/>
        <v>156</v>
      </c>
      <c r="L197" s="125">
        <f t="shared" si="19"/>
        <v>0.21971830985915494</v>
      </c>
      <c r="M197" s="126" t="s">
        <v>557</v>
      </c>
      <c r="N197" s="358">
        <v>43553</v>
      </c>
      <c r="O197" s="54"/>
      <c r="P197" s="13"/>
      <c r="Q197" s="13"/>
      <c r="R197" s="14" t="s">
        <v>709</v>
      </c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2">
        <v>125</v>
      </c>
      <c r="B198" s="203">
        <v>43522</v>
      </c>
      <c r="C198" s="203"/>
      <c r="D198" s="397" t="s">
        <v>139</v>
      </c>
      <c r="E198" s="204" t="s">
        <v>581</v>
      </c>
      <c r="F198" s="204">
        <v>337.25</v>
      </c>
      <c r="G198" s="204"/>
      <c r="H198" s="204">
        <v>398.5</v>
      </c>
      <c r="I198" s="228">
        <v>411</v>
      </c>
      <c r="J198" s="137" t="s">
        <v>813</v>
      </c>
      <c r="K198" s="124">
        <f t="shared" si="18"/>
        <v>61.25</v>
      </c>
      <c r="L198" s="125">
        <f t="shared" si="19"/>
        <v>0.1816160118606375</v>
      </c>
      <c r="M198" s="126" t="s">
        <v>557</v>
      </c>
      <c r="N198" s="358">
        <v>43760</v>
      </c>
      <c r="O198" s="54"/>
      <c r="P198" s="13"/>
      <c r="Q198" s="13"/>
      <c r="R198" s="90" t="s">
        <v>709</v>
      </c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365">
        <v>126</v>
      </c>
      <c r="B199" s="160">
        <v>43559</v>
      </c>
      <c r="C199" s="160"/>
      <c r="D199" s="161" t="s">
        <v>395</v>
      </c>
      <c r="E199" s="162" t="s">
        <v>581</v>
      </c>
      <c r="F199" s="162">
        <v>130</v>
      </c>
      <c r="G199" s="162"/>
      <c r="H199" s="162">
        <v>65</v>
      </c>
      <c r="I199" s="182">
        <v>158</v>
      </c>
      <c r="J199" s="134" t="s">
        <v>708</v>
      </c>
      <c r="K199" s="130">
        <f t="shared" si="18"/>
        <v>-65</v>
      </c>
      <c r="L199" s="131">
        <f t="shared" si="19"/>
        <v>-0.5</v>
      </c>
      <c r="M199" s="132" t="s">
        <v>621</v>
      </c>
      <c r="N199" s="133">
        <v>43726</v>
      </c>
      <c r="O199" s="54"/>
      <c r="P199" s="13"/>
      <c r="Q199" s="13"/>
      <c r="R199" s="14" t="s">
        <v>711</v>
      </c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366">
        <v>127</v>
      </c>
      <c r="B200" s="183">
        <v>43017</v>
      </c>
      <c r="C200" s="183"/>
      <c r="D200" s="184" t="s">
        <v>166</v>
      </c>
      <c r="E200" s="185" t="s">
        <v>581</v>
      </c>
      <c r="F200" s="186">
        <v>141.5</v>
      </c>
      <c r="G200" s="187"/>
      <c r="H200" s="187">
        <v>183.5</v>
      </c>
      <c r="I200" s="187">
        <v>210</v>
      </c>
      <c r="J200" s="214" t="s">
        <v>804</v>
      </c>
      <c r="K200" s="215">
        <f t="shared" si="18"/>
        <v>42</v>
      </c>
      <c r="L200" s="216">
        <f t="shared" si="19"/>
        <v>0.29681978798586572</v>
      </c>
      <c r="M200" s="186" t="s">
        <v>557</v>
      </c>
      <c r="N200" s="217">
        <v>43042</v>
      </c>
      <c r="O200" s="54"/>
      <c r="P200" s="13"/>
      <c r="Q200" s="13"/>
      <c r="R200" s="90" t="s">
        <v>711</v>
      </c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65">
        <v>128</v>
      </c>
      <c r="B201" s="160">
        <v>43074</v>
      </c>
      <c r="C201" s="160"/>
      <c r="D201" s="161" t="s">
        <v>296</v>
      </c>
      <c r="E201" s="162" t="s">
        <v>581</v>
      </c>
      <c r="F201" s="163">
        <v>172</v>
      </c>
      <c r="G201" s="162"/>
      <c r="H201" s="162">
        <v>155.25</v>
      </c>
      <c r="I201" s="182">
        <v>230</v>
      </c>
      <c r="J201" s="380" t="s">
        <v>797</v>
      </c>
      <c r="K201" s="130">
        <f t="shared" ref="K201" si="20">H201-F201</f>
        <v>-16.75</v>
      </c>
      <c r="L201" s="131">
        <f t="shared" ref="L201" si="21">K201/F201</f>
        <v>-9.7383720930232565E-2</v>
      </c>
      <c r="M201" s="132" t="s">
        <v>621</v>
      </c>
      <c r="N201" s="133">
        <v>43787</v>
      </c>
      <c r="O201" s="54"/>
      <c r="P201" s="13"/>
      <c r="Q201" s="13"/>
      <c r="R201" s="14" t="s">
        <v>711</v>
      </c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66">
        <v>129</v>
      </c>
      <c r="B202" s="183">
        <v>43398</v>
      </c>
      <c r="C202" s="183"/>
      <c r="D202" s="184" t="s">
        <v>103</v>
      </c>
      <c r="E202" s="185" t="s">
        <v>581</v>
      </c>
      <c r="F202" s="187">
        <v>698.5</v>
      </c>
      <c r="G202" s="187"/>
      <c r="H202" s="187">
        <v>850</v>
      </c>
      <c r="I202" s="187">
        <v>890</v>
      </c>
      <c r="J202" s="218" t="s">
        <v>810</v>
      </c>
      <c r="K202" s="215">
        <f t="shared" si="18"/>
        <v>151.5</v>
      </c>
      <c r="L202" s="216">
        <f t="shared" si="19"/>
        <v>0.21689334287759485</v>
      </c>
      <c r="M202" s="186" t="s">
        <v>557</v>
      </c>
      <c r="N202" s="217">
        <v>43453</v>
      </c>
      <c r="O202" s="54"/>
      <c r="P202" s="13"/>
      <c r="Q202" s="13"/>
      <c r="R202" s="14" t="s">
        <v>709</v>
      </c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2">
        <v>130</v>
      </c>
      <c r="B203" s="155">
        <v>42877</v>
      </c>
      <c r="C203" s="155"/>
      <c r="D203" s="156" t="s">
        <v>370</v>
      </c>
      <c r="E203" s="157" t="s">
        <v>581</v>
      </c>
      <c r="F203" s="158">
        <v>127.6</v>
      </c>
      <c r="G203" s="159"/>
      <c r="H203" s="159">
        <v>138</v>
      </c>
      <c r="I203" s="159">
        <v>190</v>
      </c>
      <c r="J203" s="381" t="s">
        <v>801</v>
      </c>
      <c r="K203" s="179">
        <f t="shared" si="18"/>
        <v>10.400000000000006</v>
      </c>
      <c r="L203" s="180">
        <f t="shared" si="19"/>
        <v>8.1504702194357417E-2</v>
      </c>
      <c r="M203" s="158" t="s">
        <v>557</v>
      </c>
      <c r="N203" s="181">
        <v>43774</v>
      </c>
      <c r="O203" s="54"/>
      <c r="P203" s="13"/>
      <c r="Q203" s="13"/>
      <c r="R203" s="90" t="s">
        <v>711</v>
      </c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67">
        <v>131</v>
      </c>
      <c r="B204" s="191">
        <v>43158</v>
      </c>
      <c r="C204" s="191"/>
      <c r="D204" s="188" t="s">
        <v>712</v>
      </c>
      <c r="E204" s="192" t="s">
        <v>581</v>
      </c>
      <c r="F204" s="193">
        <v>317</v>
      </c>
      <c r="G204" s="192"/>
      <c r="H204" s="192"/>
      <c r="I204" s="221">
        <v>398</v>
      </c>
      <c r="J204" s="234" t="s">
        <v>559</v>
      </c>
      <c r="K204" s="190"/>
      <c r="L204" s="189"/>
      <c r="M204" s="220" t="s">
        <v>559</v>
      </c>
      <c r="N204" s="219"/>
      <c r="O204" s="54"/>
      <c r="P204" s="13"/>
      <c r="Q204" s="13"/>
      <c r="R204" s="338" t="s">
        <v>711</v>
      </c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65">
        <v>132</v>
      </c>
      <c r="B205" s="160">
        <v>43164</v>
      </c>
      <c r="C205" s="160"/>
      <c r="D205" s="161" t="s">
        <v>133</v>
      </c>
      <c r="E205" s="162" t="s">
        <v>581</v>
      </c>
      <c r="F205" s="163">
        <f>510-14.4</f>
        <v>495.6</v>
      </c>
      <c r="G205" s="162"/>
      <c r="H205" s="162">
        <v>350</v>
      </c>
      <c r="I205" s="182">
        <v>672</v>
      </c>
      <c r="J205" s="380" t="s">
        <v>806</v>
      </c>
      <c r="K205" s="130">
        <f t="shared" ref="K205" si="22">H205-F205</f>
        <v>-145.60000000000002</v>
      </c>
      <c r="L205" s="131">
        <f t="shared" ref="L205" si="23">K205/F205</f>
        <v>-0.29378531073446329</v>
      </c>
      <c r="M205" s="132" t="s">
        <v>621</v>
      </c>
      <c r="N205" s="133">
        <v>43887</v>
      </c>
      <c r="O205" s="54"/>
      <c r="P205" s="13"/>
      <c r="Q205" s="13"/>
      <c r="R205" s="14" t="s">
        <v>709</v>
      </c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65">
        <v>133</v>
      </c>
      <c r="B206" s="160">
        <v>43237</v>
      </c>
      <c r="C206" s="160"/>
      <c r="D206" s="161" t="s">
        <v>460</v>
      </c>
      <c r="E206" s="162" t="s">
        <v>581</v>
      </c>
      <c r="F206" s="163">
        <v>230.3</v>
      </c>
      <c r="G206" s="162"/>
      <c r="H206" s="162">
        <v>102.5</v>
      </c>
      <c r="I206" s="182">
        <v>348</v>
      </c>
      <c r="J206" s="380" t="s">
        <v>808</v>
      </c>
      <c r="K206" s="130">
        <f t="shared" ref="K206" si="24">H206-F206</f>
        <v>-127.80000000000001</v>
      </c>
      <c r="L206" s="131">
        <f t="shared" ref="L206" si="25">K206/F206</f>
        <v>-0.55492835432045162</v>
      </c>
      <c r="M206" s="132" t="s">
        <v>621</v>
      </c>
      <c r="N206" s="133">
        <v>43896</v>
      </c>
      <c r="O206" s="54"/>
      <c r="P206" s="13"/>
      <c r="Q206" s="13"/>
      <c r="R206" s="340" t="s">
        <v>709</v>
      </c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211">
        <v>134</v>
      </c>
      <c r="B207" s="194">
        <v>43258</v>
      </c>
      <c r="C207" s="194"/>
      <c r="D207" s="197" t="s">
        <v>427</v>
      </c>
      <c r="E207" s="195" t="s">
        <v>581</v>
      </c>
      <c r="F207" s="193">
        <f>342.5-5.1</f>
        <v>337.4</v>
      </c>
      <c r="G207" s="195"/>
      <c r="H207" s="195"/>
      <c r="I207" s="222">
        <v>439</v>
      </c>
      <c r="J207" s="234" t="s">
        <v>559</v>
      </c>
      <c r="K207" s="224"/>
      <c r="L207" s="225"/>
      <c r="M207" s="223" t="s">
        <v>559</v>
      </c>
      <c r="N207" s="226"/>
      <c r="O207" s="54"/>
      <c r="P207" s="13"/>
      <c r="Q207" s="13"/>
      <c r="R207" s="338" t="s">
        <v>711</v>
      </c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211">
        <v>135</v>
      </c>
      <c r="B208" s="194">
        <v>43285</v>
      </c>
      <c r="C208" s="194"/>
      <c r="D208" s="198" t="s">
        <v>48</v>
      </c>
      <c r="E208" s="195" t="s">
        <v>581</v>
      </c>
      <c r="F208" s="193">
        <f>127.5-5.53</f>
        <v>121.97</v>
      </c>
      <c r="G208" s="195"/>
      <c r="H208" s="195"/>
      <c r="I208" s="222">
        <v>170</v>
      </c>
      <c r="J208" s="234" t="s">
        <v>559</v>
      </c>
      <c r="K208" s="224"/>
      <c r="L208" s="225"/>
      <c r="M208" s="223" t="s">
        <v>559</v>
      </c>
      <c r="N208" s="226"/>
      <c r="O208" s="54"/>
      <c r="P208" s="13"/>
      <c r="Q208" s="13"/>
      <c r="R208" s="14" t="s">
        <v>709</v>
      </c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65">
        <v>136</v>
      </c>
      <c r="B209" s="160">
        <v>43294</v>
      </c>
      <c r="C209" s="160"/>
      <c r="D209" s="161" t="s">
        <v>240</v>
      </c>
      <c r="E209" s="162" t="s">
        <v>581</v>
      </c>
      <c r="F209" s="163">
        <v>46.5</v>
      </c>
      <c r="G209" s="162"/>
      <c r="H209" s="162">
        <v>17</v>
      </c>
      <c r="I209" s="182">
        <v>59</v>
      </c>
      <c r="J209" s="380" t="s">
        <v>805</v>
      </c>
      <c r="K209" s="130">
        <f t="shared" ref="K209" si="26">H209-F209</f>
        <v>-29.5</v>
      </c>
      <c r="L209" s="131">
        <f t="shared" ref="L209" si="27">K209/F209</f>
        <v>-0.63440860215053763</v>
      </c>
      <c r="M209" s="132" t="s">
        <v>621</v>
      </c>
      <c r="N209" s="133">
        <v>43887</v>
      </c>
      <c r="O209" s="54"/>
      <c r="P209" s="13"/>
      <c r="Q209" s="13"/>
      <c r="R209" s="14" t="s">
        <v>709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67">
        <v>137</v>
      </c>
      <c r="B210" s="191">
        <v>43396</v>
      </c>
      <c r="C210" s="191"/>
      <c r="D210" s="198" t="s">
        <v>405</v>
      </c>
      <c r="E210" s="195" t="s">
        <v>581</v>
      </c>
      <c r="F210" s="196">
        <v>156.5</v>
      </c>
      <c r="G210" s="195"/>
      <c r="H210" s="195"/>
      <c r="I210" s="222">
        <v>191</v>
      </c>
      <c r="J210" s="234" t="s">
        <v>559</v>
      </c>
      <c r="K210" s="224"/>
      <c r="L210" s="225"/>
      <c r="M210" s="223" t="s">
        <v>559</v>
      </c>
      <c r="N210" s="226"/>
      <c r="O210" s="54"/>
      <c r="P210" s="13"/>
      <c r="Q210" s="13"/>
      <c r="R210" s="14" t="s">
        <v>709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67">
        <v>138</v>
      </c>
      <c r="B211" s="191">
        <v>43439</v>
      </c>
      <c r="C211" s="191"/>
      <c r="D211" s="198" t="s">
        <v>322</v>
      </c>
      <c r="E211" s="195" t="s">
        <v>581</v>
      </c>
      <c r="F211" s="196">
        <v>259.5</v>
      </c>
      <c r="G211" s="195"/>
      <c r="H211" s="195"/>
      <c r="I211" s="222">
        <v>321</v>
      </c>
      <c r="J211" s="234" t="s">
        <v>559</v>
      </c>
      <c r="K211" s="224"/>
      <c r="L211" s="225"/>
      <c r="M211" s="223" t="s">
        <v>559</v>
      </c>
      <c r="N211" s="226"/>
      <c r="O211" s="13"/>
      <c r="P211" s="13"/>
      <c r="Q211" s="13"/>
      <c r="R211" s="14" t="s">
        <v>709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65">
        <v>139</v>
      </c>
      <c r="B212" s="160">
        <v>43439</v>
      </c>
      <c r="C212" s="160"/>
      <c r="D212" s="161" t="s">
        <v>733</v>
      </c>
      <c r="E212" s="162" t="s">
        <v>581</v>
      </c>
      <c r="F212" s="162">
        <v>715</v>
      </c>
      <c r="G212" s="162"/>
      <c r="H212" s="162">
        <v>445</v>
      </c>
      <c r="I212" s="182">
        <v>840</v>
      </c>
      <c r="J212" s="134" t="s">
        <v>785</v>
      </c>
      <c r="K212" s="130">
        <f t="shared" ref="K212:K215" si="28">H212-F212</f>
        <v>-270</v>
      </c>
      <c r="L212" s="131">
        <f t="shared" ref="L212:L215" si="29">K212/F212</f>
        <v>-0.3776223776223776</v>
      </c>
      <c r="M212" s="132" t="s">
        <v>621</v>
      </c>
      <c r="N212" s="133">
        <v>43800</v>
      </c>
      <c r="O212" s="54"/>
      <c r="P212" s="13"/>
      <c r="Q212" s="13"/>
      <c r="R212" s="14" t="s">
        <v>709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202">
        <v>140</v>
      </c>
      <c r="B213" s="203">
        <v>43469</v>
      </c>
      <c r="C213" s="203"/>
      <c r="D213" s="151" t="s">
        <v>143</v>
      </c>
      <c r="E213" s="204" t="s">
        <v>581</v>
      </c>
      <c r="F213" s="204">
        <v>875</v>
      </c>
      <c r="G213" s="204"/>
      <c r="H213" s="204">
        <v>1165</v>
      </c>
      <c r="I213" s="228">
        <v>1185</v>
      </c>
      <c r="J213" s="137" t="s">
        <v>811</v>
      </c>
      <c r="K213" s="124">
        <f t="shared" si="28"/>
        <v>290</v>
      </c>
      <c r="L213" s="125">
        <f t="shared" si="29"/>
        <v>0.33142857142857141</v>
      </c>
      <c r="M213" s="126" t="s">
        <v>557</v>
      </c>
      <c r="N213" s="358">
        <v>43847</v>
      </c>
      <c r="O213" s="54"/>
      <c r="P213" s="13"/>
      <c r="Q213" s="13"/>
      <c r="R213" s="340" t="s">
        <v>709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202">
        <v>141</v>
      </c>
      <c r="B214" s="203">
        <v>43559</v>
      </c>
      <c r="C214" s="203"/>
      <c r="D214" s="397" t="s">
        <v>337</v>
      </c>
      <c r="E214" s="204" t="s">
        <v>581</v>
      </c>
      <c r="F214" s="204">
        <f>387-14.63</f>
        <v>372.37</v>
      </c>
      <c r="G214" s="204"/>
      <c r="H214" s="204">
        <v>490</v>
      </c>
      <c r="I214" s="228">
        <v>490</v>
      </c>
      <c r="J214" s="137" t="s">
        <v>640</v>
      </c>
      <c r="K214" s="124">
        <f t="shared" si="28"/>
        <v>117.63</v>
      </c>
      <c r="L214" s="125">
        <f t="shared" si="29"/>
        <v>0.31589548030185027</v>
      </c>
      <c r="M214" s="126" t="s">
        <v>557</v>
      </c>
      <c r="N214" s="358">
        <v>43850</v>
      </c>
      <c r="O214" s="54"/>
      <c r="P214" s="13"/>
      <c r="Q214" s="13"/>
      <c r="R214" s="340" t="s">
        <v>709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65">
        <v>142</v>
      </c>
      <c r="B215" s="160">
        <v>43578</v>
      </c>
      <c r="C215" s="160"/>
      <c r="D215" s="161" t="s">
        <v>734</v>
      </c>
      <c r="E215" s="162" t="s">
        <v>558</v>
      </c>
      <c r="F215" s="162">
        <v>220</v>
      </c>
      <c r="G215" s="162"/>
      <c r="H215" s="162">
        <v>127.5</v>
      </c>
      <c r="I215" s="182">
        <v>284</v>
      </c>
      <c r="J215" s="380" t="s">
        <v>809</v>
      </c>
      <c r="K215" s="130">
        <f t="shared" si="28"/>
        <v>-92.5</v>
      </c>
      <c r="L215" s="131">
        <f t="shared" si="29"/>
        <v>-0.42045454545454547</v>
      </c>
      <c r="M215" s="132" t="s">
        <v>621</v>
      </c>
      <c r="N215" s="133">
        <v>43896</v>
      </c>
      <c r="O215" s="54"/>
      <c r="P215" s="13"/>
      <c r="Q215" s="13"/>
      <c r="R215" s="14" t="s">
        <v>709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202">
        <v>143</v>
      </c>
      <c r="B216" s="203">
        <v>43622</v>
      </c>
      <c r="C216" s="203"/>
      <c r="D216" s="397" t="s">
        <v>467</v>
      </c>
      <c r="E216" s="204" t="s">
        <v>558</v>
      </c>
      <c r="F216" s="204">
        <v>332.8</v>
      </c>
      <c r="G216" s="204"/>
      <c r="H216" s="204">
        <v>405</v>
      </c>
      <c r="I216" s="228">
        <v>419</v>
      </c>
      <c r="J216" s="137" t="s">
        <v>812</v>
      </c>
      <c r="K216" s="124">
        <f t="shared" ref="K216" si="30">H216-F216</f>
        <v>72.199999999999989</v>
      </c>
      <c r="L216" s="125">
        <f t="shared" ref="L216" si="31">K216/F216</f>
        <v>0.21694711538461534</v>
      </c>
      <c r="M216" s="126" t="s">
        <v>557</v>
      </c>
      <c r="N216" s="358">
        <v>43860</v>
      </c>
      <c r="O216" s="54"/>
      <c r="P216" s="13"/>
      <c r="Q216" s="13"/>
      <c r="R216" s="14" t="s">
        <v>711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40">
        <v>144</v>
      </c>
      <c r="B217" s="139">
        <v>43641</v>
      </c>
      <c r="C217" s="139"/>
      <c r="D217" s="140" t="s">
        <v>137</v>
      </c>
      <c r="E217" s="141" t="s">
        <v>581</v>
      </c>
      <c r="F217" s="142">
        <v>386</v>
      </c>
      <c r="G217" s="143"/>
      <c r="H217" s="143">
        <v>395</v>
      </c>
      <c r="I217" s="143">
        <v>452</v>
      </c>
      <c r="J217" s="166" t="s">
        <v>802</v>
      </c>
      <c r="K217" s="167">
        <f t="shared" ref="K217" si="32">H217-F217</f>
        <v>9</v>
      </c>
      <c r="L217" s="168">
        <f t="shared" ref="L217" si="33">K217/F217</f>
        <v>2.3316062176165803E-2</v>
      </c>
      <c r="M217" s="169" t="s">
        <v>666</v>
      </c>
      <c r="N217" s="170">
        <v>43868</v>
      </c>
      <c r="O217" s="13"/>
      <c r="P217" s="13"/>
      <c r="Q217" s="13"/>
      <c r="R217" s="14" t="s">
        <v>711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68">
        <v>145</v>
      </c>
      <c r="B218" s="191">
        <v>43707</v>
      </c>
      <c r="C218" s="191"/>
      <c r="D218" s="198" t="s">
        <v>256</v>
      </c>
      <c r="E218" s="195" t="s">
        <v>581</v>
      </c>
      <c r="F218" s="195" t="s">
        <v>713</v>
      </c>
      <c r="G218" s="195"/>
      <c r="H218" s="195"/>
      <c r="I218" s="222">
        <v>190</v>
      </c>
      <c r="J218" s="234" t="s">
        <v>559</v>
      </c>
      <c r="K218" s="224"/>
      <c r="L218" s="225"/>
      <c r="M218" s="354" t="s">
        <v>559</v>
      </c>
      <c r="N218" s="226"/>
      <c r="O218" s="13"/>
      <c r="P218" s="13"/>
      <c r="Q218" s="13"/>
      <c r="R218" s="340" t="s">
        <v>709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2">
        <v>146</v>
      </c>
      <c r="B219" s="203">
        <v>43731</v>
      </c>
      <c r="C219" s="203"/>
      <c r="D219" s="151" t="s">
        <v>419</v>
      </c>
      <c r="E219" s="204" t="s">
        <v>581</v>
      </c>
      <c r="F219" s="204">
        <v>235</v>
      </c>
      <c r="G219" s="204"/>
      <c r="H219" s="204">
        <v>295</v>
      </c>
      <c r="I219" s="228">
        <v>296</v>
      </c>
      <c r="J219" s="137" t="s">
        <v>790</v>
      </c>
      <c r="K219" s="124">
        <f t="shared" ref="K219" si="34">H219-F219</f>
        <v>60</v>
      </c>
      <c r="L219" s="125">
        <f t="shared" ref="L219" si="35">K219/F219</f>
        <v>0.25531914893617019</v>
      </c>
      <c r="M219" s="126" t="s">
        <v>557</v>
      </c>
      <c r="N219" s="358">
        <v>43844</v>
      </c>
      <c r="O219" s="54"/>
      <c r="P219" s="13"/>
      <c r="Q219" s="13"/>
      <c r="R219" s="14" t="s">
        <v>711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2">
        <v>147</v>
      </c>
      <c r="B220" s="203">
        <v>43752</v>
      </c>
      <c r="C220" s="203"/>
      <c r="D220" s="151" t="s">
        <v>781</v>
      </c>
      <c r="E220" s="204" t="s">
        <v>581</v>
      </c>
      <c r="F220" s="204">
        <v>277.5</v>
      </c>
      <c r="G220" s="204"/>
      <c r="H220" s="204">
        <v>333</v>
      </c>
      <c r="I220" s="228">
        <v>333</v>
      </c>
      <c r="J220" s="137" t="s">
        <v>791</v>
      </c>
      <c r="K220" s="124">
        <f t="shared" ref="K220" si="36">H220-F220</f>
        <v>55.5</v>
      </c>
      <c r="L220" s="125">
        <f t="shared" ref="L220" si="37">K220/F220</f>
        <v>0.2</v>
      </c>
      <c r="M220" s="126" t="s">
        <v>557</v>
      </c>
      <c r="N220" s="358">
        <v>43846</v>
      </c>
      <c r="O220" s="54"/>
      <c r="P220" s="13"/>
      <c r="Q220" s="13"/>
      <c r="R220" s="340" t="s">
        <v>709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202">
        <v>148</v>
      </c>
      <c r="B221" s="203">
        <v>43752</v>
      </c>
      <c r="C221" s="203"/>
      <c r="D221" s="151" t="s">
        <v>780</v>
      </c>
      <c r="E221" s="204" t="s">
        <v>581</v>
      </c>
      <c r="F221" s="204">
        <v>930</v>
      </c>
      <c r="G221" s="204"/>
      <c r="H221" s="204">
        <v>1165</v>
      </c>
      <c r="I221" s="228">
        <v>1200</v>
      </c>
      <c r="J221" s="137" t="s">
        <v>792</v>
      </c>
      <c r="K221" s="124">
        <f t="shared" ref="K221" si="38">H221-F221</f>
        <v>235</v>
      </c>
      <c r="L221" s="125">
        <f t="shared" ref="L221" si="39">K221/F221</f>
        <v>0.25268817204301075</v>
      </c>
      <c r="M221" s="126" t="s">
        <v>557</v>
      </c>
      <c r="N221" s="358">
        <v>43847</v>
      </c>
      <c r="O221" s="54"/>
      <c r="P221" s="13"/>
      <c r="Q221" s="13"/>
      <c r="R221" s="340" t="s">
        <v>711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67">
        <v>149</v>
      </c>
      <c r="B222" s="343">
        <v>43753</v>
      </c>
      <c r="C222" s="208"/>
      <c r="D222" s="369" t="s">
        <v>779</v>
      </c>
      <c r="E222" s="346" t="s">
        <v>581</v>
      </c>
      <c r="F222" s="349">
        <v>111</v>
      </c>
      <c r="G222" s="346"/>
      <c r="H222" s="346"/>
      <c r="I222" s="352">
        <v>141</v>
      </c>
      <c r="J222" s="234" t="s">
        <v>559</v>
      </c>
      <c r="K222" s="234"/>
      <c r="L222" s="119"/>
      <c r="M222" s="357" t="s">
        <v>559</v>
      </c>
      <c r="N222" s="236"/>
      <c r="O222" s="13"/>
      <c r="P222" s="13"/>
      <c r="Q222" s="13"/>
      <c r="R222" s="340" t="s">
        <v>711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202">
        <v>150</v>
      </c>
      <c r="B223" s="203">
        <v>43753</v>
      </c>
      <c r="C223" s="203"/>
      <c r="D223" s="151" t="s">
        <v>778</v>
      </c>
      <c r="E223" s="204" t="s">
        <v>581</v>
      </c>
      <c r="F223" s="205">
        <v>296</v>
      </c>
      <c r="G223" s="204"/>
      <c r="H223" s="204">
        <v>370</v>
      </c>
      <c r="I223" s="228">
        <v>370</v>
      </c>
      <c r="J223" s="137" t="s">
        <v>640</v>
      </c>
      <c r="K223" s="124">
        <f t="shared" ref="K223" si="40">H223-F223</f>
        <v>74</v>
      </c>
      <c r="L223" s="125">
        <f t="shared" ref="L223" si="41">K223/F223</f>
        <v>0.25</v>
      </c>
      <c r="M223" s="126" t="s">
        <v>557</v>
      </c>
      <c r="N223" s="358">
        <v>43853</v>
      </c>
      <c r="O223" s="54"/>
      <c r="P223" s="13"/>
      <c r="Q223" s="13"/>
      <c r="R223" s="340" t="s">
        <v>711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68">
        <v>151</v>
      </c>
      <c r="B224" s="207">
        <v>43754</v>
      </c>
      <c r="C224" s="207"/>
      <c r="D224" s="188" t="s">
        <v>777</v>
      </c>
      <c r="E224" s="345" t="s">
        <v>581</v>
      </c>
      <c r="F224" s="348" t="s">
        <v>774</v>
      </c>
      <c r="G224" s="345"/>
      <c r="H224" s="345"/>
      <c r="I224" s="351">
        <v>344</v>
      </c>
      <c r="J224" s="234" t="s">
        <v>559</v>
      </c>
      <c r="K224" s="237"/>
      <c r="L224" s="356"/>
      <c r="M224" s="339" t="s">
        <v>559</v>
      </c>
      <c r="N224" s="359"/>
      <c r="O224" s="13"/>
      <c r="P224" s="13"/>
      <c r="Q224" s="13"/>
      <c r="R224" s="340" t="s">
        <v>711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2">
        <v>152</v>
      </c>
      <c r="B225" s="208">
        <v>43832</v>
      </c>
      <c r="C225" s="208"/>
      <c r="D225" s="212" t="s">
        <v>759</v>
      </c>
      <c r="E225" s="209" t="s">
        <v>581</v>
      </c>
      <c r="F225" s="210" t="s">
        <v>789</v>
      </c>
      <c r="G225" s="209"/>
      <c r="H225" s="209"/>
      <c r="I225" s="233">
        <v>590</v>
      </c>
      <c r="J225" s="234" t="s">
        <v>559</v>
      </c>
      <c r="K225" s="234"/>
      <c r="L225" s="119"/>
      <c r="M225" s="339" t="s">
        <v>559</v>
      </c>
      <c r="N225" s="236"/>
      <c r="O225" s="13"/>
      <c r="P225" s="13"/>
      <c r="Q225" s="13"/>
      <c r="R225" s="340" t="s">
        <v>711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202">
        <v>153</v>
      </c>
      <c r="B226" s="203">
        <v>43966</v>
      </c>
      <c r="C226" s="203"/>
      <c r="D226" s="151" t="s">
        <v>64</v>
      </c>
      <c r="E226" s="204" t="s">
        <v>581</v>
      </c>
      <c r="F226" s="205">
        <v>67.5</v>
      </c>
      <c r="G226" s="204"/>
      <c r="H226" s="204">
        <v>86</v>
      </c>
      <c r="I226" s="228">
        <v>86</v>
      </c>
      <c r="J226" s="137" t="s">
        <v>821</v>
      </c>
      <c r="K226" s="124">
        <f t="shared" ref="K226" si="42">H226-F226</f>
        <v>18.5</v>
      </c>
      <c r="L226" s="125">
        <f t="shared" ref="L226" si="43">K226/F226</f>
        <v>0.27407407407407408</v>
      </c>
      <c r="M226" s="126" t="s">
        <v>557</v>
      </c>
      <c r="N226" s="358">
        <v>44008</v>
      </c>
      <c r="O226" s="54"/>
      <c r="P226" s="13"/>
      <c r="Q226" s="13"/>
      <c r="R226" s="340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206">
        <v>154</v>
      </c>
      <c r="B227" s="208">
        <v>44035</v>
      </c>
      <c r="C227" s="208"/>
      <c r="D227" s="212" t="s">
        <v>466</v>
      </c>
      <c r="E227" s="209" t="s">
        <v>581</v>
      </c>
      <c r="F227" s="210" t="s">
        <v>824</v>
      </c>
      <c r="G227" s="209"/>
      <c r="H227" s="209"/>
      <c r="I227" s="233">
        <v>296</v>
      </c>
      <c r="J227" s="234" t="s">
        <v>559</v>
      </c>
      <c r="K227" s="234"/>
      <c r="L227" s="119"/>
      <c r="M227" s="235"/>
      <c r="N227" s="236"/>
      <c r="O227" s="13"/>
      <c r="P227" s="13"/>
      <c r="Q227" s="13"/>
      <c r="R227" s="340" t="s">
        <v>711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202">
        <v>155</v>
      </c>
      <c r="B228" s="203">
        <v>44092</v>
      </c>
      <c r="C228" s="203"/>
      <c r="D228" s="151" t="s">
        <v>399</v>
      </c>
      <c r="E228" s="204" t="s">
        <v>581</v>
      </c>
      <c r="F228" s="204">
        <v>206</v>
      </c>
      <c r="G228" s="204"/>
      <c r="H228" s="204">
        <v>248</v>
      </c>
      <c r="I228" s="228">
        <v>248</v>
      </c>
      <c r="J228" s="137" t="s">
        <v>640</v>
      </c>
      <c r="K228" s="124">
        <f t="shared" ref="K228:K229" si="44">H228-F228</f>
        <v>42</v>
      </c>
      <c r="L228" s="125">
        <f t="shared" ref="L228:L229" si="45">K228/F228</f>
        <v>0.20388349514563106</v>
      </c>
      <c r="M228" s="126" t="s">
        <v>557</v>
      </c>
      <c r="N228" s="358">
        <v>44214</v>
      </c>
      <c r="O228" s="54"/>
      <c r="P228" s="13"/>
      <c r="Q228" s="13"/>
      <c r="R228" s="340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202">
        <v>156</v>
      </c>
      <c r="B229" s="203">
        <v>44140</v>
      </c>
      <c r="C229" s="203"/>
      <c r="D229" s="151" t="s">
        <v>399</v>
      </c>
      <c r="E229" s="204" t="s">
        <v>581</v>
      </c>
      <c r="F229" s="204">
        <v>182.5</v>
      </c>
      <c r="G229" s="204"/>
      <c r="H229" s="204">
        <v>248</v>
      </c>
      <c r="I229" s="228">
        <v>248</v>
      </c>
      <c r="J229" s="137" t="s">
        <v>640</v>
      </c>
      <c r="K229" s="124">
        <f t="shared" si="44"/>
        <v>65.5</v>
      </c>
      <c r="L229" s="125">
        <f t="shared" si="45"/>
        <v>0.35890410958904112</v>
      </c>
      <c r="M229" s="126" t="s">
        <v>557</v>
      </c>
      <c r="N229" s="358">
        <v>44214</v>
      </c>
      <c r="O229" s="54"/>
      <c r="P229" s="13"/>
      <c r="Q229" s="13"/>
      <c r="R229" s="340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206">
        <v>157</v>
      </c>
      <c r="B230" s="208">
        <v>44140</v>
      </c>
      <c r="C230" s="208"/>
      <c r="D230" s="212" t="s">
        <v>322</v>
      </c>
      <c r="E230" s="209" t="s">
        <v>581</v>
      </c>
      <c r="F230" s="210" t="s">
        <v>828</v>
      </c>
      <c r="G230" s="209"/>
      <c r="H230" s="209"/>
      <c r="I230" s="233">
        <v>320</v>
      </c>
      <c r="J230" s="234" t="s">
        <v>559</v>
      </c>
      <c r="K230" s="234"/>
      <c r="L230" s="119"/>
      <c r="M230" s="235"/>
      <c r="N230" s="236"/>
      <c r="O230" s="13"/>
      <c r="P230" s="13"/>
      <c r="Q230" s="13"/>
      <c r="R230" s="340" t="s">
        <v>711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202">
        <v>158</v>
      </c>
      <c r="B231" s="203">
        <v>44140</v>
      </c>
      <c r="C231" s="203"/>
      <c r="D231" s="151" t="s">
        <v>462</v>
      </c>
      <c r="E231" s="204" t="s">
        <v>581</v>
      </c>
      <c r="F231" s="205">
        <v>925</v>
      </c>
      <c r="G231" s="204"/>
      <c r="H231" s="204">
        <v>1095</v>
      </c>
      <c r="I231" s="228">
        <v>1093</v>
      </c>
      <c r="J231" s="512" t="s">
        <v>836</v>
      </c>
      <c r="K231" s="124">
        <f t="shared" ref="K231" si="46">H231-F231</f>
        <v>170</v>
      </c>
      <c r="L231" s="125">
        <f t="shared" ref="L231" si="47">K231/F231</f>
        <v>0.18378378378378379</v>
      </c>
      <c r="M231" s="126" t="s">
        <v>557</v>
      </c>
      <c r="N231" s="358">
        <v>44201</v>
      </c>
      <c r="O231" s="13"/>
      <c r="P231" s="13"/>
      <c r="Q231" s="13"/>
      <c r="R231" s="340" t="s">
        <v>711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6">
        <v>159</v>
      </c>
      <c r="B232" s="208">
        <v>44140</v>
      </c>
      <c r="C232" s="208"/>
      <c r="D232" s="212" t="s">
        <v>337</v>
      </c>
      <c r="E232" s="209" t="s">
        <v>581</v>
      </c>
      <c r="F232" s="210" t="s">
        <v>829</v>
      </c>
      <c r="G232" s="209"/>
      <c r="H232" s="209"/>
      <c r="I232" s="233">
        <v>406</v>
      </c>
      <c r="J232" s="234" t="s">
        <v>559</v>
      </c>
      <c r="K232" s="234"/>
      <c r="L232" s="119"/>
      <c r="M232" s="235"/>
      <c r="N232" s="236"/>
      <c r="O232" s="13"/>
      <c r="P232" s="13"/>
      <c r="Q232" s="13"/>
      <c r="R232" s="340" t="s">
        <v>711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206">
        <v>160</v>
      </c>
      <c r="B233" s="208">
        <v>44141</v>
      </c>
      <c r="C233" s="208"/>
      <c r="D233" s="212" t="s">
        <v>466</v>
      </c>
      <c r="E233" s="209" t="s">
        <v>581</v>
      </c>
      <c r="F233" s="210" t="s">
        <v>830</v>
      </c>
      <c r="G233" s="209"/>
      <c r="H233" s="209"/>
      <c r="I233" s="233">
        <v>290</v>
      </c>
      <c r="J233" s="234" t="s">
        <v>559</v>
      </c>
      <c r="K233" s="234"/>
      <c r="L233" s="119"/>
      <c r="M233" s="235"/>
      <c r="N233" s="236"/>
      <c r="O233" s="13"/>
      <c r="P233" s="13"/>
      <c r="Q233" s="13"/>
      <c r="R233" s="340" t="s">
        <v>711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206">
        <v>161</v>
      </c>
      <c r="B234" s="208">
        <v>44187</v>
      </c>
      <c r="C234" s="208"/>
      <c r="D234" s="212" t="s">
        <v>755</v>
      </c>
      <c r="E234" s="209" t="s">
        <v>581</v>
      </c>
      <c r="F234" s="500" t="s">
        <v>834</v>
      </c>
      <c r="G234" s="209"/>
      <c r="H234" s="209"/>
      <c r="I234" s="233">
        <v>239</v>
      </c>
      <c r="J234" s="501" t="s">
        <v>559</v>
      </c>
      <c r="K234" s="234"/>
      <c r="L234" s="119"/>
      <c r="M234" s="235"/>
      <c r="N234" s="236"/>
      <c r="O234" s="13"/>
      <c r="P234" s="13"/>
      <c r="Q234" s="13"/>
      <c r="R234" s="340" t="s">
        <v>711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206"/>
      <c r="B235" s="208"/>
      <c r="C235" s="208"/>
      <c r="D235" s="212"/>
      <c r="E235" s="209"/>
      <c r="F235" s="210"/>
      <c r="G235" s="209"/>
      <c r="H235" s="209"/>
      <c r="I235" s="233"/>
      <c r="J235" s="234"/>
      <c r="K235" s="234"/>
      <c r="L235" s="119"/>
      <c r="M235" s="235"/>
      <c r="N235" s="236"/>
      <c r="O235" s="13"/>
      <c r="P235" s="13"/>
      <c r="R235" s="340"/>
    </row>
    <row r="236" spans="1:26">
      <c r="A236" s="206"/>
      <c r="B236" s="208"/>
      <c r="C236" s="208"/>
      <c r="D236" s="212"/>
      <c r="E236" s="209"/>
      <c r="F236" s="210"/>
      <c r="G236" s="209"/>
      <c r="H236" s="209"/>
      <c r="I236" s="233"/>
      <c r="J236" s="234"/>
      <c r="K236" s="234"/>
      <c r="L236" s="119"/>
      <c r="M236" s="235"/>
      <c r="N236" s="236"/>
      <c r="O236" s="13"/>
      <c r="R236" s="238"/>
    </row>
    <row r="237" spans="1:26">
      <c r="A237" s="206"/>
      <c r="B237" s="208"/>
      <c r="C237" s="208"/>
      <c r="D237" s="212"/>
      <c r="E237" s="209"/>
      <c r="F237" s="210"/>
      <c r="G237" s="209"/>
      <c r="H237" s="209"/>
      <c r="I237" s="233"/>
      <c r="J237" s="234"/>
      <c r="K237" s="234"/>
      <c r="L237" s="119"/>
      <c r="M237" s="235"/>
      <c r="N237" s="236"/>
      <c r="O237" s="13"/>
      <c r="R237" s="238"/>
    </row>
    <row r="238" spans="1:26">
      <c r="A238" s="206"/>
      <c r="B238" s="208"/>
      <c r="C238" s="208"/>
      <c r="D238" s="212"/>
      <c r="E238" s="209"/>
      <c r="F238" s="210"/>
      <c r="G238" s="209"/>
      <c r="H238" s="209"/>
      <c r="I238" s="233"/>
      <c r="J238" s="234"/>
      <c r="K238" s="234"/>
      <c r="L238" s="119"/>
      <c r="M238" s="235"/>
      <c r="N238" s="236"/>
      <c r="O238" s="13"/>
      <c r="R238" s="238"/>
    </row>
    <row r="239" spans="1:26">
      <c r="A239" s="206"/>
      <c r="B239" s="196" t="s">
        <v>784</v>
      </c>
      <c r="O239" s="13"/>
      <c r="R239" s="238"/>
    </row>
    <row r="240" spans="1:26">
      <c r="R240" s="238"/>
    </row>
    <row r="241" spans="1:18">
      <c r="R241" s="238"/>
    </row>
    <row r="242" spans="1:18">
      <c r="R242" s="238"/>
    </row>
    <row r="243" spans="1:18">
      <c r="R243" s="238"/>
    </row>
    <row r="244" spans="1:18">
      <c r="R244" s="238"/>
    </row>
    <row r="245" spans="1:18">
      <c r="R245" s="238"/>
    </row>
    <row r="246" spans="1:18">
      <c r="R246" s="238"/>
    </row>
    <row r="256" spans="1:18">
      <c r="A256" s="213"/>
    </row>
    <row r="257" spans="1:6">
      <c r="A257" s="213"/>
      <c r="F257" s="502"/>
    </row>
    <row r="258" spans="1:6">
      <c r="A258" s="209"/>
    </row>
  </sheetData>
  <autoFilter ref="R1:R254"/>
  <mergeCells count="3">
    <mergeCell ref="A45:A46"/>
    <mergeCell ref="B45:B46"/>
    <mergeCell ref="J45:J4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2021-02-03T02:37:50Z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