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480" yWindow="570" windowWidth="1749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F&amp;O)'!$R$1:$R$344</definedName>
    <definedName name="_xlnm._FilterDatabase" localSheetId="1" hidden="1">'Future Intra'!$B$13:$P$13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5" i="6" l="1"/>
  <c r="L25" i="6"/>
  <c r="K25" i="6"/>
  <c r="L23" i="6"/>
  <c r="K23" i="6"/>
  <c r="L47" i="6"/>
  <c r="K47" i="6"/>
  <c r="L53" i="6"/>
  <c r="K53" i="6"/>
  <c r="L54" i="6"/>
  <c r="K54" i="6"/>
  <c r="L62" i="6"/>
  <c r="K62" i="6"/>
  <c r="K131" i="6"/>
  <c r="M131" i="6" s="1"/>
  <c r="K128" i="6"/>
  <c r="M128" i="6" s="1"/>
  <c r="K120" i="6"/>
  <c r="M120" i="6" s="1"/>
  <c r="L63" i="6"/>
  <c r="K63" i="6"/>
  <c r="L58" i="6"/>
  <c r="K58" i="6"/>
  <c r="M25" i="6" l="1"/>
  <c r="M23" i="6"/>
  <c r="M58" i="6"/>
  <c r="M62" i="6"/>
  <c r="M47" i="6"/>
  <c r="M53" i="6"/>
  <c r="M54" i="6"/>
  <c r="M63" i="6"/>
  <c r="K130" i="6"/>
  <c r="M130" i="6" s="1"/>
  <c r="K127" i="6"/>
  <c r="M127" i="6" s="1"/>
  <c r="L57" i="6"/>
  <c r="K57" i="6"/>
  <c r="K129" i="6"/>
  <c r="M129" i="6" s="1"/>
  <c r="L79" i="6"/>
  <c r="K79" i="6"/>
  <c r="K126" i="6"/>
  <c r="M126" i="6" s="1"/>
  <c r="K118" i="6"/>
  <c r="M118" i="6" s="1"/>
  <c r="K125" i="6"/>
  <c r="M125" i="6" s="1"/>
  <c r="M57" i="6" l="1"/>
  <c r="M79" i="6"/>
  <c r="P24" i="6"/>
  <c r="K124" i="6"/>
  <c r="M124" i="6" s="1"/>
  <c r="K123" i="6"/>
  <c r="M123" i="6" s="1"/>
  <c r="K119" i="6"/>
  <c r="M119" i="6" s="1"/>
  <c r="K122" i="6"/>
  <c r="M122" i="6" s="1"/>
  <c r="K121" i="6"/>
  <c r="M121" i="6" s="1"/>
  <c r="K117" i="6"/>
  <c r="M117" i="6" s="1"/>
  <c r="K114" i="6"/>
  <c r="M114" i="6" s="1"/>
  <c r="L56" i="6"/>
  <c r="K56" i="6"/>
  <c r="M56" i="6" l="1"/>
  <c r="L21" i="6"/>
  <c r="K21" i="6"/>
  <c r="P22" i="6"/>
  <c r="K116" i="6"/>
  <c r="M116" i="6" s="1"/>
  <c r="K112" i="6"/>
  <c r="M112" i="6" s="1"/>
  <c r="K115" i="6"/>
  <c r="M115" i="6" s="1"/>
  <c r="K113" i="6"/>
  <c r="M113" i="6" s="1"/>
  <c r="K111" i="6"/>
  <c r="M111" i="6" s="1"/>
  <c r="L55" i="6"/>
  <c r="K55" i="6"/>
  <c r="K110" i="6"/>
  <c r="M110" i="6" s="1"/>
  <c r="K109" i="6"/>
  <c r="M109" i="6" s="1"/>
  <c r="L52" i="6"/>
  <c r="K52" i="6"/>
  <c r="L44" i="6"/>
  <c r="K44" i="6"/>
  <c r="K106" i="6"/>
  <c r="M106" i="6" s="1"/>
  <c r="P21" i="6"/>
  <c r="L51" i="6"/>
  <c r="K51" i="6"/>
  <c r="K108" i="6"/>
  <c r="M108" i="6" s="1"/>
  <c r="L50" i="6"/>
  <c r="K50" i="6"/>
  <c r="M44" i="6" l="1"/>
  <c r="M55" i="6"/>
  <c r="M50" i="6"/>
  <c r="M21" i="6"/>
  <c r="M52" i="6"/>
  <c r="M51" i="6"/>
  <c r="L19" i="6"/>
  <c r="K19" i="6"/>
  <c r="K107" i="6"/>
  <c r="M107" i="6" s="1"/>
  <c r="K102" i="6"/>
  <c r="M102" i="6" s="1"/>
  <c r="L78" i="6"/>
  <c r="K78" i="6"/>
  <c r="L76" i="6"/>
  <c r="K76" i="6"/>
  <c r="L11" i="6"/>
  <c r="K11" i="6"/>
  <c r="M11" i="6" l="1"/>
  <c r="M78" i="6"/>
  <c r="M76" i="6"/>
  <c r="M19" i="6"/>
  <c r="L77" i="6"/>
  <c r="K77" i="6"/>
  <c r="L49" i="6"/>
  <c r="K49" i="6"/>
  <c r="L48" i="6"/>
  <c r="K48" i="6"/>
  <c r="K105" i="6"/>
  <c r="M105" i="6" s="1"/>
  <c r="K104" i="6"/>
  <c r="M104" i="6" s="1"/>
  <c r="P20" i="6"/>
  <c r="L39" i="6"/>
  <c r="K39" i="6"/>
  <c r="L16" i="6"/>
  <c r="K16" i="6"/>
  <c r="L75" i="6"/>
  <c r="K75" i="6"/>
  <c r="L10" i="6"/>
  <c r="K10" i="6"/>
  <c r="L46" i="6"/>
  <c r="K46" i="6"/>
  <c r="L45" i="6"/>
  <c r="K45" i="6"/>
  <c r="K103" i="6"/>
  <c r="M103" i="6" s="1"/>
  <c r="K101" i="6"/>
  <c r="M101" i="6" s="1"/>
  <c r="L41" i="6"/>
  <c r="K41" i="6"/>
  <c r="L40" i="6"/>
  <c r="K40" i="6"/>
  <c r="K100" i="6"/>
  <c r="M100" i="6" s="1"/>
  <c r="K99" i="6"/>
  <c r="M99" i="6" s="1"/>
  <c r="K98" i="6"/>
  <c r="M98" i="6" s="1"/>
  <c r="M48" i="6" l="1"/>
  <c r="M10" i="6"/>
  <c r="M16" i="6"/>
  <c r="M45" i="6"/>
  <c r="M77" i="6"/>
  <c r="M49" i="6"/>
  <c r="M41" i="6"/>
  <c r="M39" i="6"/>
  <c r="M75" i="6"/>
  <c r="M46" i="6"/>
  <c r="M40" i="6"/>
  <c r="K97" i="6"/>
  <c r="M97" i="6" s="1"/>
  <c r="K96" i="6"/>
  <c r="M96" i="6" s="1"/>
  <c r="L38" i="6"/>
  <c r="K38" i="6"/>
  <c r="L43" i="6"/>
  <c r="K43" i="6"/>
  <c r="L36" i="6"/>
  <c r="K36" i="6"/>
  <c r="M38" i="6" l="1"/>
  <c r="M43" i="6"/>
  <c r="M36" i="6"/>
  <c r="K95" i="6"/>
  <c r="M95" i="6" s="1"/>
  <c r="L15" i="6"/>
  <c r="K15" i="6"/>
  <c r="M15" i="6" l="1"/>
  <c r="L73" i="6"/>
  <c r="K73" i="6"/>
  <c r="L74" i="6"/>
  <c r="K74" i="6"/>
  <c r="M73" i="6" l="1"/>
  <c r="M74" i="6"/>
  <c r="P17" i="6"/>
  <c r="P18" i="6"/>
  <c r="K94" i="6"/>
  <c r="M94" i="6" s="1"/>
  <c r="K92" i="6"/>
  <c r="M92" i="6" s="1"/>
  <c r="K93" i="6"/>
  <c r="M93" i="6" s="1"/>
  <c r="L42" i="6"/>
  <c r="K42" i="6"/>
  <c r="L37" i="6"/>
  <c r="K37" i="6"/>
  <c r="M37" i="6" l="1"/>
  <c r="M42" i="6"/>
  <c r="L12" i="6"/>
  <c r="K12" i="6"/>
  <c r="L14" i="6"/>
  <c r="K14" i="6"/>
  <c r="L13" i="6"/>
  <c r="K13" i="6"/>
  <c r="M12" i="6" l="1"/>
  <c r="M14" i="6"/>
  <c r="M13" i="6"/>
  <c r="K327" i="6"/>
  <c r="L327" i="6" s="1"/>
  <c r="K91" i="6"/>
  <c r="M91" i="6" s="1"/>
  <c r="K90" i="6"/>
  <c r="M90" i="6" s="1"/>
  <c r="L137" i="6"/>
  <c r="K137" i="6"/>
  <c r="K306" i="6"/>
  <c r="L306" i="6" s="1"/>
  <c r="K326" i="6"/>
  <c r="L326" i="6" s="1"/>
  <c r="K325" i="6"/>
  <c r="L325" i="6" s="1"/>
  <c r="K324" i="6"/>
  <c r="L324" i="6" s="1"/>
  <c r="K321" i="6"/>
  <c r="L321" i="6" s="1"/>
  <c r="K320" i="6"/>
  <c r="L320" i="6" s="1"/>
  <c r="K319" i="6"/>
  <c r="L319" i="6" s="1"/>
  <c r="K318" i="6"/>
  <c r="L318" i="6" s="1"/>
  <c r="K317" i="6"/>
  <c r="L317" i="6" s="1"/>
  <c r="K316" i="6"/>
  <c r="L316" i="6" s="1"/>
  <c r="K315" i="6"/>
  <c r="L315" i="6" s="1"/>
  <c r="K314" i="6"/>
  <c r="L314" i="6" s="1"/>
  <c r="K312" i="6"/>
  <c r="L312" i="6" s="1"/>
  <c r="K311" i="6"/>
  <c r="L311" i="6" s="1"/>
  <c r="K310" i="6"/>
  <c r="L310" i="6" s="1"/>
  <c r="K309" i="6"/>
  <c r="L309" i="6" s="1"/>
  <c r="K308" i="6"/>
  <c r="L308" i="6" s="1"/>
  <c r="K307" i="6"/>
  <c r="L307" i="6" s="1"/>
  <c r="K305" i="6"/>
  <c r="L305" i="6" s="1"/>
  <c r="K304" i="6"/>
  <c r="L304" i="6" s="1"/>
  <c r="K303" i="6"/>
  <c r="L303" i="6" s="1"/>
  <c r="F302" i="6"/>
  <c r="K302" i="6" s="1"/>
  <c r="L302" i="6" s="1"/>
  <c r="K301" i="6"/>
  <c r="L301" i="6" s="1"/>
  <c r="K300" i="6"/>
  <c r="L300" i="6" s="1"/>
  <c r="K299" i="6"/>
  <c r="L299" i="6" s="1"/>
  <c r="K298" i="6"/>
  <c r="L298" i="6" s="1"/>
  <c r="K297" i="6"/>
  <c r="L297" i="6" s="1"/>
  <c r="F296" i="6"/>
  <c r="K296" i="6" s="1"/>
  <c r="L296" i="6" s="1"/>
  <c r="F295" i="6"/>
  <c r="K295" i="6" s="1"/>
  <c r="L295" i="6" s="1"/>
  <c r="K294" i="6"/>
  <c r="L294" i="6" s="1"/>
  <c r="F293" i="6"/>
  <c r="K293" i="6" s="1"/>
  <c r="L293" i="6" s="1"/>
  <c r="K292" i="6"/>
  <c r="L292" i="6" s="1"/>
  <c r="K291" i="6"/>
  <c r="L291" i="6" s="1"/>
  <c r="K290" i="6"/>
  <c r="L290" i="6" s="1"/>
  <c r="K289" i="6"/>
  <c r="L289" i="6" s="1"/>
  <c r="K288" i="6"/>
  <c r="L288" i="6" s="1"/>
  <c r="K287" i="6"/>
  <c r="L287" i="6" s="1"/>
  <c r="K286" i="6"/>
  <c r="L286" i="6" s="1"/>
  <c r="K285" i="6"/>
  <c r="L285" i="6" s="1"/>
  <c r="K284" i="6"/>
  <c r="L284" i="6" s="1"/>
  <c r="K283" i="6"/>
  <c r="L283" i="6" s="1"/>
  <c r="K282" i="6"/>
  <c r="L282" i="6" s="1"/>
  <c r="K281" i="6"/>
  <c r="L281" i="6" s="1"/>
  <c r="K280" i="6"/>
  <c r="L280" i="6" s="1"/>
  <c r="K279" i="6"/>
  <c r="L279" i="6" s="1"/>
  <c r="K277" i="6"/>
  <c r="L277" i="6" s="1"/>
  <c r="K275" i="6"/>
  <c r="L275" i="6" s="1"/>
  <c r="K274" i="6"/>
  <c r="L274" i="6" s="1"/>
  <c r="F273" i="6"/>
  <c r="K273" i="6" s="1"/>
  <c r="L273" i="6" s="1"/>
  <c r="K272" i="6"/>
  <c r="L272" i="6" s="1"/>
  <c r="K269" i="6"/>
  <c r="L269" i="6" s="1"/>
  <c r="K268" i="6"/>
  <c r="L268" i="6" s="1"/>
  <c r="K267" i="6"/>
  <c r="L267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7" i="6"/>
  <c r="L247" i="6" s="1"/>
  <c r="K245" i="6"/>
  <c r="L245" i="6" s="1"/>
  <c r="K243" i="6"/>
  <c r="L243" i="6" s="1"/>
  <c r="K241" i="6"/>
  <c r="L241" i="6" s="1"/>
  <c r="K240" i="6"/>
  <c r="L240" i="6" s="1"/>
  <c r="K239" i="6"/>
  <c r="L239" i="6" s="1"/>
  <c r="K237" i="6"/>
  <c r="L237" i="6" s="1"/>
  <c r="K236" i="6"/>
  <c r="L236" i="6" s="1"/>
  <c r="K235" i="6"/>
  <c r="L235" i="6" s="1"/>
  <c r="K234" i="6"/>
  <c r="K233" i="6"/>
  <c r="L233" i="6" s="1"/>
  <c r="K232" i="6"/>
  <c r="L232" i="6" s="1"/>
  <c r="K230" i="6"/>
  <c r="L230" i="6" s="1"/>
  <c r="K229" i="6"/>
  <c r="L229" i="6" s="1"/>
  <c r="K228" i="6"/>
  <c r="L228" i="6" s="1"/>
  <c r="K227" i="6"/>
  <c r="L227" i="6" s="1"/>
  <c r="K226" i="6"/>
  <c r="L226" i="6" s="1"/>
  <c r="F225" i="6"/>
  <c r="K225" i="6" s="1"/>
  <c r="L225" i="6" s="1"/>
  <c r="H224" i="6"/>
  <c r="K224" i="6" s="1"/>
  <c r="L224" i="6" s="1"/>
  <c r="K221" i="6"/>
  <c r="L221" i="6" s="1"/>
  <c r="K220" i="6"/>
  <c r="L220" i="6" s="1"/>
  <c r="K219" i="6"/>
  <c r="L219" i="6" s="1"/>
  <c r="K218" i="6"/>
  <c r="L218" i="6" s="1"/>
  <c r="K217" i="6"/>
  <c r="L217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6" i="6"/>
  <c r="L196" i="6" s="1"/>
  <c r="K195" i="6"/>
  <c r="L195" i="6" s="1"/>
  <c r="K194" i="6"/>
  <c r="L194" i="6" s="1"/>
  <c r="K193" i="6"/>
  <c r="L193" i="6" s="1"/>
  <c r="K192" i="6"/>
  <c r="L192" i="6" s="1"/>
  <c r="K191" i="6"/>
  <c r="L191" i="6" s="1"/>
  <c r="H190" i="6"/>
  <c r="K190" i="6" s="1"/>
  <c r="L190" i="6" s="1"/>
  <c r="F189" i="6"/>
  <c r="K189" i="6" s="1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8" i="6"/>
  <c r="L168" i="6" s="1"/>
  <c r="K167" i="6"/>
  <c r="L167" i="6" s="1"/>
  <c r="K166" i="6"/>
  <c r="L166" i="6" s="1"/>
  <c r="K165" i="6"/>
  <c r="L165" i="6" s="1"/>
  <c r="K164" i="6"/>
  <c r="L164" i="6" s="1"/>
  <c r="K163" i="6"/>
  <c r="L163" i="6" s="1"/>
  <c r="K162" i="6"/>
  <c r="L162" i="6" s="1"/>
  <c r="M7" i="6"/>
  <c r="D7" i="5"/>
  <c r="K6" i="4"/>
  <c r="K6" i="3"/>
  <c r="L6" i="2"/>
  <c r="M137" i="6" l="1"/>
</calcChain>
</file>

<file path=xl/sharedStrings.xml><?xml version="1.0" encoding="utf-8"?>
<sst xmlns="http://schemas.openxmlformats.org/spreadsheetml/2006/main" count="3873" uniqueCount="1344">
  <si>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</si>
  <si>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</si>
  <si>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</si>
  <si>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</si>
  <si>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</si>
  <si>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</si>
  <si>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</si>
  <si>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</si>
  <si>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</si>
  <si>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</si>
  <si>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</si>
  <si>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</si>
  <si>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</si>
  <si>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</si>
  <si>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</si>
  <si>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</si>
  <si>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</si>
  <si>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</si>
  <si>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</si>
  <si>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</si>
  <si>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</si>
  <si>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</si>
  <si>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</si>
  <si>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</si>
  <si>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</si>
  <si>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</si>
  <si>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</si>
  <si>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</si>
  <si>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</si>
  <si>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</si>
  <si>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</si>
  <si>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</si>
  <si>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</si>
  <si>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</si>
  <si>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</si>
  <si>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</si>
  <si>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</si>
  <si>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</si>
  <si>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</si>
  <si>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</si>
  <si>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</si>
  <si>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</si>
  <si>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</si>
  <si>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</si>
  <si>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</si>
  <si>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</si>
  <si>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</si>
  <si>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</si>
  <si>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</si>
  <si>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</si>
  <si>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</si>
  <si>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</si>
  <si>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</si>
  <si>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</si>
  <si>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</si>
  <si>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</si>
  <si>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</si>
  <si>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</si>
  <si>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</si>
  <si>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</si>
  <si>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</si>
  <si>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</si>
  <si>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</si>
  <si>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</si>
  <si>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</si>
  <si>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</si>
  <si>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</si>
  <si>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</si>
  <si>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</si>
  <si>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</si>
  <si>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</si>
  <si>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</si>
  <si>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</si>
  <si>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</si>
  <si>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</si>
  <si>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</si>
  <si>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</si>
  <si>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</si>
  <si>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</si>
  <si>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</si>
  <si>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</si>
  <si>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</si>
  <si>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</si>
  <si>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</si>
  <si>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</si>
  <si>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</si>
  <si>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</si>
  <si>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</si>
  <si>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</si>
  <si>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</si>
  <si>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</si>
  <si>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</si>
  <si>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</si>
  <si>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</si>
  <si>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</si>
  <si>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</si>
  <si>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</si>
  <si>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</si>
  <si>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</si>
  <si>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</si>
  <si>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</si>
  <si>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</si>
  <si>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</si>
  <si>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</si>
  <si>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</si>
  <si>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</si>
  <si>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</si>
  <si>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</si>
  <si>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</si>
  <si>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</si>
  <si>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</si>
  <si>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</si>
  <si>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</si>
  <si>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</si>
  <si>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</si>
  <si>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</si>
  <si>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</si>
  <si>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</si>
  <si>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</si>
  <si>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</si>
  <si>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</si>
  <si>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</si>
  <si>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</si>
  <si>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</si>
  <si>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</si>
  <si>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</si>
  <si>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</si>
  <si>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</si>
  <si>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</si>
  <si>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</si>
  <si>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</si>
  <si>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</si>
  <si>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</si>
  <si>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</si>
  <si>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</si>
  <si>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</si>
  <si>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</si>
  <si>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</si>
  <si>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</si>
  <si>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</si>
  <si>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</si>
  <si>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</si>
  <si>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</si>
  <si>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</si>
  <si>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</si>
  <si>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</si>
  <si>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</si>
  <si>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</si>
  <si>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</si>
  <si>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</si>
  <si>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</si>
  <si>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</si>
  <si>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</si>
  <si>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</si>
  <si>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</si>
  <si>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</si>
  <si>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</si>
  <si>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</si>
  <si>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</si>
  <si>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</si>
  <si>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</si>
  <si>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</si>
  <si>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</si>
  <si>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</si>
  <si>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</si>
  <si>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</si>
  <si>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</si>
  <si>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</si>
  <si>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</si>
  <si>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</si>
  <si>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</si>
  <si>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</si>
  <si>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</si>
  <si>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</si>
  <si>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</si>
  <si>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</si>
  <si>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</si>
  <si>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</si>
  <si>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</si>
  <si>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</si>
  <si>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</si>
  <si>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</si>
  <si>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</si>
  <si>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</si>
  <si>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</si>
  <si>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</si>
  <si>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</si>
  <si>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</si>
  <si>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</si>
  <si>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</si>
  <si>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</si>
  <si>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</si>
  <si>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</si>
  <si>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</si>
  <si>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</si>
  <si>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</si>
  <si>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</si>
  <si>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</si>
  <si>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</si>
  <si>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</si>
  <si>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</si>
  <si>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</si>
  <si>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</si>
  <si>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</si>
  <si>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</si>
  <si>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</si>
  <si>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</si>
  <si>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</si>
  <si>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</si>
  <si>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</si>
  <si>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</si>
  <si>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</si>
  <si>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</si>
  <si>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</si>
  <si>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</si>
  <si>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</si>
  <si>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</si>
  <si>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</si>
  <si>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</si>
  <si>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</si>
  <si>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</si>
  <si>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</si>
  <si>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</si>
  <si>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</si>
  <si>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</si>
  <si>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</si>
  <si>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</si>
  <si>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</si>
  <si>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</si>
  <si>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</si>
  <si>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</si>
  <si>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</si>
  <si>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</si>
  <si>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</si>
  <si>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</si>
  <si>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</si>
  <si>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</si>
  <si>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</si>
  <si>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</si>
  <si>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</si>
  <si>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</si>
  <si>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</si>
  <si>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</si>
  <si>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</si>
  <si>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</si>
  <si>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</si>
  <si>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</si>
  <si>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</si>
  <si>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</si>
  <si>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</si>
  <si>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</si>
  <si>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</si>
  <si>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</si>
  <si>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</si>
  <si>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</si>
  <si>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</si>
  <si>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</si>
  <si>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</si>
  <si>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</si>
  <si>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</si>
  <si>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</si>
  <si>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</si>
  <si>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</si>
  <si>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</si>
  <si>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</si>
  <si>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</si>
  <si>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</si>
  <si>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</si>
  <si>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</si>
  <si>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</si>
  <si>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</si>
  <si>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</si>
  <si>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</si>
  <si>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</si>
  <si>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</si>
  <si>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</si>
  <si>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</si>
  <si>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</si>
  <si>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</si>
  <si>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</si>
  <si>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</si>
  <si>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</si>
  <si>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</si>
  <si>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</si>
  <si>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</si>
  <si>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</si>
  <si>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</si>
  <si>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</si>
  <si>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</si>
  <si>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</si>
  <si>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</si>
  <si>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</si>
  <si>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</si>
  <si>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</si>
  <si>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</si>
  <si>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</si>
  <si>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</si>
  <si>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</si>
  <si>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</si>
  <si>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</si>
  <si>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</si>
  <si>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</si>
  <si>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</si>
  <si>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</si>
  <si>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</si>
  <si>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</si>
  <si>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</si>
  <si>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</si>
  <si>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</si>
  <si>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</si>
  <si>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</si>
  <si>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</si>
  <si>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</si>
  <si>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</si>
  <si>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</si>
  <si>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</si>
  <si>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</si>
  <si>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</si>
  <si>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</si>
  <si>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</si>
  <si>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</si>
  <si>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</si>
  <si>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</si>
  <si>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</si>
  <si>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</si>
  <si>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</si>
  <si>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</si>
  <si>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</si>
  <si>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</si>
  <si>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</si>
  <si>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</si>
  <si>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</si>
  <si>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</si>
  <si>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</si>
  <si>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</si>
  <si>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</si>
  <si>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</si>
  <si>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</si>
  <si>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</si>
  <si>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</si>
  <si>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</si>
  <si>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</si>
  <si>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</si>
  <si>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</si>
  <si>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</si>
  <si>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</si>
  <si>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</si>
  <si>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</si>
  <si>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</si>
  <si>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</si>
  <si>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</si>
  <si>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</si>
  <si>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</si>
  <si>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</si>
  <si>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</si>
  <si>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</si>
  <si>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</si>
  <si>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</si>
  <si>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</si>
  <si>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</si>
  <si>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</si>
  <si>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</si>
  <si>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</si>
  <si>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</si>
  <si>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</si>
  <si>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</si>
  <si>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</si>
  <si>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</si>
  <si>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</si>
  <si>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</si>
  <si>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</si>
  <si>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</si>
  <si>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</si>
  <si>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</si>
  <si>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</si>
  <si>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</si>
  <si>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</si>
  <si>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</si>
  <si>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</si>
  <si>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</si>
  <si>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</si>
  <si>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</si>
  <si>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</si>
  <si>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</si>
  <si>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</si>
  <si>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</si>
  <si>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</si>
  <si>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</si>
  <si>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</si>
  <si>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</si>
  <si>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</si>
  <si>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</si>
  <si>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</si>
  <si>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</si>
  <si>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</si>
  <si>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</si>
  <si>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</si>
  <si>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</si>
  <si>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</si>
  <si>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</si>
  <si>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</si>
  <si>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</si>
  <si>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</si>
  <si>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</si>
  <si>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</si>
  <si>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</si>
  <si>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</si>
  <si>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</si>
  <si>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</si>
  <si>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</si>
  <si>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</si>
  <si>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</si>
  <si>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</si>
  <si>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</si>
  <si>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</si>
  <si>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</si>
  <si>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</si>
  <si>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</si>
  <si>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</si>
  <si>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</si>
  <si>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</si>
  <si>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</si>
  <si>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</si>
  <si>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</si>
  <si>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</si>
  <si>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</si>
  <si>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</si>
  <si>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</si>
  <si>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</si>
  <si>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</si>
  <si>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</si>
  <si>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</si>
  <si>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</si>
  <si>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</si>
  <si>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</si>
  <si>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</si>
  <si>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</si>
  <si>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</si>
  <si>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</si>
  <si>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</si>
  <si>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</si>
  <si>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</si>
  <si>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</si>
  <si>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</si>
  <si>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</si>
  <si>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</si>
  <si>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</si>
  <si>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</si>
  <si>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</si>
  <si>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</si>
  <si>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</si>
  <si>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</si>
  <si>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</si>
  <si>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</si>
  <si>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</si>
  <si>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</si>
  <si>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</si>
  <si>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</si>
  <si>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</si>
  <si>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</si>
  <si>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</si>
  <si>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</si>
  <si>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</si>
  <si>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</si>
  <si>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</si>
  <si>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</si>
  <si>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</si>
  <si>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</si>
  <si>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</si>
  <si>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</si>
  <si>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</si>
  <si>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</si>
  <si>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</si>
  <si>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</si>
  <si>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</si>
  <si>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</si>
  <si>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</si>
  <si>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</si>
  <si>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</si>
  <si>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</si>
  <si>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</si>
  <si>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</si>
  <si>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</si>
  <si>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</si>
  <si>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</si>
  <si>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</si>
  <si>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</si>
  <si>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</si>
  <si>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</si>
  <si>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</si>
  <si>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</si>
  <si>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</si>
  <si>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</si>
  <si>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</si>
  <si>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</si>
  <si>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</si>
  <si>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</si>
  <si>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</si>
  <si>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</si>
  <si>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</si>
  <si>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</si>
  <si>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</si>
  <si>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</si>
  <si>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</si>
  <si>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</si>
  <si>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</si>
  <si>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</si>
  <si>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</si>
  <si>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</si>
  <si>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</si>
  <si>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</si>
  <si>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</si>
  <si>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</si>
  <si>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</si>
  <si>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</si>
  <si>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</si>
  <si>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</si>
  <si>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</si>
  <si>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</si>
  <si>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</si>
  <si>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</si>
  <si>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</si>
  <si>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</si>
  <si>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</si>
  <si>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</si>
  <si>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</si>
  <si>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</si>
  <si>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</si>
  <si>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</si>
  <si>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</si>
  <si>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</si>
  <si>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</si>
  <si>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</si>
  <si>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</si>
  <si>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</si>
  <si>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</si>
  <si>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</si>
  <si>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</si>
  <si>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</si>
  <si>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</si>
  <si>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</si>
  <si>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</si>
  <si>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</si>
  <si>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</si>
  <si>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</si>
  <si>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</si>
  <si>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</si>
  <si>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</si>
  <si>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</si>
  <si>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</si>
  <si>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</si>
  <si>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</si>
  <si>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</si>
  <si>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</si>
  <si>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</si>
  <si>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</si>
  <si>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</si>
  <si>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</si>
  <si>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</si>
  <si>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</si>
  <si>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</si>
  <si>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</si>
  <si>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</si>
  <si>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</si>
  <si>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</si>
  <si>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</si>
  <si>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</si>
  <si>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</si>
  <si>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</si>
  <si>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</si>
  <si>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</si>
  <si>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</si>
  <si>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</si>
  <si>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</si>
  <si>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</si>
  <si>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</si>
  <si>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</si>
  <si>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</si>
  <si>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</si>
  <si>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</si>
  <si>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</si>
  <si>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</si>
  <si>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</si>
  <si>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</si>
  <si>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</si>
  <si>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</si>
  <si>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</si>
  <si>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</si>
  <si>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</si>
  <si>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</si>
  <si>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</si>
  <si>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</si>
  <si>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</si>
  <si>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</si>
  <si>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</si>
  <si>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</si>
  <si>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</si>
  <si>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</si>
  <si>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</si>
  <si>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</si>
  <si>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</si>
  <si>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</si>
  <si>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</si>
  <si>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</si>
  <si>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</si>
  <si>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</si>
  <si>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</si>
  <si>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</si>
  <si>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</si>
  <si>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</si>
  <si>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</si>
  <si>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</si>
  <si>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</si>
  <si>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</si>
  <si>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</si>
  <si>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</si>
  <si>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</si>
  <si>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</si>
  <si>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</si>
  <si>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</si>
  <si>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</si>
  <si>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</si>
  <si>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</si>
  <si>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</si>
  <si>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</si>
  <si>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</si>
  <si>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</si>
  <si>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</si>
  <si>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</si>
  <si>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</si>
  <si>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</si>
  <si>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</si>
  <si>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</si>
  <si>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</si>
  <si>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</si>
  <si>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</si>
  <si>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</si>
  <si>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</si>
  <si>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</si>
  <si>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</si>
  <si>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</si>
  <si>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</si>
  <si>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</si>
  <si>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</si>
  <si>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</si>
  <si>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</si>
  <si>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</si>
  <si>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</si>
  <si>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</si>
  <si>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</si>
  <si>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</si>
  <si>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</si>
  <si>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</si>
  <si>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</si>
  <si>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</si>
  <si>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</si>
  <si>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</si>
  <si>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</si>
  <si>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</si>
  <si>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</si>
  <si>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</si>
  <si>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</si>
  <si>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</si>
  <si>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</si>
  <si>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</si>
  <si>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</si>
  <si>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</si>
  <si>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</si>
  <si>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</si>
  <si>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</si>
  <si>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</si>
  <si>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</si>
  <si>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</si>
  <si>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</si>
  <si>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</si>
  <si>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</si>
  <si>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</si>
  <si>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</si>
  <si>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</si>
  <si>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</si>
  <si>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</si>
  <si>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</si>
  <si>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</si>
  <si>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</si>
  <si>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</si>
  <si>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</si>
  <si>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</si>
  <si>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</si>
  <si>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</si>
  <si>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</si>
  <si>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</si>
  <si>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</si>
  <si>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</si>
  <si>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</si>
  <si>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</si>
  <si>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</si>
  <si>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</si>
  <si>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</si>
  <si>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</si>
  <si>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</si>
  <si>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</si>
  <si>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</si>
  <si>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</si>
  <si>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</si>
  <si>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</si>
  <si>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</si>
  <si>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</si>
  <si>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</si>
  <si>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</si>
  <si>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</si>
  <si>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</si>
  <si>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</si>
  <si>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</si>
  <si>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</si>
  <si>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</si>
  <si>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</si>
  <si>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</si>
  <si>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</si>
  <si>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</si>
  <si>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</si>
  <si>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</si>
  <si>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</si>
  <si>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</si>
  <si>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</si>
  <si>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</si>
  <si>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</si>
  <si>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</si>
  <si>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</si>
  <si>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</si>
  <si>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</si>
  <si>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</si>
  <si>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</si>
  <si>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</si>
  <si>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</si>
  <si>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</si>
  <si>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</si>
  <si>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</si>
  <si>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</si>
  <si>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</si>
  <si>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</si>
  <si>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</si>
  <si>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</si>
  <si>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</si>
  <si>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</si>
  <si>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</si>
  <si>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</si>
  <si>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</si>
  <si>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</si>
  <si>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</si>
  <si>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</si>
  <si>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</si>
  <si>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</si>
  <si>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</si>
  <si>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</si>
  <si>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</si>
  <si>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</si>
  <si>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</si>
  <si>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</si>
  <si>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</si>
  <si>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</si>
  <si>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</si>
  <si>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</si>
  <si>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</si>
  <si>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</si>
  <si>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</si>
  <si>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</si>
  <si>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</si>
  <si>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</si>
  <si>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</si>
  <si>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</si>
  <si>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</si>
  <si>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</si>
  <si>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</si>
  <si>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</si>
  <si>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</si>
  <si>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</si>
  <si>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</si>
  <si>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</si>
  <si>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</si>
  <si>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</si>
  <si>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</si>
  <si>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</si>
  <si>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</si>
  <si>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</si>
  <si>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</si>
  <si>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</si>
  <si>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</si>
  <si>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</si>
  <si>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</si>
  <si>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</si>
  <si>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</si>
  <si>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</si>
  <si>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</si>
  <si>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</si>
  <si>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</si>
  <si>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</si>
  <si>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</si>
  <si>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</si>
  <si>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</si>
  <si>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</si>
  <si>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</si>
  <si>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</si>
  <si>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</si>
  <si>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</si>
  <si>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</si>
  <si>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</si>
  <si>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</si>
  <si>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</si>
  <si>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</si>
  <si>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</si>
  <si>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</si>
  <si>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</si>
  <si>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</si>
  <si>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</si>
  <si>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</si>
  <si>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</si>
  <si>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</si>
  <si>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</si>
  <si>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</si>
  <si>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</si>
  <si>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</si>
  <si>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</si>
  <si>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160-165</t>
  </si>
  <si>
    <t>380-390</t>
  </si>
  <si>
    <t>Profit of Rs.1/-</t>
  </si>
  <si>
    <t>Profit of Rs.0.53/-</t>
  </si>
  <si>
    <t>2400-2500</t>
  </si>
  <si>
    <t>KIMS</t>
  </si>
  <si>
    <t>1225-1245</t>
  </si>
  <si>
    <t>Market Closing Price</t>
  </si>
  <si>
    <t>820-850</t>
  </si>
  <si>
    <t>FILATEX</t>
  </si>
  <si>
    <t>HIKAL</t>
  </si>
  <si>
    <t>310-320</t>
  </si>
  <si>
    <t>45-46</t>
  </si>
  <si>
    <t>320-340</t>
  </si>
  <si>
    <t>115-120</t>
  </si>
  <si>
    <t>5400-6000</t>
  </si>
  <si>
    <t>FINNIFTY</t>
  </si>
  <si>
    <t>230-251</t>
  </si>
  <si>
    <t>4150-4550</t>
  </si>
  <si>
    <t>1600-1700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</si>
  <si>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</si>
  <si>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</si>
  <si>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</si>
  <si>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</si>
  <si>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</si>
  <si>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</si>
  <si>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</si>
  <si>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</si>
  <si>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</si>
  <si>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</si>
  <si>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</si>
  <si>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</si>
  <si>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</si>
  <si>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</si>
  <si>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</si>
  <si>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</si>
  <si>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</si>
  <si>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</si>
  <si>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</si>
  <si>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</si>
  <si>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</si>
  <si>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</si>
  <si>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ALPHA LEON ENTERPRISES LLP</t>
  </si>
  <si>
    <t>ANGELONE</t>
  </si>
  <si>
    <t>Profit of Rs.191.50/-</t>
  </si>
  <si>
    <t xml:space="preserve">ASIANPAINT </t>
  </si>
  <si>
    <t>3250-3300</t>
  </si>
  <si>
    <t>SIEMENS DEC FUT</t>
  </si>
  <si>
    <t>820-860</t>
  </si>
  <si>
    <t>2200-2250</t>
  </si>
  <si>
    <t>ASIANPAINT DEC FUT</t>
  </si>
  <si>
    <t>3230-3300</t>
  </si>
  <si>
    <t>214-224</t>
  </si>
  <si>
    <t>1180-1200</t>
  </si>
  <si>
    <t>765-780</t>
  </si>
  <si>
    <t>1660-1700</t>
  </si>
  <si>
    <t>140-170</t>
  </si>
  <si>
    <t>NSE</t>
  </si>
  <si>
    <t>Profit of Rs.130/-</t>
  </si>
  <si>
    <t>Loss of Rs.42.5-</t>
  </si>
  <si>
    <t>NIFTY 17100 PE 02-DEC</t>
  </si>
  <si>
    <t>Profit of Rs.20.5/-</t>
  </si>
  <si>
    <t>NIFTY 17150 PE 02-DEC</t>
  </si>
  <si>
    <t>120-160</t>
  </si>
  <si>
    <t>2100-2200</t>
  </si>
  <si>
    <t>2200-2220</t>
  </si>
  <si>
    <t>Retail Research Technical Calls &amp; Fundamental Performance Report for the month of Dec-2021</t>
  </si>
  <si>
    <t>Profit of Rs.33.5/-</t>
  </si>
  <si>
    <t>970-990</t>
  </si>
  <si>
    <t>375-385</t>
  </si>
  <si>
    <t>645-665</t>
  </si>
  <si>
    <t>Profit of Rs.10/-</t>
  </si>
  <si>
    <t>NIFTY 17250PE 02-DEC</t>
  </si>
  <si>
    <t>90-110</t>
  </si>
  <si>
    <t>NIFTY 17500 CE 09-DEC</t>
  </si>
  <si>
    <t>Sell</t>
  </si>
  <si>
    <t>Profit of Rs.20/-</t>
  </si>
  <si>
    <t>Loss of Rs.36/-</t>
  </si>
  <si>
    <t>NIFTY 17350PE 02-DEC</t>
  </si>
  <si>
    <t>25-30</t>
  </si>
  <si>
    <t>435-440</t>
  </si>
  <si>
    <t>465-475</t>
  </si>
  <si>
    <t>118-120</t>
  </si>
  <si>
    <t>130-135</t>
  </si>
  <si>
    <t>Profit of Rs.31.5/-</t>
  </si>
  <si>
    <t xml:space="preserve">LTTS </t>
  </si>
  <si>
    <t>5650-5800</t>
  </si>
  <si>
    <t>Loss of Rs.47/-</t>
  </si>
  <si>
    <t>Loss of Rs.11.50/-</t>
  </si>
  <si>
    <t xml:space="preserve">HCLTECH </t>
  </si>
  <si>
    <t>1210-1230</t>
  </si>
  <si>
    <t>Loss of Rs.160/-</t>
  </si>
  <si>
    <t>Profit of Rs.6.5/-</t>
  </si>
  <si>
    <t>NIFTY 17000 PE 09-DEC</t>
  </si>
  <si>
    <t>BANKNIFTY 36200 CE 09-DEC</t>
  </si>
  <si>
    <t>110-130</t>
  </si>
  <si>
    <t>Profit of Rs.22/-</t>
  </si>
  <si>
    <t>400-500</t>
  </si>
  <si>
    <t>350-400</t>
  </si>
  <si>
    <t>Profit of Rs.12.50/-</t>
  </si>
  <si>
    <t>INFY 1720 CE DEC</t>
  </si>
  <si>
    <t>48-60</t>
  </si>
  <si>
    <t>Loss of Rs.32.50/-</t>
  </si>
  <si>
    <t>NAUKRI DEC FUT</t>
  </si>
  <si>
    <t>5900-5950</t>
  </si>
  <si>
    <t>Loss of Rs.33/-</t>
  </si>
  <si>
    <t>Profit of Rs.10.5/-</t>
  </si>
  <si>
    <t>DEEPAKFERT</t>
  </si>
  <si>
    <t>385-400</t>
  </si>
  <si>
    <t>40-20</t>
  </si>
  <si>
    <t>NIFTY 17600 CE 16-DEC</t>
  </si>
  <si>
    <t>Loss of Rs.28.50/-</t>
  </si>
  <si>
    <t>HINDUNILVR 2360 CE DEC</t>
  </si>
  <si>
    <t xml:space="preserve">COLPAL </t>
  </si>
  <si>
    <t>1490-1530</t>
  </si>
  <si>
    <t>Profit of Rs.27.25/-</t>
  </si>
  <si>
    <t>85-105</t>
  </si>
  <si>
    <t>Profit of Rs.19.50/-</t>
  </si>
  <si>
    <t>Profit of Rs.13/-</t>
  </si>
  <si>
    <t>295-315</t>
  </si>
  <si>
    <t>53.5-55</t>
  </si>
  <si>
    <t>HCLTECH DEC FUT</t>
  </si>
  <si>
    <t>1180-1190</t>
  </si>
  <si>
    <t>Loss of Rs.100/-</t>
  </si>
  <si>
    <t>Profit of Rs.15/-</t>
  </si>
  <si>
    <t>96-98</t>
  </si>
  <si>
    <t>663-668</t>
  </si>
  <si>
    <t>700-730</t>
  </si>
  <si>
    <t>NIFTY 17400 CE 16-DEC</t>
  </si>
  <si>
    <t>228-235</t>
  </si>
  <si>
    <t>Loss of Rs.31.0/-</t>
  </si>
  <si>
    <t>KOTAKBANK 1900 CE 30-DEC</t>
  </si>
  <si>
    <t>40-45</t>
  </si>
  <si>
    <t>Loss of Rs.1.65/-</t>
  </si>
  <si>
    <t>Loss of Rs.2.7/-</t>
  </si>
  <si>
    <t>770-775</t>
  </si>
  <si>
    <t>Loss of Rs.9/-</t>
  </si>
  <si>
    <t>ICICIGI DEC FUT</t>
  </si>
  <si>
    <t>1440-1460</t>
  </si>
  <si>
    <t>Loss of Rs.28/-</t>
  </si>
  <si>
    <t>Loss of Rs.15.50/-</t>
  </si>
  <si>
    <t xml:space="preserve">KOTAKBANK 1900 CE 30-DEC </t>
  </si>
  <si>
    <t>25-35</t>
  </si>
  <si>
    <t>NIFTY 17200 CE 23-DEC</t>
  </si>
  <si>
    <t>100-120</t>
  </si>
  <si>
    <t>Profit of Rs.17.50/-</t>
  </si>
  <si>
    <t>Loss of Rs.17/-</t>
  </si>
  <si>
    <t>220-230</t>
  </si>
  <si>
    <t>726-734</t>
  </si>
  <si>
    <t>780-820</t>
  </si>
  <si>
    <t>Loss of Rs.6.5/-</t>
  </si>
  <si>
    <t>NIFTY 17000 CE 23-DEC</t>
  </si>
  <si>
    <t>90-100</t>
  </si>
  <si>
    <t>Loss of Rs.33.0/-</t>
  </si>
  <si>
    <t>5500-5600</t>
  </si>
  <si>
    <t>Loss of Rs.145/-</t>
  </si>
  <si>
    <t>ICICIBANK DEC FUT</t>
  </si>
  <si>
    <t>Loss of Rs.11.0/-</t>
  </si>
  <si>
    <t>690-700</t>
  </si>
  <si>
    <t>Profit of Rs.45.5/-</t>
  </si>
  <si>
    <t>213-217</t>
  </si>
  <si>
    <t>240-250</t>
  </si>
  <si>
    <t>2340-2380</t>
  </si>
  <si>
    <t>TOPGAIN FINANCE PRIVATE LIMITED</t>
  </si>
  <si>
    <t>GRAVITON RESEARCH CAPITAL LLP</t>
  </si>
  <si>
    <t>Profit of Rs.18/-</t>
  </si>
  <si>
    <t>NIFTY 16950 CE 23-DEC</t>
  </si>
  <si>
    <t>110-120</t>
  </si>
  <si>
    <t>Profit of Rs.2/-</t>
  </si>
  <si>
    <t>760-780</t>
  </si>
  <si>
    <t>1500-1520</t>
  </si>
  <si>
    <t>2350-2450</t>
  </si>
  <si>
    <t>1650-1700</t>
  </si>
  <si>
    <t>BANKNIFTY 35000 CE 23-DEC</t>
  </si>
  <si>
    <t>250-300</t>
  </si>
  <si>
    <t>Profit of Rs. 50/-</t>
  </si>
  <si>
    <t>SRF 2340 CE DEC</t>
  </si>
  <si>
    <t>45-52</t>
  </si>
  <si>
    <t>Profit of Rs.7/-</t>
  </si>
  <si>
    <t>NIFTY 17050 PE 23-DEC</t>
  </si>
  <si>
    <t>70-80</t>
  </si>
  <si>
    <t>BANKNIFTY 35200 PE 23-DEC</t>
  </si>
  <si>
    <t>180-250</t>
  </si>
  <si>
    <t>ASIANPAINT 3280 CE DEC</t>
  </si>
  <si>
    <t>70-90</t>
  </si>
  <si>
    <t>BANKNIFTY 35400 CE 23-DEC</t>
  </si>
  <si>
    <t>180-220</t>
  </si>
  <si>
    <t>NIFTY 17100 PE 23-DEC</t>
  </si>
  <si>
    <t>60-70</t>
  </si>
  <si>
    <t>Profit of Rs. 13.5/-</t>
  </si>
  <si>
    <t>Profit of Rs. 16/-</t>
  </si>
  <si>
    <t>Part Profit of Rs.8/-</t>
  </si>
  <si>
    <t>SUNRETAIL</t>
  </si>
  <si>
    <t>55-80</t>
  </si>
  <si>
    <t>Profit of Rs. 14/-</t>
  </si>
  <si>
    <t>Profit of Rs. 15.5/-</t>
  </si>
  <si>
    <t>45-60</t>
  </si>
  <si>
    <t>IOC 112 CE DEC</t>
  </si>
  <si>
    <t>2-2.50</t>
  </si>
  <si>
    <t>SIEMENS 2400 CE DEC</t>
  </si>
  <si>
    <t>NIFTY 17100 CE 30-DEC</t>
  </si>
  <si>
    <t>Profit of Rs. 14.5/-</t>
  </si>
  <si>
    <t>BANKNIFTY 34500 PE 30-DEC</t>
  </si>
  <si>
    <t>280-320</t>
  </si>
  <si>
    <t>Profit of Rs. 40/-</t>
  </si>
  <si>
    <t>EPITOME TRADING AND INVESTMENTS</t>
  </si>
  <si>
    <t>NIFTY 17000 CE 30-DEC</t>
  </si>
  <si>
    <t xml:space="preserve">NIFTY 16900 PE 30-DEC </t>
  </si>
  <si>
    <t>120-140</t>
  </si>
  <si>
    <t>NIFTY 16950 PE 30-DEC</t>
  </si>
  <si>
    <t>Profit of Rs. 15/-</t>
  </si>
  <si>
    <t>Profit of Rs. 36/-</t>
  </si>
  <si>
    <t>SRF 2360 CE DEC</t>
  </si>
  <si>
    <t>35-42</t>
  </si>
  <si>
    <t>2200-2230</t>
  </si>
  <si>
    <t>SHARE INDIA SECURITIES LIMITED</t>
  </si>
  <si>
    <t>GGENG</t>
  </si>
  <si>
    <t>MANSI SHARES &amp; STOCK ADVISORS PVT LTD</t>
  </si>
  <si>
    <t>INVENTURE</t>
  </si>
  <si>
    <t>Inventure Gro &amp; Sec Ltd</t>
  </si>
  <si>
    <t>Loss of Rs.38.0/-</t>
  </si>
  <si>
    <t>Profit of Rs. 10.5/-</t>
  </si>
  <si>
    <t>NAVINFLUOR JAN FUT</t>
  </si>
  <si>
    <t>4320-4350</t>
  </si>
  <si>
    <t>Profit of Rs.45/-</t>
  </si>
  <si>
    <t>BHARTIARTL 690 CE DEC</t>
  </si>
  <si>
    <t>NIFTY 17200 PE 30-DEC</t>
  </si>
  <si>
    <t>COLPAL 1480 CE DEC</t>
  </si>
  <si>
    <t xml:space="preserve">SIEMENS 2420 CE DEC </t>
  </si>
  <si>
    <t>Profit of Rs. 17.5/-</t>
  </si>
  <si>
    <t>Profit of Rs.6/-</t>
  </si>
  <si>
    <t>Profit of Rs. 10/-</t>
  </si>
  <si>
    <t>ANUPAM</t>
  </si>
  <si>
    <t>SHANTABEN VALJI BORICHA</t>
  </si>
  <si>
    <t>INNOVATIVE</t>
  </si>
  <si>
    <t>MAQSOOD DABIR SHAIKH</t>
  </si>
  <si>
    <t>ATTRIBUTE SHARES &amp; SECURITIES PVT LTD</t>
  </si>
  <si>
    <t>NDASEC</t>
  </si>
  <si>
    <t>ESS KAY MERCANTILES LIMITED</t>
  </si>
  <si>
    <t>RAMASTEEL</t>
  </si>
  <si>
    <t>Rama Steel Tubes Limited</t>
  </si>
  <si>
    <t>WINPRO</t>
  </si>
  <si>
    <t>WinPro Industries Limited</t>
  </si>
  <si>
    <t>KULWANT SINGH</t>
  </si>
  <si>
    <t>450-460</t>
  </si>
  <si>
    <t>Profit of Rs.14/-</t>
  </si>
  <si>
    <t>47-48</t>
  </si>
  <si>
    <t>475-477</t>
  </si>
  <si>
    <t>3000-3020</t>
  </si>
  <si>
    <t>3140-3200</t>
  </si>
  <si>
    <t>125.5-126.5</t>
  </si>
  <si>
    <t>130-134</t>
  </si>
  <si>
    <t>1470-1500</t>
  </si>
  <si>
    <t>1900-2000</t>
  </si>
  <si>
    <t>Loss of Rs. 7.50/-</t>
  </si>
  <si>
    <t>AVI</t>
  </si>
  <si>
    <t>BANASFN</t>
  </si>
  <si>
    <t>CLARA</t>
  </si>
  <si>
    <t>DECIPHER</t>
  </si>
  <si>
    <t>AGRO TRADE SOLUTIONS</t>
  </si>
  <si>
    <t>NEWLIGHT</t>
  </si>
  <si>
    <t>OZONEWORLD</t>
  </si>
  <si>
    <t>OLGA TRADING PRIVATE LIMITED</t>
  </si>
  <si>
    <t>AVIRAT ENTERPRISE</t>
  </si>
  <si>
    <t>B.W.TRADERS</t>
  </si>
  <si>
    <t>MITTAL</t>
  </si>
  <si>
    <t>Mittal Life Style Limited</t>
  </si>
  <si>
    <t>STOCK VERTEX VENTURES</t>
  </si>
  <si>
    <t>VIKASWSP</t>
  </si>
  <si>
    <t>Vikas Wsp Ltd</t>
  </si>
  <si>
    <t>Profit of Rs.125/-</t>
  </si>
  <si>
    <t>Profit of Rs.1.2/-</t>
  </si>
  <si>
    <t>365-375</t>
  </si>
  <si>
    <t>Loss of Rs.0.55/-</t>
  </si>
  <si>
    <t>5-6.0</t>
  </si>
  <si>
    <t>Loss of Rs. 2.30/-</t>
  </si>
  <si>
    <t>BANKNIFTY 35000 CE 30-DEC</t>
  </si>
  <si>
    <t>DHARMESHBHAI JETHABHAI VAGHELA</t>
  </si>
  <si>
    <t>BRIDGESE</t>
  </si>
  <si>
    <t>VISHAL PRAGNESHBHAI SHAH</t>
  </si>
  <si>
    <t>HETAL SHASHANK DOSHI</t>
  </si>
  <si>
    <t>FILATFASH</t>
  </si>
  <si>
    <t>DELTA INFRAGALAXY LLP</t>
  </si>
  <si>
    <t>FRASER</t>
  </si>
  <si>
    <t>OMKAR RAJKUMAR SHIVHARE</t>
  </si>
  <si>
    <t>RAJKUMAR SHIVHARE YOGEETA</t>
  </si>
  <si>
    <t>GGL</t>
  </si>
  <si>
    <t>NAVEEN GUPTA</t>
  </si>
  <si>
    <t>GAUTAM PRAVINCHANDRA SHETH</t>
  </si>
  <si>
    <t>GEETA MONDAL</t>
  </si>
  <si>
    <t>GVFILM</t>
  </si>
  <si>
    <t>HITKITGLO</t>
  </si>
  <si>
    <t>VORA CONSTRUCTION LTD</t>
  </si>
  <si>
    <t>DIPAN MEHTA COMMODITIES PRIVATE LIMITED</t>
  </si>
  <si>
    <t>NAVYUG TELEFILMS PRIVATE LIMITED</t>
  </si>
  <si>
    <t>NCLRESE</t>
  </si>
  <si>
    <t>SABOOSOD</t>
  </si>
  <si>
    <t>ARCHANA DEVI SABOO</t>
  </si>
  <si>
    <t>SBC</t>
  </si>
  <si>
    <t>SVAMSOF</t>
  </si>
  <si>
    <t>SHRIDHAR FINANCIAL SERVICES LIMITED</t>
  </si>
  <si>
    <t>NIKUNJ KAUSHIK SHAH</t>
  </si>
  <si>
    <t>SETU SECURITIES PVT LTD</t>
  </si>
  <si>
    <t>APOLLO</t>
  </si>
  <si>
    <t>Apollo Micro Systems Ltd</t>
  </si>
  <si>
    <t>MUKUL MAHESHWARI (HUF)</t>
  </si>
  <si>
    <t>XTX MARKETS LLP</t>
  </si>
  <si>
    <t>QE SECURITIES</t>
  </si>
  <si>
    <t>NK SECURITIES RESEARCH PRIVATE LIMITED</t>
  </si>
  <si>
    <t>PIONEEREMB</t>
  </si>
  <si>
    <t>Pioneer Embroideries Limi</t>
  </si>
  <si>
    <t>SUNTECK WEALTHMAX CAPITAL PRIVATE LIMITED</t>
  </si>
  <si>
    <t>RBL Bank Limited</t>
  </si>
  <si>
    <t>JUMP TRADING FINANCIAL INDIA PRIVATE LIMITED</t>
  </si>
  <si>
    <t>VAIBHAV STOCK AND DERIVATIVES BROKING PRIVATE LIMITED</t>
  </si>
  <si>
    <t>TOKYOPLAST</t>
  </si>
  <si>
    <t>Tokyo Plast Intl Ltd</t>
  </si>
  <si>
    <t>ZEELEARN</t>
  </si>
  <si>
    <t>Zee Learn Limited</t>
  </si>
  <si>
    <t>MARSHALL</t>
  </si>
  <si>
    <t>Marshall Machines Ltd</t>
  </si>
  <si>
    <t>PRASHANT SARUP</t>
  </si>
  <si>
    <t>SANCO</t>
  </si>
  <si>
    <t>Sanco Industries Ltd.</t>
  </si>
  <si>
    <t>INDUSIND BANK LTD CLIENT A/C</t>
  </si>
  <si>
    <t>Profit of Rs.41/-</t>
  </si>
  <si>
    <t>Profit of Rs.19.5/-</t>
  </si>
  <si>
    <t>Part Profit of Rs.94/-</t>
  </si>
  <si>
    <t>Part Profit of Rs.80/-</t>
  </si>
  <si>
    <t>2960-3000</t>
  </si>
  <si>
    <t>3200-3400</t>
  </si>
  <si>
    <t>442-445</t>
  </si>
  <si>
    <t>460-475</t>
  </si>
  <si>
    <t>NIFTY 17200 PE 06-JAN</t>
  </si>
  <si>
    <t>80-83</t>
  </si>
  <si>
    <t>120-150</t>
  </si>
  <si>
    <t>2430-2435</t>
  </si>
  <si>
    <t>2470-2490</t>
  </si>
  <si>
    <t>SRF JAN FUT</t>
  </si>
  <si>
    <t>675-680</t>
  </si>
  <si>
    <t>700-720</t>
  </si>
  <si>
    <t>Loss of Rs. 15/-</t>
  </si>
  <si>
    <t>Profit of Rs.11/-</t>
  </si>
  <si>
    <t>Loss of Rs.45-</t>
  </si>
  <si>
    <t>Loss of Rs.85/-</t>
  </si>
  <si>
    <t>Profit of Rs. 6.50/-</t>
  </si>
  <si>
    <t>AARNAV</t>
  </si>
  <si>
    <t>HANSABEN BHARATKUMAR PATEL</t>
  </si>
  <si>
    <t>PRAVEEN KUMAR</t>
  </si>
  <si>
    <t>ADCON</t>
  </si>
  <si>
    <t>JACKSON INVESTMENTS LIMITED</t>
  </si>
  <si>
    <t>AUMIT CAPITAL ADVISORS LIMITED</t>
  </si>
  <si>
    <t>DIVYA KANDA</t>
  </si>
  <si>
    <t>M J COMMODITIES PRIVATE LIMITED</t>
  </si>
  <si>
    <t>ANITA ROY</t>
  </si>
  <si>
    <t>AKSHAR</t>
  </si>
  <si>
    <t>WHITE COTT FABRICS</t>
  </si>
  <si>
    <t>ALFATRAN</t>
  </si>
  <si>
    <t>ANIRUDDHA SHYAMSUNDER LAKHANI</t>
  </si>
  <si>
    <t>SHYAMSUNDER KISANGOPAL LAKHANI</t>
  </si>
  <si>
    <t>JAYESH MALSI RITA</t>
  </si>
  <si>
    <t>DINESHSINH</t>
  </si>
  <si>
    <t>BCP</t>
  </si>
  <si>
    <t>BHAGWOX</t>
  </si>
  <si>
    <t>BRANDBUCKT</t>
  </si>
  <si>
    <t>AARNAH CAPITAL ADVISORS PVT LTD</t>
  </si>
  <si>
    <t>PRAGNESH R SHAH HUF</t>
  </si>
  <si>
    <t>MITTALBEN RAJENDRASINH DABHI</t>
  </si>
  <si>
    <t>SHERWOOD SECURITIES PVT LTD</t>
  </si>
  <si>
    <t>CLIOINFO</t>
  </si>
  <si>
    <t>DEEPAK M DOSHI</t>
  </si>
  <si>
    <t>CRESSAN</t>
  </si>
  <si>
    <t>PARAG COMMOSALES</t>
  </si>
  <si>
    <t>NIRAJ RAJNIKANT SHAH</t>
  </si>
  <si>
    <t>KATTHUPUTHUR RAMASUBRAMANIAN KARTHIKEYAN</t>
  </si>
  <si>
    <t>DEVHARI</t>
  </si>
  <si>
    <t>HIMANSHU TRIPATHI</t>
  </si>
  <si>
    <t>DITCO</t>
  </si>
  <si>
    <t>CHARANJIT SINGH</t>
  </si>
  <si>
    <t>EARUM</t>
  </si>
  <si>
    <t>GHANSHYAMBHAI MANSUKHBHAI KHAMBHAYATA</t>
  </si>
  <si>
    <t>KAMALABEN GUNVANTLAL PATEL</t>
  </si>
  <si>
    <t>ADITYA VIKRAMBHAI PATEL</t>
  </si>
  <si>
    <t>MANSI SHARE &amp; STOCK ADVISORS PRIVATE LIMITED</t>
  </si>
  <si>
    <t>ESSARSEC</t>
  </si>
  <si>
    <t>JAISHREE PRAKASH SHAH</t>
  </si>
  <si>
    <t>EVANS</t>
  </si>
  <si>
    <t>SRINIVASA REDDY SATHI</t>
  </si>
  <si>
    <t>DAKSHA HASMUKH PARIKH</t>
  </si>
  <si>
    <t>MADHURYAKUMAR</t>
  </si>
  <si>
    <t>AMIT HASMUKH PARIKH</t>
  </si>
  <si>
    <t>VINAY K GUGNANI</t>
  </si>
  <si>
    <t>TARA SHANTILAL JAIN</t>
  </si>
  <si>
    <t>KAMAL BERIWAL</t>
  </si>
  <si>
    <t>VIKAS LIFECARE LIMITED</t>
  </si>
  <si>
    <t>YACOOBALI AIYUB MOHAMMED</t>
  </si>
  <si>
    <t>CALIBER PLASTECH PRIVATE LIMITED</t>
  </si>
  <si>
    <t>HARDCAS</t>
  </si>
  <si>
    <t>RASHI FINCORP LIMITED</t>
  </si>
  <si>
    <t>BAY CAPITAL ADVISORS PRIVATE LIMITED</t>
  </si>
  <si>
    <t>IFL</t>
  </si>
  <si>
    <t>VISHAL MANOJBHAI SHAH</t>
  </si>
  <si>
    <t>HARSHADBHAI NARAYANBHAI DANTANI</t>
  </si>
  <si>
    <t>IMEC</t>
  </si>
  <si>
    <t>PARAM URJA LIMITED</t>
  </si>
  <si>
    <t>INDRENEW</t>
  </si>
  <si>
    <t>IQBAL FAZLANI</t>
  </si>
  <si>
    <t>GAURAV CHANDRAKANT SHAH</t>
  </si>
  <si>
    <t>MANISHKUMAR ANJANIKUMAR DHANUKA</t>
  </si>
  <si>
    <t>INVPRECQ</t>
  </si>
  <si>
    <t>PIYUSH INDULAL TAMBOLI</t>
  </si>
  <si>
    <t>ASHMA APURVA MEHTA</t>
  </si>
  <si>
    <t>ISHITADR</t>
  </si>
  <si>
    <t>ABHA JAGDISHPRASAD AGRAWAL</t>
  </si>
  <si>
    <t>NEKA DIPAK SHAH</t>
  </si>
  <si>
    <t>JOHNPHARMA</t>
  </si>
  <si>
    <t>LELAVOIR</t>
  </si>
  <si>
    <t>A &amp; S WEALTH CREATIONS PRIVATE LIMITED</t>
  </si>
  <si>
    <t>DASARATH KUMAR JAYARAMULU KALLUR</t>
  </si>
  <si>
    <t>MAHAVIRIND</t>
  </si>
  <si>
    <t>NILESH SATISHCHANDRA PANDYA</t>
  </si>
  <si>
    <t>BALMUKUND SITARAM AGRAWAL</t>
  </si>
  <si>
    <t>SHRUTI ANIL JALAN</t>
  </si>
  <si>
    <t>ABHAY RAMESHKUMAR AGGARWAL</t>
  </si>
  <si>
    <t>MYSTICELE</t>
  </si>
  <si>
    <t>JITENDRAKUMAR GHEVERCHAND JAIN</t>
  </si>
  <si>
    <t>ASHOKBHAI SHANTIBHAI ABSANA</t>
  </si>
  <si>
    <t>JYOTI ASHOKBHAI AMBASANA</t>
  </si>
  <si>
    <t>GOLDEN MEDOWS EXPORT PRIVATE LIMITED</t>
  </si>
  <si>
    <t>MULTIPLIER SHARE &amp; STOCK ADVISORS PRIVATE LIMITED</t>
  </si>
  <si>
    <t>STANLEY STEAVEN QUADROS</t>
  </si>
  <si>
    <t>ORACLECR</t>
  </si>
  <si>
    <t>MANDEEP SINGH</t>
  </si>
  <si>
    <t>SHIVAAY TRADING COMPANY</t>
  </si>
  <si>
    <t>RANJEET DAGA</t>
  </si>
  <si>
    <t>PALMJEWELS</t>
  </si>
  <si>
    <t>VIVID MERCANTILE LIMITED</t>
  </si>
  <si>
    <t>SATISHKUMAR RAMANLAL GAJJAR</t>
  </si>
  <si>
    <t>ARDI INVESTMENT AND TRADING COMPANY LIMITED</t>
  </si>
  <si>
    <t>PANAFIC</t>
  </si>
  <si>
    <t>PARESH DHIRAJLAL SHAH</t>
  </si>
  <si>
    <t>PANINDIAC</t>
  </si>
  <si>
    <t>PREVEST</t>
  </si>
  <si>
    <t>NEXT ORBIT VENTURES FUND</t>
  </si>
  <si>
    <t>PVVINFRA</t>
  </si>
  <si>
    <t>PURUSHOTTAM MOTIRAM DHADKE</t>
  </si>
  <si>
    <t>NEHA SHARMA</t>
  </si>
  <si>
    <t>BP COMTRADE PRIVATE LIMITED</t>
  </si>
  <si>
    <t>PATRONUS SOFTWARE LLP</t>
  </si>
  <si>
    <t>SAINT CAPITAL FUND</t>
  </si>
  <si>
    <t>RAMINFO</t>
  </si>
  <si>
    <t>RAJASEKHAR GUTTIKONDA</t>
  </si>
  <si>
    <t>ROLLT</t>
  </si>
  <si>
    <t>SHAH NISHITH</t>
  </si>
  <si>
    <t>SELLWIN</t>
  </si>
  <si>
    <t>PLENTY NIRYAT PRIVATE LIMITED</t>
  </si>
  <si>
    <t>MOREPLUS MERCHANTS PRIVATE LIMITED</t>
  </si>
  <si>
    <t>HEMVIN INTIGRATED FINANCETED</t>
  </si>
  <si>
    <t>SIDDHA</t>
  </si>
  <si>
    <t>SIPTL</t>
  </si>
  <si>
    <t>MOHANRAMESH</t>
  </si>
  <si>
    <t>SVARTCORP</t>
  </si>
  <si>
    <t>TAAZAINT</t>
  </si>
  <si>
    <t>PABBATHI BADARI NARAYANA MURTHY</t>
  </si>
  <si>
    <t>VIRINCHI</t>
  </si>
  <si>
    <t>L7 HITECH PRIVATE LIMITED</t>
  </si>
  <si>
    <t>WAA</t>
  </si>
  <si>
    <t>RAJEEV SUBHASHCHAND MAHESHWARI</t>
  </si>
  <si>
    <t>3IINFOLTD</t>
  </si>
  <si>
    <t>3i Infotech Limited</t>
  </si>
  <si>
    <t>ASLIND</t>
  </si>
  <si>
    <t>ASL Industries Limited</t>
  </si>
  <si>
    <t>CMICABLES</t>
  </si>
  <si>
    <t>CMI Limited</t>
  </si>
  <si>
    <t>CMSINFO</t>
  </si>
  <si>
    <t>CMS Info Systems Limited</t>
  </si>
  <si>
    <t>GOLDMINE STOCKS PRIVATE LIMITED</t>
  </si>
  <si>
    <t>TOWER RESEARCH CAPITAL MARKETS INDIA PRIVATE LIMITED</t>
  </si>
  <si>
    <t>MUSIGMA SECURITIES</t>
  </si>
  <si>
    <t>DLINKINDIA</t>
  </si>
  <si>
    <t>D-Link India Ltd</t>
  </si>
  <si>
    <t>ANUSANDHAN INVESTMENTS LIMITED</t>
  </si>
  <si>
    <t>LATIN MANHARLAL SECURITIES PVT. LTD.</t>
  </si>
  <si>
    <t>MULTIPLIER S AND S ADV PVT LTD</t>
  </si>
  <si>
    <t>ISFT</t>
  </si>
  <si>
    <t>Intrasoft Tech. Ltd</t>
  </si>
  <si>
    <t>LNJ FINANCIAL SERVICES LTD</t>
  </si>
  <si>
    <t>HITESH PANCHABHAI VASOYA</t>
  </si>
  <si>
    <t>PATINTLOG</t>
  </si>
  <si>
    <t>Patel Integrated Logistic</t>
  </si>
  <si>
    <t>VIBHU GUPTA</t>
  </si>
  <si>
    <t>REFEX</t>
  </si>
  <si>
    <t>Refex Industries Limited</t>
  </si>
  <si>
    <t>GAURAV DOSHI</t>
  </si>
  <si>
    <t>RPPINFRA</t>
  </si>
  <si>
    <t>R.P.P. Infra Projects Ltd</t>
  </si>
  <si>
    <t>AMIT KUMAR JAIN HUF</t>
  </si>
  <si>
    <t>SBC Exports Limited</t>
  </si>
  <si>
    <t>ASHISH GOYAL</t>
  </si>
  <si>
    <t>SMARTLINK</t>
  </si>
  <si>
    <t>Smartlink Holdings Ltd</t>
  </si>
  <si>
    <t>SMCGLOBAL</t>
  </si>
  <si>
    <t>SMC Global Securities Ltd</t>
  </si>
  <si>
    <t>SIGNATUREGLOBAL SECURITIES PRIVATE LIMITED</t>
  </si>
  <si>
    <t>SIGNATUREGLOBAL (INDIA) PRIVATE LIMITED</t>
  </si>
  <si>
    <t>VIVO</t>
  </si>
  <si>
    <t>Vivo Collab Solutions Ltd</t>
  </si>
  <si>
    <t>JAIN SANJAY POPATLAL</t>
  </si>
  <si>
    <t>BALLARPUR</t>
  </si>
  <si>
    <t>Ballarpur Industries Limi</t>
  </si>
  <si>
    <t>ANIL SUBHASHCHANDRA AGRAWAL</t>
  </si>
  <si>
    <t>MATHEW  CYRIAC</t>
  </si>
  <si>
    <t>Innovative Tyres &amp; Tubes</t>
  </si>
  <si>
    <t>GOLDMINE SHARES &amp; FINANCE LTD</t>
  </si>
  <si>
    <t>INTENTECH</t>
  </si>
  <si>
    <t>Intense Technologies Ltd</t>
  </si>
  <si>
    <t>GLOBE FINCAP LTD</t>
  </si>
  <si>
    <t>CHETAN KESHAVJI SHAH</t>
  </si>
  <si>
    <t>NAVINCHANDRA NOGHABHAI SHAH</t>
  </si>
  <si>
    <t>SHAH KESHAVJI</t>
  </si>
  <si>
    <t>KARUNA MITTAL</t>
  </si>
  <si>
    <t>ADITYA VIKRAM AGARWAL (HUF)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</si>
</sst>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0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sz val="12"/>
      <color rgb="FF222222"/>
      <name val="Arial"/>
      <family val="2"/>
    </font>
    <font>
      <i/>
      <sz val="11"/>
      <name val="Arial"/>
      <family val="2"/>
    </font>
    <font>
      <b/>
      <i/>
      <sz val="11"/>
      <color rgb="FF000000"/>
      <name val="Arial"/>
      <family val="2"/>
    </font>
    <font>
      <i/>
      <sz val="12"/>
      <color rgb="FF222222"/>
      <name val="Arial"/>
      <family val="2"/>
    </font>
    <font>
      <i/>
      <sz val="11"/>
      <color rgb="FF000000"/>
      <name val="Arial"/>
      <family val="2"/>
    </font>
    <font>
      <i/>
      <sz val="10"/>
      <name val="Arial"/>
      <family val="2"/>
    </font>
    <font>
      <i/>
      <sz val="10"/>
      <color rgb="FF00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E5B8B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rgb="FF92D05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E5B8B7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1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6" fillId="6" borderId="1" xfId="0" applyFont="1" applyFill="1" applyBorder="1" applyAlignment="1">
      <alignment horizontal="center" vertical="center"/>
    </xf>
    <xf numFmtId="2" fontId="36" fillId="6" borderId="1" xfId="0" applyNumberFormat="1" applyFont="1" applyFill="1" applyBorder="1" applyAlignment="1">
      <alignment horizontal="center" vertical="center"/>
    </xf>
    <xf numFmtId="10" fontId="36" fillId="6" borderId="1" xfId="0" applyNumberFormat="1" applyFont="1" applyFill="1" applyBorder="1" applyAlignment="1">
      <alignment horizontal="center" vertical="center" wrapText="1"/>
    </xf>
    <xf numFmtId="16" fontId="36" fillId="6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5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0" fontId="35" fillId="2" borderId="20" xfId="0" applyFont="1" applyFill="1" applyBorder="1" applyAlignment="1">
      <alignment horizontal="center"/>
    </xf>
    <xf numFmtId="1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65" fontId="35" fillId="11" borderId="21" xfId="0" applyNumberFormat="1" applyFont="1" applyFill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5" fillId="12" borderId="21" xfId="0" applyNumberFormat="1" applyFont="1" applyFill="1" applyBorder="1" applyAlignment="1">
      <alignment horizontal="center" vertical="center"/>
    </xf>
    <xf numFmtId="0" fontId="35" fillId="12" borderId="0" xfId="0" applyFont="1" applyFill="1" applyBorder="1"/>
    <xf numFmtId="0" fontId="35" fillId="12" borderId="0" xfId="0" applyFont="1" applyFill="1" applyBorder="1" applyAlignment="1">
      <alignment horizontal="center"/>
    </xf>
    <xf numFmtId="165" fontId="35" fillId="12" borderId="23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center" vertical="center"/>
    </xf>
    <xf numFmtId="0" fontId="36" fillId="12" borderId="21" xfId="0" applyFont="1" applyFill="1" applyBorder="1" applyAlignment="1">
      <alignment horizontal="center" vertical="center"/>
    </xf>
    <xf numFmtId="0" fontId="35" fillId="11" borderId="1" xfId="0" applyFont="1" applyFill="1" applyBorder="1" applyAlignment="1">
      <alignment horizontal="center" vertical="center"/>
    </xf>
    <xf numFmtId="0" fontId="35" fillId="14" borderId="1" xfId="0" applyFont="1" applyFill="1" applyBorder="1" applyAlignment="1">
      <alignment horizontal="center" vertical="center"/>
    </xf>
    <xf numFmtId="0" fontId="36" fillId="15" borderId="1" xfId="0" applyFont="1" applyFill="1" applyBorder="1" applyAlignment="1">
      <alignment horizontal="center" vertical="center"/>
    </xf>
    <xf numFmtId="2" fontId="36" fillId="15" borderId="1" xfId="0" applyNumberFormat="1" applyFont="1" applyFill="1" applyBorder="1" applyAlignment="1">
      <alignment horizontal="center" vertical="center"/>
    </xf>
    <xf numFmtId="10" fontId="36" fillId="15" borderId="1" xfId="0" applyNumberFormat="1" applyFont="1" applyFill="1" applyBorder="1" applyAlignment="1">
      <alignment horizontal="center" vertical="center" wrapText="1"/>
    </xf>
    <xf numFmtId="16" fontId="36" fillId="15" borderId="1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5" fillId="12" borderId="15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35" fillId="12" borderId="23" xfId="0" applyFont="1" applyFill="1" applyBorder="1" applyAlignment="1">
      <alignment horizontal="center" vertical="center"/>
    </xf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5" fillId="12" borderId="20" xfId="0" applyFont="1" applyFill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15" fontId="35" fillId="12" borderId="0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top"/>
    </xf>
    <xf numFmtId="0" fontId="36" fillId="16" borderId="1" xfId="0" applyFont="1" applyFill="1" applyBorder="1" applyAlignment="1">
      <alignment horizontal="center" vertical="center"/>
    </xf>
    <xf numFmtId="2" fontId="36" fillId="16" borderId="1" xfId="0" applyNumberFormat="1" applyFont="1" applyFill="1" applyBorder="1" applyAlignment="1">
      <alignment horizontal="center" vertical="center"/>
    </xf>
    <xf numFmtId="10" fontId="36" fillId="16" borderId="1" xfId="0" applyNumberFormat="1" applyFont="1" applyFill="1" applyBorder="1" applyAlignment="1">
      <alignment horizontal="center" vertical="center" wrapText="1"/>
    </xf>
    <xf numFmtId="16" fontId="36" fillId="16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0" fontId="0" fillId="0" borderId="0" xfId="0" applyFont="1" applyFill="1" applyAlignment="1"/>
    <xf numFmtId="2" fontId="36" fillId="12" borderId="21" xfId="0" applyNumberFormat="1" applyFont="1" applyFill="1" applyBorder="1" applyAlignment="1">
      <alignment horizontal="center" vertical="center"/>
    </xf>
    <xf numFmtId="166" fontId="36" fillId="12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center" vertical="center"/>
    </xf>
    <xf numFmtId="16" fontId="35" fillId="11" borderId="21" xfId="0" applyNumberFormat="1" applyFont="1" applyFill="1" applyBorder="1" applyAlignment="1">
      <alignment horizontal="center" vertical="center"/>
    </xf>
    <xf numFmtId="0" fontId="43" fillId="18" borderId="21" xfId="0" applyFont="1" applyFill="1" applyBorder="1" applyAlignment="1"/>
    <xf numFmtId="0" fontId="36" fillId="11" borderId="21" xfId="0" applyFont="1" applyFill="1" applyBorder="1" applyAlignment="1">
      <alignment horizontal="center" vertical="center"/>
    </xf>
    <xf numFmtId="0" fontId="36" fillId="6" borderId="21" xfId="0" applyFont="1" applyFill="1" applyBorder="1" applyAlignment="1">
      <alignment horizontal="center" vertical="center"/>
    </xf>
    <xf numFmtId="2" fontId="36" fillId="6" borderId="21" xfId="0" applyNumberFormat="1" applyFont="1" applyFill="1" applyBorder="1" applyAlignment="1">
      <alignment horizontal="center" vertical="center"/>
    </xf>
    <xf numFmtId="43" fontId="36" fillId="19" borderId="21" xfId="0" applyNumberFormat="1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165" fontId="35" fillId="20" borderId="1" xfId="0" applyNumberFormat="1" applyFont="1" applyFill="1" applyBorder="1" applyAlignment="1">
      <alignment horizontal="center" vertical="center"/>
    </xf>
    <xf numFmtId="15" fontId="1" fillId="20" borderId="1" xfId="0" applyNumberFormat="1" applyFont="1" applyFill="1" applyBorder="1" applyAlignment="1">
      <alignment horizontal="center" vertical="center"/>
    </xf>
    <xf numFmtId="0" fontId="36" fillId="20" borderId="1" xfId="0" applyFont="1" applyFill="1" applyBorder="1"/>
    <xf numFmtId="43" fontId="35" fillId="20" borderId="1" xfId="0" applyNumberFormat="1" applyFont="1" applyFill="1" applyBorder="1" applyAlignment="1">
      <alignment horizontal="center" vertical="top"/>
    </xf>
    <xf numFmtId="0" fontId="35" fillId="20" borderId="1" xfId="0" applyFont="1" applyFill="1" applyBorder="1" applyAlignment="1">
      <alignment horizontal="center" vertical="center"/>
    </xf>
    <xf numFmtId="0" fontId="35" fillId="20" borderId="1" xfId="0" applyFont="1" applyFill="1" applyBorder="1" applyAlignment="1">
      <alignment horizontal="center" vertical="top"/>
    </xf>
    <xf numFmtId="0" fontId="36" fillId="21" borderId="1" xfId="0" applyFont="1" applyFill="1" applyBorder="1" applyAlignment="1">
      <alignment horizontal="center" vertical="center"/>
    </xf>
    <xf numFmtId="2" fontId="36" fillId="21" borderId="1" xfId="0" applyNumberFormat="1" applyFont="1" applyFill="1" applyBorder="1" applyAlignment="1">
      <alignment horizontal="center" vertical="center"/>
    </xf>
    <xf numFmtId="10" fontId="36" fillId="21" borderId="1" xfId="0" applyNumberFormat="1" applyFont="1" applyFill="1" applyBorder="1" applyAlignment="1">
      <alignment horizontal="center" vertical="center" wrapText="1"/>
    </xf>
    <xf numFmtId="16" fontId="36" fillId="21" borderId="1" xfId="0" applyNumberFormat="1" applyFont="1" applyFill="1" applyBorder="1" applyAlignment="1">
      <alignment horizontal="center" vertical="center"/>
    </xf>
    <xf numFmtId="0" fontId="35" fillId="22" borderId="1" xfId="0" applyFont="1" applyFill="1" applyBorder="1" applyAlignment="1">
      <alignment horizontal="center" vertical="center"/>
    </xf>
    <xf numFmtId="1" fontId="1" fillId="23" borderId="1" xfId="0" applyNumberFormat="1" applyFont="1" applyFill="1" applyBorder="1" applyAlignment="1">
      <alignment horizontal="center" vertical="center" wrapText="1"/>
    </xf>
    <xf numFmtId="167" fontId="1" fillId="23" borderId="1" xfId="0" applyNumberFormat="1" applyFont="1" applyFill="1" applyBorder="1" applyAlignment="1">
      <alignment horizontal="center" vertical="center"/>
    </xf>
    <xf numFmtId="167" fontId="1" fillId="23" borderId="1" xfId="0" applyNumberFormat="1" applyFont="1" applyFill="1" applyBorder="1" applyAlignment="1">
      <alignment horizontal="left"/>
    </xf>
    <xf numFmtId="0" fontId="1" fillId="24" borderId="1" xfId="0" applyFont="1" applyFill="1" applyBorder="1" applyAlignment="1">
      <alignment horizontal="center"/>
    </xf>
    <xf numFmtId="2" fontId="1" fillId="24" borderId="1" xfId="0" applyNumberFormat="1" applyFont="1" applyFill="1" applyBorder="1" applyAlignment="1">
      <alignment horizontal="center" vertical="center"/>
    </xf>
    <xf numFmtId="2" fontId="1" fillId="24" borderId="1" xfId="0" applyNumberFormat="1" applyFont="1" applyFill="1" applyBorder="1" applyAlignment="1">
      <alignment horizontal="center"/>
    </xf>
    <xf numFmtId="43" fontId="36" fillId="12" borderId="21" xfId="0" applyNumberFormat="1" applyFont="1" applyFill="1" applyBorder="1" applyAlignment="1">
      <alignment horizontal="center" vertical="center"/>
    </xf>
    <xf numFmtId="16" fontId="37" fillId="12" borderId="21" xfId="0" applyNumberFormat="1" applyFont="1" applyFill="1" applyBorder="1" applyAlignment="1">
      <alignment horizontal="center" vertical="center"/>
    </xf>
    <xf numFmtId="0" fontId="35" fillId="12" borderId="1" xfId="0" applyFont="1" applyFill="1" applyBorder="1"/>
    <xf numFmtId="0" fontId="1" fillId="12" borderId="21" xfId="0" applyFont="1" applyFill="1" applyBorder="1"/>
    <xf numFmtId="0" fontId="1" fillId="18" borderId="1" xfId="0" applyFont="1" applyFill="1" applyBorder="1" applyAlignment="1">
      <alignment horizontal="center" vertical="center"/>
    </xf>
    <xf numFmtId="15" fontId="1" fillId="18" borderId="1" xfId="0" applyNumberFormat="1" applyFont="1" applyFill="1" applyBorder="1" applyAlignment="1">
      <alignment horizontal="center" vertical="center"/>
    </xf>
    <xf numFmtId="0" fontId="36" fillId="18" borderId="1" xfId="0" applyFont="1" applyFill="1" applyBorder="1"/>
    <xf numFmtId="43" fontId="35" fillId="18" borderId="1" xfId="0" applyNumberFormat="1" applyFont="1" applyFill="1" applyBorder="1" applyAlignment="1">
      <alignment horizontal="center" vertical="top"/>
    </xf>
    <xf numFmtId="0" fontId="35" fillId="18" borderId="1" xfId="0" applyFont="1" applyFill="1" applyBorder="1" applyAlignment="1">
      <alignment horizontal="center" vertical="center"/>
    </xf>
    <xf numFmtId="0" fontId="35" fillId="18" borderId="1" xfId="0" applyFont="1" applyFill="1" applyBorder="1" applyAlignment="1">
      <alignment horizontal="center" vertical="top"/>
    </xf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1" fillId="13" borderId="1" xfId="0" applyFont="1" applyFill="1" applyBorder="1" applyAlignment="1">
      <alignment horizontal="center" vertical="center"/>
    </xf>
    <xf numFmtId="165" fontId="35" fillId="13" borderId="1" xfId="0" applyNumberFormat="1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center" vertical="top"/>
    </xf>
    <xf numFmtId="165" fontId="35" fillId="18" borderId="1" xfId="0" applyNumberFormat="1" applyFont="1" applyFill="1" applyBorder="1" applyAlignment="1">
      <alignment horizontal="center" vertical="center"/>
    </xf>
    <xf numFmtId="0" fontId="44" fillId="12" borderId="21" xfId="0" applyFont="1" applyFill="1" applyBorder="1" applyAlignment="1">
      <alignment horizontal="center" vertical="center"/>
    </xf>
    <xf numFmtId="16" fontId="45" fillId="16" borderId="21" xfId="0" applyNumberFormat="1" applyFont="1" applyFill="1" applyBorder="1" applyAlignment="1">
      <alignment horizontal="center" vertical="center"/>
    </xf>
    <xf numFmtId="16" fontId="44" fillId="12" borderId="21" xfId="0" applyNumberFormat="1" applyFont="1" applyFill="1" applyBorder="1" applyAlignment="1">
      <alignment horizontal="center" vertical="center"/>
    </xf>
    <xf numFmtId="0" fontId="46" fillId="13" borderId="21" xfId="0" applyFont="1" applyFill="1" applyBorder="1" applyAlignment="1"/>
    <xf numFmtId="0" fontId="47" fillId="12" borderId="21" xfId="0" applyFont="1" applyFill="1" applyBorder="1" applyAlignment="1">
      <alignment horizontal="center" vertical="center"/>
    </xf>
    <xf numFmtId="0" fontId="47" fillId="16" borderId="21" xfId="0" applyFont="1" applyFill="1" applyBorder="1" applyAlignment="1">
      <alignment horizontal="center" vertical="center"/>
    </xf>
    <xf numFmtId="2" fontId="47" fillId="16" borderId="21" xfId="0" applyNumberFormat="1" applyFont="1" applyFill="1" applyBorder="1" applyAlignment="1">
      <alignment horizontal="center" vertical="center"/>
    </xf>
    <xf numFmtId="43" fontId="47" fillId="17" borderId="21" xfId="0" applyNumberFormat="1" applyFont="1" applyFill="1" applyBorder="1" applyAlignment="1">
      <alignment horizontal="center" vertical="center"/>
    </xf>
    <xf numFmtId="16" fontId="47" fillId="16" borderId="23" xfId="0" applyNumberFormat="1" applyFont="1" applyFill="1" applyBorder="1" applyAlignment="1">
      <alignment horizontal="center" vertical="center"/>
    </xf>
    <xf numFmtId="0" fontId="48" fillId="2" borderId="0" xfId="0" applyFont="1" applyFill="1" applyBorder="1"/>
    <xf numFmtId="0" fontId="48" fillId="2" borderId="0" xfId="0" applyFont="1" applyFill="1" applyBorder="1" applyAlignment="1">
      <alignment horizontal="center"/>
    </xf>
    <xf numFmtId="0" fontId="48" fillId="12" borderId="0" xfId="0" applyFont="1" applyFill="1" applyBorder="1"/>
    <xf numFmtId="0" fontId="49" fillId="13" borderId="0" xfId="0" applyFont="1" applyFill="1" applyAlignment="1"/>
    <xf numFmtId="0" fontId="1" fillId="25" borderId="1" xfId="0" applyFont="1" applyFill="1" applyBorder="1" applyAlignment="1">
      <alignment horizontal="center" vertical="center"/>
    </xf>
    <xf numFmtId="165" fontId="35" fillId="25" borderId="1" xfId="0" applyNumberFormat="1" applyFont="1" applyFill="1" applyBorder="1" applyAlignment="1">
      <alignment horizontal="center" vertical="center"/>
    </xf>
    <xf numFmtId="15" fontId="1" fillId="25" borderId="1" xfId="0" applyNumberFormat="1" applyFont="1" applyFill="1" applyBorder="1" applyAlignment="1">
      <alignment horizontal="center" vertical="center"/>
    </xf>
    <xf numFmtId="0" fontId="36" fillId="25" borderId="1" xfId="0" applyFont="1" applyFill="1" applyBorder="1"/>
    <xf numFmtId="43" fontId="35" fillId="25" borderId="1" xfId="0" applyNumberFormat="1" applyFont="1" applyFill="1" applyBorder="1" applyAlignment="1">
      <alignment horizontal="center" vertical="top"/>
    </xf>
    <xf numFmtId="0" fontId="35" fillId="25" borderId="1" xfId="0" applyFont="1" applyFill="1" applyBorder="1" applyAlignment="1">
      <alignment horizontal="center" vertical="center"/>
    </xf>
    <xf numFmtId="0" fontId="35" fillId="25" borderId="1" xfId="0" applyFont="1" applyFill="1" applyBorder="1" applyAlignment="1">
      <alignment horizontal="center" vertical="top"/>
    </xf>
    <xf numFmtId="1" fontId="35" fillId="12" borderId="21" xfId="0" applyNumberFormat="1" applyFont="1" applyFill="1" applyBorder="1" applyAlignment="1">
      <alignment horizontal="center" vertical="center"/>
    </xf>
    <xf numFmtId="16" fontId="35" fillId="12" borderId="21" xfId="0" applyNumberFormat="1" applyFont="1" applyFill="1" applyBorder="1" applyAlignment="1">
      <alignment horizontal="center" vertical="center"/>
    </xf>
    <xf numFmtId="0" fontId="35" fillId="12" borderId="21" xfId="0" applyFont="1" applyFill="1" applyBorder="1" applyAlignment="1">
      <alignment horizontal="left"/>
    </xf>
    <xf numFmtId="0" fontId="36" fillId="16" borderId="21" xfId="0" applyFont="1" applyFill="1" applyBorder="1" applyAlignment="1">
      <alignment horizontal="center" vertical="center"/>
    </xf>
    <xf numFmtId="2" fontId="36" fillId="16" borderId="21" xfId="0" applyNumberFormat="1" applyFont="1" applyFill="1" applyBorder="1" applyAlignment="1">
      <alignment horizontal="center" vertical="center"/>
    </xf>
    <xf numFmtId="10" fontId="36" fillId="16" borderId="21" xfId="0" applyNumberFormat="1" applyFont="1" applyFill="1" applyBorder="1" applyAlignment="1">
      <alignment horizontal="center" vertical="center" wrapText="1"/>
    </xf>
    <xf numFmtId="0" fontId="1" fillId="12" borderId="24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42" fillId="13" borderId="0" xfId="0" applyFont="1" applyFill="1" applyBorder="1" applyAlignment="1"/>
    <xf numFmtId="0" fontId="36" fillId="6" borderId="3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left" vertical="center" wrapText="1"/>
    </xf>
    <xf numFmtId="16" fontId="36" fillId="6" borderId="21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35" fillId="0" borderId="0" xfId="0" applyFont="1" applyFill="1" applyBorder="1" applyAlignment="1">
      <alignment horizontal="center" vertical="center"/>
    </xf>
    <xf numFmtId="1" fontId="35" fillId="11" borderId="22" xfId="0" applyNumberFormat="1" applyFont="1" applyFill="1" applyBorder="1" applyAlignment="1">
      <alignment horizontal="center" vertical="center"/>
    </xf>
    <xf numFmtId="165" fontId="35" fillId="11" borderId="22" xfId="0" applyNumberFormat="1" applyFont="1" applyFill="1" applyBorder="1" applyAlignment="1">
      <alignment horizontal="center" vertical="center"/>
    </xf>
    <xf numFmtId="16" fontId="35" fillId="11" borderId="22" xfId="0" applyNumberFormat="1" applyFont="1" applyFill="1" applyBorder="1" applyAlignment="1">
      <alignment horizontal="center" vertical="center"/>
    </xf>
    <xf numFmtId="0" fontId="35" fillId="11" borderId="22" xfId="0" applyFont="1" applyFill="1" applyBorder="1" applyAlignment="1">
      <alignment horizontal="left"/>
    </xf>
    <xf numFmtId="0" fontId="35" fillId="11" borderId="22" xfId="0" applyFont="1" applyFill="1" applyBorder="1" applyAlignment="1">
      <alignment horizontal="center" vertical="center"/>
    </xf>
    <xf numFmtId="0" fontId="35" fillId="11" borderId="25" xfId="0" applyFont="1" applyFill="1" applyBorder="1" applyAlignment="1">
      <alignment horizontal="center" vertical="center"/>
    </xf>
    <xf numFmtId="16" fontId="35" fillId="11" borderId="26" xfId="0" applyNumberFormat="1" applyFont="1" applyFill="1" applyBorder="1" applyAlignment="1">
      <alignment horizontal="center" vertical="center"/>
    </xf>
    <xf numFmtId="0" fontId="43" fillId="18" borderId="27" xfId="0" applyFont="1" applyFill="1" applyBorder="1" applyAlignment="1"/>
    <xf numFmtId="0" fontId="35" fillId="11" borderId="28" xfId="0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center" vertical="center"/>
    </xf>
    <xf numFmtId="0" fontId="36" fillId="11" borderId="27" xfId="0" applyFont="1" applyFill="1" applyBorder="1" applyAlignment="1">
      <alignment horizontal="center" vertical="center"/>
    </xf>
    <xf numFmtId="0" fontId="36" fillId="6" borderId="22" xfId="0" applyFont="1" applyFill="1" applyBorder="1" applyAlignment="1">
      <alignment horizontal="center" vertical="center"/>
    </xf>
    <xf numFmtId="2" fontId="36" fillId="6" borderId="22" xfId="0" applyNumberFormat="1" applyFont="1" applyFill="1" applyBorder="1" applyAlignment="1">
      <alignment horizontal="center" vertical="center"/>
    </xf>
    <xf numFmtId="43" fontId="36" fillId="19" borderId="22" xfId="0" applyNumberFormat="1" applyFont="1" applyFill="1" applyBorder="1" applyAlignment="1">
      <alignment horizontal="center" vertical="center"/>
    </xf>
    <xf numFmtId="1" fontId="35" fillId="11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 applyAlignment="1">
      <alignment horizontal="left"/>
    </xf>
    <xf numFmtId="16" fontId="37" fillId="6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center" vertical="center"/>
    </xf>
    <xf numFmtId="165" fontId="35" fillId="22" borderId="21" xfId="0" applyNumberFormat="1" applyFont="1" applyFill="1" applyBorder="1" applyAlignment="1">
      <alignment horizontal="center" vertical="center"/>
    </xf>
    <xf numFmtId="16" fontId="35" fillId="22" borderId="21" xfId="0" applyNumberFormat="1" applyFont="1" applyFill="1" applyBorder="1" applyAlignment="1">
      <alignment horizontal="center" vertical="center"/>
    </xf>
    <xf numFmtId="0" fontId="43" fillId="20" borderId="21" xfId="0" applyFont="1" applyFill="1" applyBorder="1" applyAlignment="1"/>
    <xf numFmtId="0" fontId="36" fillId="22" borderId="21" xfId="0" applyFont="1" applyFill="1" applyBorder="1" applyAlignment="1">
      <alignment horizontal="center" vertical="center"/>
    </xf>
    <xf numFmtId="0" fontId="36" fillId="21" borderId="22" xfId="0" applyFont="1" applyFill="1" applyBorder="1" applyAlignment="1">
      <alignment horizontal="center" vertical="center"/>
    </xf>
    <xf numFmtId="2" fontId="36" fillId="21" borderId="22" xfId="0" applyNumberFormat="1" applyFont="1" applyFill="1" applyBorder="1" applyAlignment="1">
      <alignment horizontal="center" vertical="center"/>
    </xf>
    <xf numFmtId="43" fontId="36" fillId="26" borderId="22" xfId="0" applyNumberFormat="1" applyFont="1" applyFill="1" applyBorder="1" applyAlignment="1">
      <alignment horizontal="center" vertical="center"/>
    </xf>
    <xf numFmtId="165" fontId="29" fillId="11" borderId="21" xfId="0" applyNumberFormat="1" applyFont="1" applyFill="1" applyBorder="1" applyAlignment="1">
      <alignment horizontal="center" vertical="center"/>
    </xf>
    <xf numFmtId="165" fontId="29" fillId="11" borderId="22" xfId="0" applyNumberFormat="1" applyFont="1" applyFill="1" applyBorder="1" applyAlignment="1">
      <alignment horizontal="center" vertical="center"/>
    </xf>
    <xf numFmtId="165" fontId="29" fillId="22" borderId="22" xfId="0" applyNumberFormat="1" applyFont="1" applyFill="1" applyBorder="1" applyAlignment="1">
      <alignment horizontal="center" vertical="center"/>
    </xf>
    <xf numFmtId="2" fontId="36" fillId="11" borderId="21" xfId="0" applyNumberFormat="1" applyFont="1" applyFill="1" applyBorder="1" applyAlignment="1">
      <alignment horizontal="center" vertical="center"/>
    </xf>
    <xf numFmtId="166" fontId="36" fillId="11" borderId="21" xfId="0" applyNumberFormat="1" applyFont="1" applyFill="1" applyBorder="1" applyAlignment="1">
      <alignment horizontal="center" vertical="center"/>
    </xf>
    <xf numFmtId="43" fontId="36" fillId="6" borderId="21" xfId="0" applyNumberFormat="1" applyFont="1" applyFill="1" applyBorder="1" applyAlignment="1">
      <alignment horizontal="center" vertical="center"/>
    </xf>
    <xf numFmtId="16" fontId="36" fillId="11" borderId="21" xfId="0" applyNumberFormat="1" applyFont="1" applyFill="1" applyBorder="1" applyAlignment="1">
      <alignment horizontal="center" vertical="center"/>
    </xf>
    <xf numFmtId="165" fontId="35" fillId="18" borderId="21" xfId="0" applyNumberFormat="1" applyFont="1" applyFill="1" applyBorder="1" applyAlignment="1">
      <alignment horizontal="center" vertical="center"/>
    </xf>
    <xf numFmtId="0" fontId="35" fillId="11" borderId="21" xfId="0" applyFont="1" applyFill="1" applyBorder="1"/>
    <xf numFmtId="165" fontId="35" fillId="22" borderId="22" xfId="0" applyNumberFormat="1" applyFont="1" applyFill="1" applyBorder="1" applyAlignment="1">
      <alignment horizontal="center" vertical="center"/>
    </xf>
    <xf numFmtId="1" fontId="35" fillId="27" borderId="22" xfId="0" applyNumberFormat="1" applyFont="1" applyFill="1" applyBorder="1" applyAlignment="1">
      <alignment horizontal="center" vertical="center"/>
    </xf>
    <xf numFmtId="165" fontId="35" fillId="27" borderId="22" xfId="0" applyNumberFormat="1" applyFont="1" applyFill="1" applyBorder="1" applyAlignment="1">
      <alignment horizontal="center" vertical="center"/>
    </xf>
    <xf numFmtId="16" fontId="35" fillId="27" borderId="22" xfId="0" applyNumberFormat="1" applyFont="1" applyFill="1" applyBorder="1" applyAlignment="1">
      <alignment horizontal="center" vertical="center"/>
    </xf>
    <xf numFmtId="0" fontId="35" fillId="27" borderId="22" xfId="0" applyFont="1" applyFill="1" applyBorder="1" applyAlignment="1">
      <alignment horizontal="left"/>
    </xf>
    <xf numFmtId="0" fontId="35" fillId="27" borderId="22" xfId="0" applyFont="1" applyFill="1" applyBorder="1" applyAlignment="1">
      <alignment horizontal="center" vertical="center"/>
    </xf>
    <xf numFmtId="0" fontId="36" fillId="28" borderId="1" xfId="0" applyFont="1" applyFill="1" applyBorder="1" applyAlignment="1">
      <alignment horizontal="center" vertical="center"/>
    </xf>
    <xf numFmtId="2" fontId="36" fillId="28" borderId="1" xfId="0" applyNumberFormat="1" applyFont="1" applyFill="1" applyBorder="1" applyAlignment="1">
      <alignment horizontal="center" vertical="center"/>
    </xf>
    <xf numFmtId="10" fontId="36" fillId="28" borderId="1" xfId="0" applyNumberFormat="1" applyFont="1" applyFill="1" applyBorder="1" applyAlignment="1">
      <alignment horizontal="center" vertical="center" wrapText="1"/>
    </xf>
    <xf numFmtId="0" fontId="36" fillId="28" borderId="3" xfId="0" applyFont="1" applyFill="1" applyBorder="1" applyAlignment="1">
      <alignment horizontal="center" vertical="center"/>
    </xf>
    <xf numFmtId="16" fontId="36" fillId="28" borderId="21" xfId="0" applyNumberFormat="1" applyFont="1" applyFill="1" applyBorder="1" applyAlignment="1">
      <alignment horizontal="center" vertical="center"/>
    </xf>
    <xf numFmtId="1" fontId="35" fillId="12" borderId="0" xfId="0" applyNumberFormat="1" applyFont="1" applyFill="1" applyBorder="1" applyAlignment="1">
      <alignment horizontal="center" vertical="center"/>
    </xf>
    <xf numFmtId="165" fontId="35" fillId="12" borderId="0" xfId="0" applyNumberFormat="1" applyFont="1" applyFill="1" applyBorder="1" applyAlignment="1">
      <alignment horizontal="center" vertical="center"/>
    </xf>
    <xf numFmtId="16" fontId="35" fillId="12" borderId="0" xfId="0" applyNumberFormat="1" applyFont="1" applyFill="1" applyBorder="1" applyAlignment="1">
      <alignment horizontal="center" vertical="center"/>
    </xf>
    <xf numFmtId="0" fontId="35" fillId="12" borderId="0" xfId="0" applyFont="1" applyFill="1" applyBorder="1" applyAlignment="1">
      <alignment horizontal="left"/>
    </xf>
    <xf numFmtId="0" fontId="35" fillId="12" borderId="0" xfId="0" applyFont="1" applyFill="1" applyBorder="1" applyAlignment="1">
      <alignment horizontal="center" vertical="center"/>
    </xf>
    <xf numFmtId="0" fontId="36" fillId="12" borderId="0" xfId="0" applyFont="1" applyFill="1" applyBorder="1" applyAlignment="1">
      <alignment horizontal="center" vertical="center"/>
    </xf>
    <xf numFmtId="2" fontId="36" fillId="12" borderId="0" xfId="0" applyNumberFormat="1" applyFont="1" applyFill="1" applyBorder="1" applyAlignment="1">
      <alignment horizontal="center" vertical="center"/>
    </xf>
    <xf numFmtId="10" fontId="36" fillId="12" borderId="0" xfId="0" applyNumberFormat="1" applyFont="1" applyFill="1" applyBorder="1" applyAlignment="1">
      <alignment horizontal="center" vertical="center" wrapText="1"/>
    </xf>
    <xf numFmtId="16" fontId="37" fillId="12" borderId="0" xfId="0" applyNumberFormat="1" applyFont="1" applyFill="1" applyBorder="1" applyAlignment="1">
      <alignment horizontal="center" vertical="center"/>
    </xf>
    <xf numFmtId="165" fontId="35" fillId="11" borderId="1" xfId="0" applyNumberFormat="1" applyFont="1" applyFill="1" applyBorder="1" applyAlignment="1">
      <alignment horizontal="center" vertical="center"/>
    </xf>
    <xf numFmtId="15" fontId="35" fillId="11" borderId="0" xfId="0" applyNumberFormat="1" applyFont="1" applyFill="1" applyBorder="1" applyAlignment="1">
      <alignment horizontal="center" vertical="center"/>
    </xf>
    <xf numFmtId="0" fontId="36" fillId="11" borderId="1" xfId="0" applyFont="1" applyFill="1" applyBorder="1"/>
    <xf numFmtId="43" fontId="35" fillId="11" borderId="1" xfId="0" applyNumberFormat="1" applyFont="1" applyFill="1" applyBorder="1" applyAlignment="1">
      <alignment horizontal="center" vertical="top"/>
    </xf>
    <xf numFmtId="0" fontId="35" fillId="11" borderId="1" xfId="0" applyFont="1" applyFill="1" applyBorder="1" applyAlignment="1">
      <alignment horizontal="center" vertical="top"/>
    </xf>
    <xf numFmtId="1" fontId="35" fillId="11" borderId="23" xfId="0" applyNumberFormat="1" applyFont="1" applyFill="1" applyBorder="1" applyAlignment="1">
      <alignment horizontal="center" vertical="center"/>
    </xf>
    <xf numFmtId="165" fontId="35" fillId="11" borderId="23" xfId="0" applyNumberFormat="1" applyFont="1" applyFill="1" applyBorder="1" applyAlignment="1">
      <alignment horizontal="center" vertical="center"/>
    </xf>
    <xf numFmtId="16" fontId="35" fillId="11" borderId="23" xfId="0" applyNumberFormat="1" applyFont="1" applyFill="1" applyBorder="1" applyAlignment="1">
      <alignment horizontal="center" vertical="center"/>
    </xf>
    <xf numFmtId="0" fontId="35" fillId="11" borderId="23" xfId="0" applyFont="1" applyFill="1" applyBorder="1" applyAlignment="1">
      <alignment horizontal="left"/>
    </xf>
    <xf numFmtId="0" fontId="35" fillId="11" borderId="23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22" borderId="1" xfId="0" applyFont="1" applyFill="1" applyBorder="1" applyAlignment="1">
      <alignment horizontal="center" vertical="center"/>
    </xf>
    <xf numFmtId="15" fontId="1" fillId="22" borderId="1" xfId="0" applyNumberFormat="1" applyFont="1" applyFill="1" applyBorder="1" applyAlignment="1">
      <alignment horizontal="center" vertical="center"/>
    </xf>
    <xf numFmtId="0" fontId="36" fillId="22" borderId="1" xfId="0" applyFont="1" applyFill="1" applyBorder="1"/>
    <xf numFmtId="43" fontId="35" fillId="22" borderId="1" xfId="0" applyNumberFormat="1" applyFont="1" applyFill="1" applyBorder="1" applyAlignment="1">
      <alignment horizontal="center" vertical="top"/>
    </xf>
    <xf numFmtId="0" fontId="35" fillId="22" borderId="1" xfId="0" applyFont="1" applyFill="1" applyBorder="1" applyAlignment="1">
      <alignment horizontal="center" vertical="top"/>
    </xf>
    <xf numFmtId="0" fontId="35" fillId="22" borderId="21" xfId="0" applyFont="1" applyFill="1" applyBorder="1"/>
    <xf numFmtId="0" fontId="35" fillId="22" borderId="23" xfId="0" applyFont="1" applyFill="1" applyBorder="1" applyAlignment="1">
      <alignment horizontal="center" vertical="center"/>
    </xf>
    <xf numFmtId="0" fontId="36" fillId="22" borderId="23" xfId="0" applyFont="1" applyFill="1" applyBorder="1" applyAlignment="1">
      <alignment horizontal="center" vertical="center"/>
    </xf>
    <xf numFmtId="0" fontId="36" fillId="21" borderId="23" xfId="0" applyFont="1" applyFill="1" applyBorder="1" applyAlignment="1">
      <alignment horizontal="center" vertical="center"/>
    </xf>
    <xf numFmtId="2" fontId="36" fillId="22" borderId="21" xfId="0" applyNumberFormat="1" applyFont="1" applyFill="1" applyBorder="1" applyAlignment="1">
      <alignment horizontal="center" vertical="center"/>
    </xf>
    <xf numFmtId="166" fontId="36" fillId="22" borderId="21" xfId="0" applyNumberFormat="1" applyFont="1" applyFill="1" applyBorder="1" applyAlignment="1">
      <alignment horizontal="center" vertical="center"/>
    </xf>
    <xf numFmtId="43" fontId="36" fillId="21" borderId="21" xfId="0" applyNumberFormat="1" applyFont="1" applyFill="1" applyBorder="1" applyAlignment="1">
      <alignment horizontal="center" vertical="center"/>
    </xf>
    <xf numFmtId="16" fontId="36" fillId="22" borderId="21" xfId="0" applyNumberFormat="1" applyFont="1" applyFill="1" applyBorder="1" applyAlignment="1">
      <alignment horizontal="center" vertical="center"/>
    </xf>
    <xf numFmtId="2" fontId="36" fillId="21" borderId="21" xfId="0" applyNumberFormat="1" applyFont="1" applyFill="1" applyBorder="1" applyAlignment="1">
      <alignment horizontal="center" vertical="center"/>
    </xf>
    <xf numFmtId="0" fontId="36" fillId="21" borderId="21" xfId="0" applyFont="1" applyFill="1" applyBorder="1" applyAlignment="1">
      <alignment horizontal="center" vertical="center"/>
    </xf>
    <xf numFmtId="1" fontId="35" fillId="22" borderId="23" xfId="0" applyNumberFormat="1" applyFont="1" applyFill="1" applyBorder="1" applyAlignment="1">
      <alignment horizontal="center" vertical="center"/>
    </xf>
    <xf numFmtId="165" fontId="35" fillId="22" borderId="23" xfId="0" applyNumberFormat="1" applyFont="1" applyFill="1" applyBorder="1" applyAlignment="1">
      <alignment horizontal="center" vertical="center"/>
    </xf>
    <xf numFmtId="16" fontId="35" fillId="22" borderId="23" xfId="0" applyNumberFormat="1" applyFont="1" applyFill="1" applyBorder="1" applyAlignment="1">
      <alignment horizontal="center" vertical="center"/>
    </xf>
    <xf numFmtId="0" fontId="35" fillId="22" borderId="23" xfId="0" applyFont="1" applyFill="1" applyBorder="1" applyAlignment="1">
      <alignment horizontal="left"/>
    </xf>
    <xf numFmtId="1" fontId="35" fillId="22" borderId="21" xfId="0" applyNumberFormat="1" applyFont="1" applyFill="1" applyBorder="1" applyAlignment="1">
      <alignment horizontal="center" vertical="center"/>
    </xf>
    <xf numFmtId="0" fontId="35" fillId="22" borderId="21" xfId="0" applyFont="1" applyFill="1" applyBorder="1" applyAlignment="1">
      <alignment horizontal="left"/>
    </xf>
    <xf numFmtId="0" fontId="36" fillId="11" borderId="23" xfId="0" applyFont="1" applyFill="1" applyBorder="1" applyAlignment="1">
      <alignment horizontal="center" vertical="center"/>
    </xf>
    <xf numFmtId="165" fontId="35" fillId="22" borderId="0" xfId="0" applyNumberFormat="1" applyFont="1" applyFill="1" applyBorder="1" applyAlignment="1">
      <alignment horizontal="center" vertical="center"/>
    </xf>
    <xf numFmtId="0" fontId="35" fillId="27" borderId="21" xfId="0" applyFont="1" applyFill="1" applyBorder="1" applyAlignment="1">
      <alignment horizontal="center" vertical="center"/>
    </xf>
    <xf numFmtId="165" fontId="35" fillId="27" borderId="21" xfId="0" applyNumberFormat="1" applyFont="1" applyFill="1" applyBorder="1" applyAlignment="1">
      <alignment horizontal="center" vertical="center"/>
    </xf>
    <xf numFmtId="16" fontId="35" fillId="27" borderId="21" xfId="0" applyNumberFormat="1" applyFont="1" applyFill="1" applyBorder="1" applyAlignment="1">
      <alignment horizontal="center" vertical="center"/>
    </xf>
    <xf numFmtId="0" fontId="43" fillId="29" borderId="21" xfId="0" applyFont="1" applyFill="1" applyBorder="1" applyAlignment="1"/>
    <xf numFmtId="0" fontId="36" fillId="27" borderId="21" xfId="0" applyFont="1" applyFill="1" applyBorder="1" applyAlignment="1">
      <alignment horizontal="center" vertical="center"/>
    </xf>
    <xf numFmtId="0" fontId="36" fillId="28" borderId="21" xfId="0" applyFont="1" applyFill="1" applyBorder="1" applyAlignment="1">
      <alignment horizontal="center" vertical="center"/>
    </xf>
    <xf numFmtId="2" fontId="36" fillId="28" borderId="22" xfId="0" applyNumberFormat="1" applyFont="1" applyFill="1" applyBorder="1" applyAlignment="1">
      <alignment horizontal="center" vertical="center"/>
    </xf>
    <xf numFmtId="2" fontId="36" fillId="28" borderId="21" xfId="0" applyNumberFormat="1" applyFont="1" applyFill="1" applyBorder="1" applyAlignment="1">
      <alignment horizontal="center" vertical="center"/>
    </xf>
    <xf numFmtId="43" fontId="36" fillId="30" borderId="21" xfId="0" applyNumberFormat="1" applyFont="1" applyFill="1" applyBorder="1" applyAlignment="1">
      <alignment horizontal="center" vertical="center"/>
    </xf>
    <xf numFmtId="165" fontId="29" fillId="27" borderId="21" xfId="0" applyNumberFormat="1" applyFont="1" applyFill="1" applyBorder="1" applyAlignment="1">
      <alignment horizontal="center" vertical="center"/>
    </xf>
    <xf numFmtId="0" fontId="43" fillId="13" borderId="21" xfId="0" applyFont="1" applyFill="1" applyBorder="1" applyAlignment="1"/>
    <xf numFmtId="2" fontId="36" fillId="16" borderId="22" xfId="0" applyNumberFormat="1" applyFont="1" applyFill="1" applyBorder="1" applyAlignment="1">
      <alignment horizontal="center" vertical="center"/>
    </xf>
    <xf numFmtId="43" fontId="36" fillId="17" borderId="21" xfId="0" applyNumberFormat="1" applyFont="1" applyFill="1" applyBorder="1" applyAlignment="1">
      <alignment horizontal="center" vertical="center"/>
    </xf>
    <xf numFmtId="165" fontId="29" fillId="12" borderId="23" xfId="0" applyNumberFormat="1" applyFont="1" applyFill="1" applyBorder="1" applyAlignment="1">
      <alignment horizontal="center" vertical="center"/>
    </xf>
    <xf numFmtId="0" fontId="0" fillId="0" borderId="0" xfId="0"/>
    <xf numFmtId="0" fontId="1" fillId="0" borderId="21" xfId="1" applyBorder="1"/>
    <xf numFmtId="2" fontId="1" fillId="0" borderId="21" xfId="1" applyNumberFormat="1" applyBorder="1"/>
    <xf numFmtId="1" fontId="35" fillId="11" borderId="27" xfId="0" applyNumberFormat="1" applyFont="1" applyFill="1" applyBorder="1" applyAlignment="1">
      <alignment horizontal="center" vertical="center"/>
    </xf>
    <xf numFmtId="165" fontId="35" fillId="11" borderId="27" xfId="0" applyNumberFormat="1" applyFont="1" applyFill="1" applyBorder="1" applyAlignment="1">
      <alignment horizontal="center" vertical="center"/>
    </xf>
    <xf numFmtId="16" fontId="35" fillId="11" borderId="27" xfId="0" applyNumberFormat="1" applyFont="1" applyFill="1" applyBorder="1" applyAlignment="1">
      <alignment horizontal="center" vertical="center"/>
    </xf>
    <xf numFmtId="0" fontId="35" fillId="11" borderId="27" xfId="0" applyFont="1" applyFill="1" applyBorder="1" applyAlignment="1">
      <alignment horizontal="left"/>
    </xf>
    <xf numFmtId="0" fontId="36" fillId="6" borderId="2" xfId="0" applyFont="1" applyFill="1" applyBorder="1" applyAlignment="1">
      <alignment horizontal="center" vertical="center"/>
    </xf>
    <xf numFmtId="2" fontId="36" fillId="6" borderId="2" xfId="0" applyNumberFormat="1" applyFont="1" applyFill="1" applyBorder="1" applyAlignment="1">
      <alignment horizontal="center" vertical="center"/>
    </xf>
    <xf numFmtId="10" fontId="36" fillId="6" borderId="2" xfId="0" applyNumberFormat="1" applyFont="1" applyFill="1" applyBorder="1" applyAlignment="1">
      <alignment horizontal="center" vertical="center" wrapText="1"/>
    </xf>
    <xf numFmtId="0" fontId="36" fillId="6" borderId="5" xfId="0" applyFont="1" applyFill="1" applyBorder="1" applyAlignment="1">
      <alignment horizontal="center" vertical="center"/>
    </xf>
    <xf numFmtId="10" fontId="36" fillId="12" borderId="21" xfId="0" applyNumberFormat="1" applyFont="1" applyFill="1" applyBorder="1" applyAlignment="1">
      <alignment horizontal="center" vertical="center" wrapText="1"/>
    </xf>
    <xf numFmtId="0" fontId="1" fillId="2" borderId="21" xfId="0" applyFont="1" applyFill="1" applyBorder="1"/>
    <xf numFmtId="0" fontId="1" fillId="2" borderId="24" xfId="0" applyFont="1" applyFill="1" applyBorder="1"/>
    <xf numFmtId="16" fontId="37" fillId="16" borderId="21" xfId="0" applyNumberFormat="1" applyFont="1" applyFill="1" applyBorder="1" applyAlignment="1">
      <alignment horizontal="center" vertical="center"/>
    </xf>
    <xf numFmtId="0" fontId="0" fillId="13" borderId="21" xfId="0" applyFill="1" applyBorder="1" applyAlignment="1"/>
    <xf numFmtId="0" fontId="35" fillId="12" borderId="21" xfId="0" applyFont="1" applyFill="1" applyBorder="1"/>
    <xf numFmtId="0" fontId="36" fillId="12" borderId="23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3" fillId="0" borderId="0" xfId="0" applyFont="1" applyBorder="1"/>
    <xf numFmtId="10" fontId="13" fillId="2" borderId="0" xfId="0" applyNumberFormat="1" applyFont="1" applyFill="1" applyBorder="1" applyAlignment="1">
      <alignment horizontal="center"/>
    </xf>
    <xf numFmtId="0" fontId="42" fillId="0" borderId="0" xfId="0" applyFont="1"/>
  </cellXfs>
  <cellStyles count="2">
    <cellStyle name="Normal" xfId="0" builtinId="0"/>
    <cellStyle name="Normal 7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219</xdr:row>
      <xdr:rowOff>0</xdr:rowOff>
    </xdr:from>
    <xdr:to>
      <xdr:col>11</xdr:col>
      <xdr:colOff>123825</xdr:colOff>
      <xdr:row>233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218</xdr:row>
      <xdr:rowOff>89647</xdr:rowOff>
    </xdr:from>
    <xdr:to>
      <xdr:col>4</xdr:col>
      <xdr:colOff>605118</xdr:colOff>
      <xdr:row>223</xdr:row>
      <xdr:rowOff>72813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515</xdr:row>
      <xdr:rowOff>0</xdr:rowOff>
    </xdr:from>
    <xdr:to>
      <xdr:col>12</xdr:col>
      <xdr:colOff>331694</xdr:colOff>
      <xdr:row>519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512</xdr:row>
      <xdr:rowOff>156881</xdr:rowOff>
    </xdr:from>
    <xdr:to>
      <xdr:col>5</xdr:col>
      <xdr:colOff>313764</xdr:colOff>
      <xdr:row>518</xdr:row>
      <xdr:rowOff>11204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53" y="81052146"/>
          <a:ext cx="3966882" cy="79561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0"/>
  <sheetViews>
    <sheetView tabSelected="1" workbookViewId="0">
      <selection activeCell="C19" sqref="C19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44564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22"/>
  <sheetViews>
    <sheetView zoomScale="85" zoomScaleNormal="85" workbookViewId="0">
      <pane ySplit="10" topLeftCell="A11" activePane="bottomLeft" state="frozen"/>
      <selection activeCell="B10" sqref="B10:M216"/>
      <selection pane="bottomLeft" activeCell="K17" sqref="K17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44564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515" t="s">
        <v>16</v>
      </c>
      <c r="B9" s="517" t="s">
        <v>17</v>
      </c>
      <c r="C9" s="517" t="s">
        <v>18</v>
      </c>
      <c r="D9" s="517" t="s">
        <v>19</v>
      </c>
      <c r="E9" s="26" t="s">
        <v>20</v>
      </c>
      <c r="F9" s="26" t="s">
        <v>21</v>
      </c>
      <c r="G9" s="512" t="s">
        <v>22</v>
      </c>
      <c r="H9" s="513"/>
      <c r="I9" s="514"/>
      <c r="J9" s="512" t="s">
        <v>23</v>
      </c>
      <c r="K9" s="513"/>
      <c r="L9" s="514"/>
      <c r="M9" s="26"/>
      <c r="N9" s="27"/>
      <c r="O9" s="27"/>
      <c r="P9" s="27"/>
    </row>
    <row r="10" spans="1:16" ht="59.25" customHeight="1">
      <c r="A10" s="516"/>
      <c r="B10" s="518"/>
      <c r="C10" s="518"/>
      <c r="D10" s="51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44588</v>
      </c>
      <c r="E11" s="35">
        <v>35628.25</v>
      </c>
      <c r="F11" s="35">
        <v>35526.083333333336</v>
      </c>
      <c r="G11" s="36">
        <v>35302.166666666672</v>
      </c>
      <c r="H11" s="36">
        <v>34976.083333333336</v>
      </c>
      <c r="I11" s="36">
        <v>34752.166666666672</v>
      </c>
      <c r="J11" s="36">
        <v>35852.166666666672</v>
      </c>
      <c r="K11" s="36">
        <v>36076.083333333343</v>
      </c>
      <c r="L11" s="36">
        <v>36402.166666666672</v>
      </c>
      <c r="M11" s="37">
        <v>35750</v>
      </c>
      <c r="N11" s="37">
        <v>35200</v>
      </c>
      <c r="O11" s="38">
        <v>2462050</v>
      </c>
      <c r="P11" s="39">
        <v>2.5832795150101038E-2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44588</v>
      </c>
      <c r="E12" s="40">
        <v>17409.95</v>
      </c>
      <c r="F12" s="40">
        <v>17374.349999999999</v>
      </c>
      <c r="G12" s="41">
        <v>17300.699999999997</v>
      </c>
      <c r="H12" s="41">
        <v>17191.449999999997</v>
      </c>
      <c r="I12" s="41">
        <v>17117.799999999996</v>
      </c>
      <c r="J12" s="41">
        <v>17483.599999999999</v>
      </c>
      <c r="K12" s="41">
        <v>17557.25</v>
      </c>
      <c r="L12" s="41">
        <v>17666.5</v>
      </c>
      <c r="M12" s="31">
        <v>17448</v>
      </c>
      <c r="N12" s="31">
        <v>17265.099999999999</v>
      </c>
      <c r="O12" s="42">
        <v>11167350</v>
      </c>
      <c r="P12" s="43">
        <v>7.2870682159892786E-2</v>
      </c>
    </row>
    <row r="13" spans="1:16" ht="12.75" customHeight="1">
      <c r="A13" s="31">
        <v>3</v>
      </c>
      <c r="B13" s="32" t="s">
        <v>35</v>
      </c>
      <c r="C13" s="33" t="s">
        <v>838</v>
      </c>
      <c r="D13" s="34">
        <v>44558</v>
      </c>
      <c r="E13" s="40">
        <v>17400</v>
      </c>
      <c r="F13" s="40">
        <v>17389.916666666668</v>
      </c>
      <c r="G13" s="41">
        <v>17295.483333333337</v>
      </c>
      <c r="H13" s="41">
        <v>17190.966666666671</v>
      </c>
      <c r="I13" s="41">
        <v>17096.53333333334</v>
      </c>
      <c r="J13" s="41">
        <v>17494.433333333334</v>
      </c>
      <c r="K13" s="41">
        <v>17588.866666666661</v>
      </c>
      <c r="L13" s="41">
        <v>17693.383333333331</v>
      </c>
      <c r="M13" s="31">
        <v>17484.349999999999</v>
      </c>
      <c r="N13" s="31">
        <v>17285.400000000001</v>
      </c>
      <c r="O13" s="42">
        <v>1560</v>
      </c>
      <c r="P13" s="43">
        <v>-9.3023255813953487E-2</v>
      </c>
    </row>
    <row r="14" spans="1:16" ht="12.75" customHeight="1">
      <c r="A14" s="31">
        <v>4</v>
      </c>
      <c r="B14" s="32" t="s">
        <v>38</v>
      </c>
      <c r="C14" s="33" t="s">
        <v>39</v>
      </c>
      <c r="D14" s="34">
        <v>44588</v>
      </c>
      <c r="E14" s="40">
        <v>1010</v>
      </c>
      <c r="F14" s="40">
        <v>1002.3166666666666</v>
      </c>
      <c r="G14" s="41">
        <v>992.63333333333321</v>
      </c>
      <c r="H14" s="41">
        <v>975.26666666666665</v>
      </c>
      <c r="I14" s="41">
        <v>965.58333333333326</v>
      </c>
      <c r="J14" s="41">
        <v>1019.6833333333332</v>
      </c>
      <c r="K14" s="41">
        <v>1029.3666666666666</v>
      </c>
      <c r="L14" s="41">
        <v>1046.7333333333331</v>
      </c>
      <c r="M14" s="31">
        <v>1012</v>
      </c>
      <c r="N14" s="31">
        <v>984.95</v>
      </c>
      <c r="O14" s="42">
        <v>2012800</v>
      </c>
      <c r="P14" s="43">
        <v>3.3158813263525308E-2</v>
      </c>
    </row>
    <row r="15" spans="1:16" ht="12.75" customHeight="1">
      <c r="A15" s="31">
        <v>5</v>
      </c>
      <c r="B15" s="32" t="s">
        <v>47</v>
      </c>
      <c r="C15" s="33" t="s">
        <v>239</v>
      </c>
      <c r="D15" s="34">
        <v>44588</v>
      </c>
      <c r="E15" s="40">
        <v>19599.900000000001</v>
      </c>
      <c r="F15" s="40">
        <v>19545.966666666667</v>
      </c>
      <c r="G15" s="41">
        <v>19203.933333333334</v>
      </c>
      <c r="H15" s="41">
        <v>18807.966666666667</v>
      </c>
      <c r="I15" s="41">
        <v>18465.933333333334</v>
      </c>
      <c r="J15" s="41">
        <v>19941.933333333334</v>
      </c>
      <c r="K15" s="41">
        <v>20283.966666666667</v>
      </c>
      <c r="L15" s="41">
        <v>20679.933333333334</v>
      </c>
      <c r="M15" s="31">
        <v>19888</v>
      </c>
      <c r="N15" s="31">
        <v>19150</v>
      </c>
      <c r="O15" s="42">
        <v>28700</v>
      </c>
      <c r="P15" s="43">
        <v>-3.472222222222222E-3</v>
      </c>
    </row>
    <row r="16" spans="1:16" ht="12.75" customHeight="1">
      <c r="A16" s="31">
        <v>6</v>
      </c>
      <c r="B16" s="32" t="s">
        <v>44</v>
      </c>
      <c r="C16" s="33" t="s">
        <v>243</v>
      </c>
      <c r="D16" s="34">
        <v>44588</v>
      </c>
      <c r="E16" s="40">
        <v>124.75</v>
      </c>
      <c r="F16" s="40">
        <v>124.66666666666667</v>
      </c>
      <c r="G16" s="41">
        <v>123.08333333333334</v>
      </c>
      <c r="H16" s="41">
        <v>121.41666666666667</v>
      </c>
      <c r="I16" s="41">
        <v>119.83333333333334</v>
      </c>
      <c r="J16" s="41">
        <v>126.33333333333334</v>
      </c>
      <c r="K16" s="41">
        <v>127.91666666666669</v>
      </c>
      <c r="L16" s="41">
        <v>129.58333333333334</v>
      </c>
      <c r="M16" s="31">
        <v>126.25</v>
      </c>
      <c r="N16" s="31">
        <v>123</v>
      </c>
      <c r="O16" s="42">
        <v>4888400</v>
      </c>
      <c r="P16" s="43" t="e">
        <v>#DIV/0!</v>
      </c>
    </row>
    <row r="17" spans="1:16" ht="12.75" customHeight="1">
      <c r="A17" s="31">
        <v>7</v>
      </c>
      <c r="B17" s="32" t="s">
        <v>40</v>
      </c>
      <c r="C17" s="33" t="s">
        <v>41</v>
      </c>
      <c r="D17" s="34">
        <v>44588</v>
      </c>
      <c r="E17" s="40">
        <v>272.85000000000002</v>
      </c>
      <c r="F17" s="40">
        <v>269.9666666666667</v>
      </c>
      <c r="G17" s="41">
        <v>266.18333333333339</v>
      </c>
      <c r="H17" s="41">
        <v>259.51666666666671</v>
      </c>
      <c r="I17" s="41">
        <v>255.73333333333341</v>
      </c>
      <c r="J17" s="41">
        <v>276.63333333333338</v>
      </c>
      <c r="K17" s="41">
        <v>280.41666666666669</v>
      </c>
      <c r="L17" s="41">
        <v>287.08333333333337</v>
      </c>
      <c r="M17" s="31">
        <v>273.75</v>
      </c>
      <c r="N17" s="31">
        <v>263.3</v>
      </c>
      <c r="O17" s="42">
        <v>10038600</v>
      </c>
      <c r="P17" s="43">
        <v>6.2465602641717119E-2</v>
      </c>
    </row>
    <row r="18" spans="1:16" ht="12.75" customHeight="1">
      <c r="A18" s="31">
        <v>8</v>
      </c>
      <c r="B18" s="32" t="s">
        <v>42</v>
      </c>
      <c r="C18" s="33" t="s">
        <v>43</v>
      </c>
      <c r="D18" s="34">
        <v>44588</v>
      </c>
      <c r="E18" s="40">
        <v>2228.6999999999998</v>
      </c>
      <c r="F18" s="40">
        <v>2216.8833333333332</v>
      </c>
      <c r="G18" s="41">
        <v>2182.8166666666666</v>
      </c>
      <c r="H18" s="41">
        <v>2136.9333333333334</v>
      </c>
      <c r="I18" s="41">
        <v>2102.8666666666668</v>
      </c>
      <c r="J18" s="41">
        <v>2262.7666666666664</v>
      </c>
      <c r="K18" s="41">
        <v>2296.833333333333</v>
      </c>
      <c r="L18" s="41">
        <v>2342.7166666666662</v>
      </c>
      <c r="M18" s="31">
        <v>2250.9499999999998</v>
      </c>
      <c r="N18" s="31">
        <v>2171</v>
      </c>
      <c r="O18" s="42">
        <v>2608500</v>
      </c>
      <c r="P18" s="43">
        <v>6.9495694956949572E-2</v>
      </c>
    </row>
    <row r="19" spans="1:16" ht="12.75" customHeight="1">
      <c r="A19" s="31">
        <v>9</v>
      </c>
      <c r="B19" s="32" t="s">
        <v>44</v>
      </c>
      <c r="C19" s="33" t="s">
        <v>45</v>
      </c>
      <c r="D19" s="34">
        <v>44588</v>
      </c>
      <c r="E19" s="40">
        <v>1719.85</v>
      </c>
      <c r="F19" s="40">
        <v>1718.2833333333335</v>
      </c>
      <c r="G19" s="41">
        <v>1699.5666666666671</v>
      </c>
      <c r="H19" s="41">
        <v>1679.2833333333335</v>
      </c>
      <c r="I19" s="41">
        <v>1660.5666666666671</v>
      </c>
      <c r="J19" s="41">
        <v>1738.5666666666671</v>
      </c>
      <c r="K19" s="41">
        <v>1757.2833333333338</v>
      </c>
      <c r="L19" s="41">
        <v>1777.5666666666671</v>
      </c>
      <c r="M19" s="31">
        <v>1737</v>
      </c>
      <c r="N19" s="31">
        <v>1698</v>
      </c>
      <c r="O19" s="42">
        <v>21136000</v>
      </c>
      <c r="P19" s="43">
        <v>1.6495936132352233E-2</v>
      </c>
    </row>
    <row r="20" spans="1:16" ht="12.75" customHeight="1">
      <c r="A20" s="31">
        <v>10</v>
      </c>
      <c r="B20" s="32" t="s">
        <v>44</v>
      </c>
      <c r="C20" s="33" t="s">
        <v>46</v>
      </c>
      <c r="D20" s="34">
        <v>44588</v>
      </c>
      <c r="E20" s="40">
        <v>734.5</v>
      </c>
      <c r="F20" s="40">
        <v>733.65</v>
      </c>
      <c r="G20" s="41">
        <v>727.94999999999993</v>
      </c>
      <c r="H20" s="41">
        <v>721.4</v>
      </c>
      <c r="I20" s="41">
        <v>715.69999999999993</v>
      </c>
      <c r="J20" s="41">
        <v>740.19999999999993</v>
      </c>
      <c r="K20" s="41">
        <v>745.9</v>
      </c>
      <c r="L20" s="41">
        <v>752.44999999999993</v>
      </c>
      <c r="M20" s="31">
        <v>739.35</v>
      </c>
      <c r="N20" s="31">
        <v>727.1</v>
      </c>
      <c r="O20" s="42">
        <v>86695000</v>
      </c>
      <c r="P20" s="43">
        <v>-7.3707260522963749E-3</v>
      </c>
    </row>
    <row r="21" spans="1:16" ht="12.75" customHeight="1">
      <c r="A21" s="31">
        <v>11</v>
      </c>
      <c r="B21" s="32" t="s">
        <v>47</v>
      </c>
      <c r="C21" s="33" t="s">
        <v>48</v>
      </c>
      <c r="D21" s="34">
        <v>44588</v>
      </c>
      <c r="E21" s="40">
        <v>3645.2</v>
      </c>
      <c r="F21" s="40">
        <v>3645.2166666666667</v>
      </c>
      <c r="G21" s="41">
        <v>3621.9333333333334</v>
      </c>
      <c r="H21" s="41">
        <v>3598.6666666666665</v>
      </c>
      <c r="I21" s="41">
        <v>3575.3833333333332</v>
      </c>
      <c r="J21" s="41">
        <v>3668.4833333333336</v>
      </c>
      <c r="K21" s="41">
        <v>3691.7666666666673</v>
      </c>
      <c r="L21" s="41">
        <v>3715.0333333333338</v>
      </c>
      <c r="M21" s="31">
        <v>3668.5</v>
      </c>
      <c r="N21" s="31">
        <v>3621.95</v>
      </c>
      <c r="O21" s="42">
        <v>328800</v>
      </c>
      <c r="P21" s="43">
        <v>3.9848197343453511E-2</v>
      </c>
    </row>
    <row r="22" spans="1:16" ht="12.75" customHeight="1">
      <c r="A22" s="31">
        <v>12</v>
      </c>
      <c r="B22" s="32" t="s">
        <v>49</v>
      </c>
      <c r="C22" s="33" t="s">
        <v>50</v>
      </c>
      <c r="D22" s="34">
        <v>44588</v>
      </c>
      <c r="E22" s="40">
        <v>639.25</v>
      </c>
      <c r="F22" s="40">
        <v>634.33333333333337</v>
      </c>
      <c r="G22" s="41">
        <v>628.2166666666667</v>
      </c>
      <c r="H22" s="41">
        <v>617.18333333333328</v>
      </c>
      <c r="I22" s="41">
        <v>611.06666666666661</v>
      </c>
      <c r="J22" s="41">
        <v>645.36666666666679</v>
      </c>
      <c r="K22" s="41">
        <v>651.48333333333335</v>
      </c>
      <c r="L22" s="41">
        <v>662.51666666666688</v>
      </c>
      <c r="M22" s="31">
        <v>640.45000000000005</v>
      </c>
      <c r="N22" s="31">
        <v>623.29999999999995</v>
      </c>
      <c r="O22" s="42">
        <v>8868000</v>
      </c>
      <c r="P22" s="43">
        <v>-3.5143074747035145E-2</v>
      </c>
    </row>
    <row r="23" spans="1:16" ht="12.75" customHeight="1">
      <c r="A23" s="31">
        <v>13</v>
      </c>
      <c r="B23" s="32" t="s">
        <v>42</v>
      </c>
      <c r="C23" s="33" t="s">
        <v>51</v>
      </c>
      <c r="D23" s="34">
        <v>44588</v>
      </c>
      <c r="E23" s="40">
        <v>379.7</v>
      </c>
      <c r="F23" s="40">
        <v>379.59999999999997</v>
      </c>
      <c r="G23" s="41">
        <v>372.99999999999994</v>
      </c>
      <c r="H23" s="41">
        <v>366.29999999999995</v>
      </c>
      <c r="I23" s="41">
        <v>359.69999999999993</v>
      </c>
      <c r="J23" s="41">
        <v>386.29999999999995</v>
      </c>
      <c r="K23" s="41">
        <v>392.9</v>
      </c>
      <c r="L23" s="41">
        <v>399.59999999999997</v>
      </c>
      <c r="M23" s="31">
        <v>386.2</v>
      </c>
      <c r="N23" s="31">
        <v>372.9</v>
      </c>
      <c r="O23" s="42">
        <v>12763500</v>
      </c>
      <c r="P23" s="43">
        <v>1.9163971733141695E-2</v>
      </c>
    </row>
    <row r="24" spans="1:16" ht="12.75" customHeight="1">
      <c r="A24" s="31">
        <v>14</v>
      </c>
      <c r="B24" s="32" t="s">
        <v>47</v>
      </c>
      <c r="C24" s="33" t="s">
        <v>52</v>
      </c>
      <c r="D24" s="34">
        <v>44588</v>
      </c>
      <c r="E24" s="40">
        <v>807.1</v>
      </c>
      <c r="F24" s="40">
        <v>806.93333333333339</v>
      </c>
      <c r="G24" s="41">
        <v>800.21666666666681</v>
      </c>
      <c r="H24" s="41">
        <v>793.33333333333337</v>
      </c>
      <c r="I24" s="41">
        <v>786.61666666666679</v>
      </c>
      <c r="J24" s="41">
        <v>813.81666666666683</v>
      </c>
      <c r="K24" s="41">
        <v>820.53333333333353</v>
      </c>
      <c r="L24" s="41">
        <v>827.41666666666686</v>
      </c>
      <c r="M24" s="31">
        <v>813.65</v>
      </c>
      <c r="N24" s="31">
        <v>800.05</v>
      </c>
      <c r="O24" s="42">
        <v>1609300</v>
      </c>
      <c r="P24" s="43">
        <v>6.385932438685793E-2</v>
      </c>
    </row>
    <row r="25" spans="1:16" ht="12.75" customHeight="1">
      <c r="A25" s="31">
        <v>15</v>
      </c>
      <c r="B25" s="32" t="s">
        <v>44</v>
      </c>
      <c r="C25" s="33" t="s">
        <v>53</v>
      </c>
      <c r="D25" s="34">
        <v>44588</v>
      </c>
      <c r="E25" s="40">
        <v>5041.55</v>
      </c>
      <c r="F25" s="40">
        <v>5029.416666666667</v>
      </c>
      <c r="G25" s="41">
        <v>4980.8833333333341</v>
      </c>
      <c r="H25" s="41">
        <v>4920.2166666666672</v>
      </c>
      <c r="I25" s="41">
        <v>4871.6833333333343</v>
      </c>
      <c r="J25" s="41">
        <v>5090.0833333333339</v>
      </c>
      <c r="K25" s="41">
        <v>5138.6166666666668</v>
      </c>
      <c r="L25" s="41">
        <v>5199.2833333333338</v>
      </c>
      <c r="M25" s="31">
        <v>5077.95</v>
      </c>
      <c r="N25" s="31">
        <v>4968.75</v>
      </c>
      <c r="O25" s="42">
        <v>2289250</v>
      </c>
      <c r="P25" s="43">
        <v>-3.4281982913424388E-3</v>
      </c>
    </row>
    <row r="26" spans="1:16" ht="12.75" customHeight="1">
      <c r="A26" s="31">
        <v>16</v>
      </c>
      <c r="B26" s="278" t="s">
        <v>49</v>
      </c>
      <c r="C26" s="33" t="s">
        <v>54</v>
      </c>
      <c r="D26" s="34">
        <v>44588</v>
      </c>
      <c r="E26" s="40">
        <v>220.4</v>
      </c>
      <c r="F26" s="40">
        <v>220.33333333333334</v>
      </c>
      <c r="G26" s="41">
        <v>217.31666666666669</v>
      </c>
      <c r="H26" s="41">
        <v>214.23333333333335</v>
      </c>
      <c r="I26" s="41">
        <v>211.2166666666667</v>
      </c>
      <c r="J26" s="41">
        <v>223.41666666666669</v>
      </c>
      <c r="K26" s="41">
        <v>226.43333333333334</v>
      </c>
      <c r="L26" s="41">
        <v>229.51666666666668</v>
      </c>
      <c r="M26" s="31">
        <v>223.35</v>
      </c>
      <c r="N26" s="31">
        <v>217.25</v>
      </c>
      <c r="O26" s="42">
        <v>10082500</v>
      </c>
      <c r="P26" s="43">
        <v>2.9614500893540976E-2</v>
      </c>
    </row>
    <row r="27" spans="1:16" ht="12.75" customHeight="1">
      <c r="A27" s="31">
        <v>17</v>
      </c>
      <c r="B27" s="32" t="s">
        <v>49</v>
      </c>
      <c r="C27" s="33" t="s">
        <v>55</v>
      </c>
      <c r="D27" s="34">
        <v>44588</v>
      </c>
      <c r="E27" s="40">
        <v>123.25</v>
      </c>
      <c r="F27" s="40">
        <v>122.78333333333335</v>
      </c>
      <c r="G27" s="41">
        <v>121.4666666666667</v>
      </c>
      <c r="H27" s="41">
        <v>119.68333333333335</v>
      </c>
      <c r="I27" s="41">
        <v>118.3666666666667</v>
      </c>
      <c r="J27" s="41">
        <v>124.56666666666669</v>
      </c>
      <c r="K27" s="41">
        <v>125.88333333333333</v>
      </c>
      <c r="L27" s="41">
        <v>127.66666666666669</v>
      </c>
      <c r="M27" s="31">
        <v>124.1</v>
      </c>
      <c r="N27" s="31">
        <v>121</v>
      </c>
      <c r="O27" s="42">
        <v>37116000</v>
      </c>
      <c r="P27" s="43">
        <v>2.2563848251921648E-2</v>
      </c>
    </row>
    <row r="28" spans="1:16" ht="12.75" customHeight="1">
      <c r="A28" s="31">
        <v>18</v>
      </c>
      <c r="B28" s="279" t="s">
        <v>56</v>
      </c>
      <c r="C28" s="33" t="s">
        <v>57</v>
      </c>
      <c r="D28" s="34">
        <v>44588</v>
      </c>
      <c r="E28" s="40">
        <v>3400.65</v>
      </c>
      <c r="F28" s="40">
        <v>3396.5499999999997</v>
      </c>
      <c r="G28" s="41">
        <v>3374.0999999999995</v>
      </c>
      <c r="H28" s="41">
        <v>3347.5499999999997</v>
      </c>
      <c r="I28" s="41">
        <v>3325.0999999999995</v>
      </c>
      <c r="J28" s="41">
        <v>3423.0999999999995</v>
      </c>
      <c r="K28" s="41">
        <v>3445.5499999999993</v>
      </c>
      <c r="L28" s="41">
        <v>3472.0999999999995</v>
      </c>
      <c r="M28" s="31">
        <v>3419</v>
      </c>
      <c r="N28" s="31">
        <v>3370</v>
      </c>
      <c r="O28" s="42">
        <v>3449700</v>
      </c>
      <c r="P28" s="43">
        <v>4.6304385811637254E-3</v>
      </c>
    </row>
    <row r="29" spans="1:16" ht="12.75" customHeight="1">
      <c r="A29" s="31">
        <v>19</v>
      </c>
      <c r="B29" s="32" t="s">
        <v>44</v>
      </c>
      <c r="C29" s="33" t="s">
        <v>307</v>
      </c>
      <c r="D29" s="34">
        <v>44588</v>
      </c>
      <c r="E29" s="40">
        <v>2292.5</v>
      </c>
      <c r="F29" s="40">
        <v>2295.8333333333335</v>
      </c>
      <c r="G29" s="41">
        <v>2268.666666666667</v>
      </c>
      <c r="H29" s="41">
        <v>2244.8333333333335</v>
      </c>
      <c r="I29" s="41">
        <v>2217.666666666667</v>
      </c>
      <c r="J29" s="41">
        <v>2319.666666666667</v>
      </c>
      <c r="K29" s="41">
        <v>2346.8333333333339</v>
      </c>
      <c r="L29" s="41">
        <v>2370.666666666667</v>
      </c>
      <c r="M29" s="31">
        <v>2323</v>
      </c>
      <c r="N29" s="31">
        <v>2272</v>
      </c>
      <c r="O29" s="42">
        <v>535975</v>
      </c>
      <c r="P29" s="43">
        <v>1.722338204592902E-2</v>
      </c>
    </row>
    <row r="30" spans="1:16" ht="12.75" customHeight="1">
      <c r="A30" s="31">
        <v>20</v>
      </c>
      <c r="B30" s="32" t="s">
        <v>44</v>
      </c>
      <c r="C30" s="33" t="s">
        <v>308</v>
      </c>
      <c r="D30" s="34">
        <v>44588</v>
      </c>
      <c r="E30" s="40">
        <v>9061.25</v>
      </c>
      <c r="F30" s="40">
        <v>9027.0833333333339</v>
      </c>
      <c r="G30" s="41">
        <v>8961.0666666666675</v>
      </c>
      <c r="H30" s="41">
        <v>8860.8833333333332</v>
      </c>
      <c r="I30" s="41">
        <v>8794.8666666666668</v>
      </c>
      <c r="J30" s="41">
        <v>9127.2666666666682</v>
      </c>
      <c r="K30" s="41">
        <v>9193.2833333333347</v>
      </c>
      <c r="L30" s="41">
        <v>9293.466666666669</v>
      </c>
      <c r="M30" s="31">
        <v>9093.1</v>
      </c>
      <c r="N30" s="31">
        <v>8926.9</v>
      </c>
      <c r="O30" s="42">
        <v>48300</v>
      </c>
      <c r="P30" s="43">
        <v>-1.5290519877675841E-2</v>
      </c>
    </row>
    <row r="31" spans="1:16" ht="12.75" customHeight="1">
      <c r="A31" s="31">
        <v>21</v>
      </c>
      <c r="B31" s="32" t="s">
        <v>58</v>
      </c>
      <c r="C31" s="33" t="s">
        <v>59</v>
      </c>
      <c r="D31" s="34">
        <v>44588</v>
      </c>
      <c r="E31" s="40">
        <v>1039.75</v>
      </c>
      <c r="F31" s="40">
        <v>1041.9166666666667</v>
      </c>
      <c r="G31" s="41">
        <v>1027.8333333333335</v>
      </c>
      <c r="H31" s="41">
        <v>1015.9166666666667</v>
      </c>
      <c r="I31" s="41">
        <v>1001.8333333333335</v>
      </c>
      <c r="J31" s="41">
        <v>1053.8333333333335</v>
      </c>
      <c r="K31" s="41">
        <v>1067.916666666667</v>
      </c>
      <c r="L31" s="41">
        <v>1079.8333333333335</v>
      </c>
      <c r="M31" s="31">
        <v>1056</v>
      </c>
      <c r="N31" s="31">
        <v>1030</v>
      </c>
      <c r="O31" s="42">
        <v>3692500</v>
      </c>
      <c r="P31" s="43">
        <v>-4.1801510248112191E-3</v>
      </c>
    </row>
    <row r="32" spans="1:16" ht="12.75" customHeight="1">
      <c r="A32" s="31">
        <v>22</v>
      </c>
      <c r="B32" s="32" t="s">
        <v>47</v>
      </c>
      <c r="C32" s="33" t="s">
        <v>60</v>
      </c>
      <c r="D32" s="34">
        <v>44588</v>
      </c>
      <c r="E32" s="40">
        <v>738.35</v>
      </c>
      <c r="F32" s="40">
        <v>735.11666666666667</v>
      </c>
      <c r="G32" s="41">
        <v>725.88333333333333</v>
      </c>
      <c r="H32" s="41">
        <v>713.41666666666663</v>
      </c>
      <c r="I32" s="41">
        <v>704.18333333333328</v>
      </c>
      <c r="J32" s="41">
        <v>747.58333333333337</v>
      </c>
      <c r="K32" s="41">
        <v>756.81666666666672</v>
      </c>
      <c r="L32" s="41">
        <v>769.28333333333342</v>
      </c>
      <c r="M32" s="31">
        <v>744.35</v>
      </c>
      <c r="N32" s="31">
        <v>722.65</v>
      </c>
      <c r="O32" s="42">
        <v>15391500</v>
      </c>
      <c r="P32" s="43">
        <v>9.5434868162140897E-3</v>
      </c>
    </row>
    <row r="33" spans="1:16" ht="12.75" customHeight="1">
      <c r="A33" s="31">
        <v>23</v>
      </c>
      <c r="B33" s="32" t="s">
        <v>58</v>
      </c>
      <c r="C33" s="33" t="s">
        <v>61</v>
      </c>
      <c r="D33" s="34">
        <v>44588</v>
      </c>
      <c r="E33" s="40">
        <v>680.35</v>
      </c>
      <c r="F33" s="40">
        <v>680.96666666666658</v>
      </c>
      <c r="G33" s="41">
        <v>673.18333333333317</v>
      </c>
      <c r="H33" s="41">
        <v>666.01666666666654</v>
      </c>
      <c r="I33" s="41">
        <v>658.23333333333312</v>
      </c>
      <c r="J33" s="41">
        <v>688.13333333333321</v>
      </c>
      <c r="K33" s="41">
        <v>695.91666666666674</v>
      </c>
      <c r="L33" s="41">
        <v>703.08333333333326</v>
      </c>
      <c r="M33" s="31">
        <v>688.75</v>
      </c>
      <c r="N33" s="31">
        <v>673.8</v>
      </c>
      <c r="O33" s="42">
        <v>52161600</v>
      </c>
      <c r="P33" s="43">
        <v>-3.3704000917115671E-3</v>
      </c>
    </row>
    <row r="34" spans="1:16" ht="12.75" customHeight="1">
      <c r="A34" s="31">
        <v>24</v>
      </c>
      <c r="B34" s="32" t="s">
        <v>49</v>
      </c>
      <c r="C34" s="33" t="s">
        <v>62</v>
      </c>
      <c r="D34" s="34">
        <v>44588</v>
      </c>
      <c r="E34" s="40">
        <v>3262.05</v>
      </c>
      <c r="F34" s="40">
        <v>3252.5333333333333</v>
      </c>
      <c r="G34" s="41">
        <v>3230.5666666666666</v>
      </c>
      <c r="H34" s="41">
        <v>3199.0833333333335</v>
      </c>
      <c r="I34" s="41">
        <v>3177.1166666666668</v>
      </c>
      <c r="J34" s="41">
        <v>3284.0166666666664</v>
      </c>
      <c r="K34" s="41">
        <v>3305.9833333333327</v>
      </c>
      <c r="L34" s="41">
        <v>3337.4666666666662</v>
      </c>
      <c r="M34" s="31">
        <v>3274.5</v>
      </c>
      <c r="N34" s="31">
        <v>3221.05</v>
      </c>
      <c r="O34" s="42">
        <v>3224250</v>
      </c>
      <c r="P34" s="43">
        <v>-1.8941122774988588E-2</v>
      </c>
    </row>
    <row r="35" spans="1:16" ht="12.75" customHeight="1">
      <c r="A35" s="31">
        <v>25</v>
      </c>
      <c r="B35" s="32" t="s">
        <v>63</v>
      </c>
      <c r="C35" s="33" t="s">
        <v>64</v>
      </c>
      <c r="D35" s="34">
        <v>44588</v>
      </c>
      <c r="E35" s="40">
        <v>16453.849999999999</v>
      </c>
      <c r="F35" s="40">
        <v>16415.283333333333</v>
      </c>
      <c r="G35" s="41">
        <v>16270.566666666666</v>
      </c>
      <c r="H35" s="41">
        <v>16087.283333333333</v>
      </c>
      <c r="I35" s="41">
        <v>15942.566666666666</v>
      </c>
      <c r="J35" s="41">
        <v>16598.566666666666</v>
      </c>
      <c r="K35" s="41">
        <v>16743.283333333333</v>
      </c>
      <c r="L35" s="41">
        <v>16926.566666666666</v>
      </c>
      <c r="M35" s="31">
        <v>16560</v>
      </c>
      <c r="N35" s="31">
        <v>16232</v>
      </c>
      <c r="O35" s="42">
        <v>559150</v>
      </c>
      <c r="P35" s="43">
        <v>-4.3042957384905017E-2</v>
      </c>
    </row>
    <row r="36" spans="1:16" ht="12.75" customHeight="1">
      <c r="A36" s="31">
        <v>26</v>
      </c>
      <c r="B36" s="32" t="s">
        <v>63</v>
      </c>
      <c r="C36" s="33" t="s">
        <v>65</v>
      </c>
      <c r="D36" s="34">
        <v>44588</v>
      </c>
      <c r="E36" s="40">
        <v>7010.85</v>
      </c>
      <c r="F36" s="40">
        <v>6984.2833333333328</v>
      </c>
      <c r="G36" s="41">
        <v>6927.5666666666657</v>
      </c>
      <c r="H36" s="41">
        <v>6844.2833333333328</v>
      </c>
      <c r="I36" s="41">
        <v>6787.5666666666657</v>
      </c>
      <c r="J36" s="41">
        <v>7067.5666666666657</v>
      </c>
      <c r="K36" s="41">
        <v>7124.2833333333328</v>
      </c>
      <c r="L36" s="41">
        <v>7207.5666666666657</v>
      </c>
      <c r="M36" s="31">
        <v>7041</v>
      </c>
      <c r="N36" s="31">
        <v>6901</v>
      </c>
      <c r="O36" s="42">
        <v>3784625</v>
      </c>
      <c r="P36" s="43">
        <v>-5.8773312319411611E-3</v>
      </c>
    </row>
    <row r="37" spans="1:16" ht="12.75" customHeight="1">
      <c r="A37" s="31">
        <v>27</v>
      </c>
      <c r="B37" s="32" t="s">
        <v>49</v>
      </c>
      <c r="C37" s="33" t="s">
        <v>66</v>
      </c>
      <c r="D37" s="34">
        <v>44588</v>
      </c>
      <c r="E37" s="40">
        <v>2330.0500000000002</v>
      </c>
      <c r="F37" s="40">
        <v>2312.5666666666671</v>
      </c>
      <c r="G37" s="41">
        <v>2289.1333333333341</v>
      </c>
      <c r="H37" s="41">
        <v>2248.2166666666672</v>
      </c>
      <c r="I37" s="41">
        <v>2224.7833333333342</v>
      </c>
      <c r="J37" s="41">
        <v>2353.483333333334</v>
      </c>
      <c r="K37" s="41">
        <v>2376.9166666666674</v>
      </c>
      <c r="L37" s="41">
        <v>2417.8333333333339</v>
      </c>
      <c r="M37" s="31">
        <v>2336</v>
      </c>
      <c r="N37" s="31">
        <v>2271.65</v>
      </c>
      <c r="O37" s="42">
        <v>1414000</v>
      </c>
      <c r="P37" s="43">
        <v>-8.6932136848008965E-3</v>
      </c>
    </row>
    <row r="38" spans="1:16" ht="12.75" customHeight="1">
      <c r="A38" s="31">
        <v>28</v>
      </c>
      <c r="B38" s="32" t="s">
        <v>44</v>
      </c>
      <c r="C38" s="33" t="s">
        <v>316</v>
      </c>
      <c r="D38" s="34">
        <v>44588</v>
      </c>
      <c r="E38" s="40">
        <v>369.45</v>
      </c>
      <c r="F38" s="40">
        <v>366.7166666666667</v>
      </c>
      <c r="G38" s="41">
        <v>361.68333333333339</v>
      </c>
      <c r="H38" s="41">
        <v>353.91666666666669</v>
      </c>
      <c r="I38" s="41">
        <v>348.88333333333338</v>
      </c>
      <c r="J38" s="41">
        <v>374.48333333333341</v>
      </c>
      <c r="K38" s="41">
        <v>379.51666666666671</v>
      </c>
      <c r="L38" s="41">
        <v>387.28333333333342</v>
      </c>
      <c r="M38" s="31">
        <v>371.75</v>
      </c>
      <c r="N38" s="31">
        <v>358.95</v>
      </c>
      <c r="O38" s="42">
        <v>545600</v>
      </c>
      <c r="P38" s="43" t="e">
        <v>#DIV/0!</v>
      </c>
    </row>
    <row r="39" spans="1:16" ht="12.75" customHeight="1">
      <c r="A39" s="31">
        <v>29</v>
      </c>
      <c r="B39" s="32" t="s">
        <v>58</v>
      </c>
      <c r="C39" s="33" t="s">
        <v>67</v>
      </c>
      <c r="D39" s="34">
        <v>44588</v>
      </c>
      <c r="E39" s="40">
        <v>253.8</v>
      </c>
      <c r="F39" s="40">
        <v>252.29999999999998</v>
      </c>
      <c r="G39" s="41">
        <v>249.59999999999997</v>
      </c>
      <c r="H39" s="41">
        <v>245.39999999999998</v>
      </c>
      <c r="I39" s="41">
        <v>242.69999999999996</v>
      </c>
      <c r="J39" s="41">
        <v>256.5</v>
      </c>
      <c r="K39" s="41">
        <v>259.19999999999993</v>
      </c>
      <c r="L39" s="41">
        <v>263.39999999999998</v>
      </c>
      <c r="M39" s="31">
        <v>255</v>
      </c>
      <c r="N39" s="31">
        <v>248.1</v>
      </c>
      <c r="O39" s="42">
        <v>22534200</v>
      </c>
      <c r="P39" s="43">
        <v>-3.0586959888493109E-2</v>
      </c>
    </row>
    <row r="40" spans="1:16" ht="12.75" customHeight="1">
      <c r="A40" s="31">
        <v>30</v>
      </c>
      <c r="B40" s="32" t="s">
        <v>58</v>
      </c>
      <c r="C40" s="33" t="s">
        <v>68</v>
      </c>
      <c r="D40" s="34">
        <v>44588</v>
      </c>
      <c r="E40" s="40">
        <v>82.3</v>
      </c>
      <c r="F40" s="40">
        <v>81.866666666666674</v>
      </c>
      <c r="G40" s="41">
        <v>80.983333333333348</v>
      </c>
      <c r="H40" s="41">
        <v>79.666666666666671</v>
      </c>
      <c r="I40" s="41">
        <v>78.783333333333346</v>
      </c>
      <c r="J40" s="41">
        <v>83.183333333333351</v>
      </c>
      <c r="K40" s="41">
        <v>84.066666666666677</v>
      </c>
      <c r="L40" s="41">
        <v>85.383333333333354</v>
      </c>
      <c r="M40" s="31">
        <v>82.75</v>
      </c>
      <c r="N40" s="31">
        <v>80.55</v>
      </c>
      <c r="O40" s="42">
        <v>137311200</v>
      </c>
      <c r="P40" s="43">
        <v>1.4347450302506483E-2</v>
      </c>
    </row>
    <row r="41" spans="1:16" ht="12.75" customHeight="1">
      <c r="A41" s="31">
        <v>31</v>
      </c>
      <c r="B41" s="32" t="s">
        <v>56</v>
      </c>
      <c r="C41" s="33" t="s">
        <v>69</v>
      </c>
      <c r="D41" s="34">
        <v>44588</v>
      </c>
      <c r="E41" s="40">
        <v>1881.5</v>
      </c>
      <c r="F41" s="40">
        <v>1870.5166666666667</v>
      </c>
      <c r="G41" s="41">
        <v>1836.2833333333333</v>
      </c>
      <c r="H41" s="41">
        <v>1791.0666666666666</v>
      </c>
      <c r="I41" s="41">
        <v>1756.8333333333333</v>
      </c>
      <c r="J41" s="41">
        <v>1915.7333333333333</v>
      </c>
      <c r="K41" s="41">
        <v>1949.9666666666665</v>
      </c>
      <c r="L41" s="41">
        <v>1995.1833333333334</v>
      </c>
      <c r="M41" s="31">
        <v>1904.75</v>
      </c>
      <c r="N41" s="31">
        <v>1825.3</v>
      </c>
      <c r="O41" s="42">
        <v>1284250</v>
      </c>
      <c r="P41" s="43">
        <v>8.5726532361765965E-4</v>
      </c>
    </row>
    <row r="42" spans="1:16" ht="12.75" customHeight="1">
      <c r="A42" s="31">
        <v>32</v>
      </c>
      <c r="B42" s="32" t="s">
        <v>70</v>
      </c>
      <c r="C42" s="33" t="s">
        <v>71</v>
      </c>
      <c r="D42" s="34">
        <v>44588</v>
      </c>
      <c r="E42" s="40">
        <v>210.85</v>
      </c>
      <c r="F42" s="40">
        <v>210.91666666666666</v>
      </c>
      <c r="G42" s="41">
        <v>208.88333333333333</v>
      </c>
      <c r="H42" s="41">
        <v>206.91666666666666</v>
      </c>
      <c r="I42" s="41">
        <v>204.88333333333333</v>
      </c>
      <c r="J42" s="41">
        <v>212.88333333333333</v>
      </c>
      <c r="K42" s="41">
        <v>214.91666666666669</v>
      </c>
      <c r="L42" s="41">
        <v>216.88333333333333</v>
      </c>
      <c r="M42" s="31">
        <v>212.95</v>
      </c>
      <c r="N42" s="31">
        <v>208.95</v>
      </c>
      <c r="O42" s="42">
        <v>21439600</v>
      </c>
      <c r="P42" s="43">
        <v>3.3333333333333333E-2</v>
      </c>
    </row>
    <row r="43" spans="1:16" ht="12.75" customHeight="1">
      <c r="A43" s="31">
        <v>33</v>
      </c>
      <c r="B43" s="32" t="s">
        <v>56</v>
      </c>
      <c r="C43" s="33" t="s">
        <v>72</v>
      </c>
      <c r="D43" s="34">
        <v>44588</v>
      </c>
      <c r="E43" s="40">
        <v>774.35</v>
      </c>
      <c r="F43" s="40">
        <v>771.81666666666661</v>
      </c>
      <c r="G43" s="41">
        <v>761.03333333333319</v>
      </c>
      <c r="H43" s="41">
        <v>747.71666666666658</v>
      </c>
      <c r="I43" s="41">
        <v>736.93333333333317</v>
      </c>
      <c r="J43" s="41">
        <v>785.13333333333321</v>
      </c>
      <c r="K43" s="41">
        <v>795.91666666666652</v>
      </c>
      <c r="L43" s="41">
        <v>809.23333333333323</v>
      </c>
      <c r="M43" s="31">
        <v>782.6</v>
      </c>
      <c r="N43" s="31">
        <v>758.5</v>
      </c>
      <c r="O43" s="42">
        <v>4950000</v>
      </c>
      <c r="P43" s="43">
        <v>5.0420168067226892E-2</v>
      </c>
    </row>
    <row r="44" spans="1:16" ht="12.75" customHeight="1">
      <c r="A44" s="31">
        <v>34</v>
      </c>
      <c r="B44" s="32" t="s">
        <v>49</v>
      </c>
      <c r="C44" s="33" t="s">
        <v>73</v>
      </c>
      <c r="D44" s="34">
        <v>44588</v>
      </c>
      <c r="E44" s="40">
        <v>701.9</v>
      </c>
      <c r="F44" s="40">
        <v>701.61666666666667</v>
      </c>
      <c r="G44" s="41">
        <v>696.43333333333339</v>
      </c>
      <c r="H44" s="41">
        <v>690.9666666666667</v>
      </c>
      <c r="I44" s="41">
        <v>685.78333333333342</v>
      </c>
      <c r="J44" s="41">
        <v>707.08333333333337</v>
      </c>
      <c r="K44" s="41">
        <v>712.26666666666654</v>
      </c>
      <c r="L44" s="41">
        <v>717.73333333333335</v>
      </c>
      <c r="M44" s="31">
        <v>706.8</v>
      </c>
      <c r="N44" s="31">
        <v>696.15</v>
      </c>
      <c r="O44" s="42">
        <v>8100750</v>
      </c>
      <c r="P44" s="43">
        <v>6.1523341523341525E-2</v>
      </c>
    </row>
    <row r="45" spans="1:16" ht="12.75" customHeight="1">
      <c r="A45" s="31">
        <v>35</v>
      </c>
      <c r="B45" s="32" t="s">
        <v>74</v>
      </c>
      <c r="C45" s="33" t="s">
        <v>75</v>
      </c>
      <c r="D45" s="34">
        <v>44588</v>
      </c>
      <c r="E45" s="40">
        <v>687.35</v>
      </c>
      <c r="F45" s="40">
        <v>686.83333333333337</v>
      </c>
      <c r="G45" s="41">
        <v>677.26666666666677</v>
      </c>
      <c r="H45" s="41">
        <v>667.18333333333339</v>
      </c>
      <c r="I45" s="41">
        <v>657.61666666666679</v>
      </c>
      <c r="J45" s="41">
        <v>696.91666666666674</v>
      </c>
      <c r="K45" s="41">
        <v>706.48333333333335</v>
      </c>
      <c r="L45" s="41">
        <v>716.56666666666672</v>
      </c>
      <c r="M45" s="31">
        <v>696.4</v>
      </c>
      <c r="N45" s="31">
        <v>676.75</v>
      </c>
      <c r="O45" s="42">
        <v>69121050</v>
      </c>
      <c r="P45" s="43">
        <v>-4.3651988286488412E-3</v>
      </c>
    </row>
    <row r="46" spans="1:16" ht="12.75" customHeight="1">
      <c r="A46" s="31">
        <v>36</v>
      </c>
      <c r="B46" s="32" t="s">
        <v>70</v>
      </c>
      <c r="C46" s="33" t="s">
        <v>76</v>
      </c>
      <c r="D46" s="34">
        <v>44588</v>
      </c>
      <c r="E46" s="40">
        <v>59.3</v>
      </c>
      <c r="F46" s="40">
        <v>58.883333333333333</v>
      </c>
      <c r="G46" s="41">
        <v>58.016666666666666</v>
      </c>
      <c r="H46" s="41">
        <v>56.733333333333334</v>
      </c>
      <c r="I46" s="41">
        <v>55.866666666666667</v>
      </c>
      <c r="J46" s="41">
        <v>60.166666666666664</v>
      </c>
      <c r="K46" s="41">
        <v>61.033333333333324</v>
      </c>
      <c r="L46" s="41">
        <v>62.316666666666663</v>
      </c>
      <c r="M46" s="31">
        <v>59.75</v>
      </c>
      <c r="N46" s="31">
        <v>57.6</v>
      </c>
      <c r="O46" s="42">
        <v>114796500</v>
      </c>
      <c r="P46" s="43">
        <v>1.0256884124930697E-2</v>
      </c>
    </row>
    <row r="47" spans="1:16" ht="12.75" customHeight="1">
      <c r="A47" s="31">
        <v>37</v>
      </c>
      <c r="B47" s="32" t="s">
        <v>47</v>
      </c>
      <c r="C47" s="33" t="s">
        <v>77</v>
      </c>
      <c r="D47" s="34">
        <v>44588</v>
      </c>
      <c r="E47" s="40">
        <v>366.7</v>
      </c>
      <c r="F47" s="40">
        <v>366.25</v>
      </c>
      <c r="G47" s="41">
        <v>363.3</v>
      </c>
      <c r="H47" s="41">
        <v>359.90000000000003</v>
      </c>
      <c r="I47" s="41">
        <v>356.95000000000005</v>
      </c>
      <c r="J47" s="41">
        <v>369.65</v>
      </c>
      <c r="K47" s="41">
        <v>372.6</v>
      </c>
      <c r="L47" s="41">
        <v>375.99999999999994</v>
      </c>
      <c r="M47" s="31">
        <v>369.2</v>
      </c>
      <c r="N47" s="31">
        <v>362.85</v>
      </c>
      <c r="O47" s="42">
        <v>17348900</v>
      </c>
      <c r="P47" s="43">
        <v>-3.910828025477707E-2</v>
      </c>
    </row>
    <row r="48" spans="1:16" ht="12.75" customHeight="1">
      <c r="A48" s="31">
        <v>38</v>
      </c>
      <c r="B48" s="32" t="s">
        <v>49</v>
      </c>
      <c r="C48" s="33" t="s">
        <v>78</v>
      </c>
      <c r="D48" s="34">
        <v>44588</v>
      </c>
      <c r="E48" s="40">
        <v>17210.349999999999</v>
      </c>
      <c r="F48" s="40">
        <v>17057.633333333331</v>
      </c>
      <c r="G48" s="41">
        <v>16840.266666666663</v>
      </c>
      <c r="H48" s="41">
        <v>16470.183333333331</v>
      </c>
      <c r="I48" s="41">
        <v>16252.816666666662</v>
      </c>
      <c r="J48" s="41">
        <v>17427.716666666664</v>
      </c>
      <c r="K48" s="41">
        <v>17645.083333333332</v>
      </c>
      <c r="L48" s="41">
        <v>18015.166666666664</v>
      </c>
      <c r="M48" s="31">
        <v>17275</v>
      </c>
      <c r="N48" s="31">
        <v>16687.55</v>
      </c>
      <c r="O48" s="42">
        <v>166450</v>
      </c>
      <c r="P48" s="43">
        <v>0.10195299569678914</v>
      </c>
    </row>
    <row r="49" spans="1:16" ht="12.75" customHeight="1">
      <c r="A49" s="31">
        <v>39</v>
      </c>
      <c r="B49" s="32" t="s">
        <v>79</v>
      </c>
      <c r="C49" s="33" t="s">
        <v>80</v>
      </c>
      <c r="D49" s="34">
        <v>44588</v>
      </c>
      <c r="E49" s="40">
        <v>386.2</v>
      </c>
      <c r="F49" s="40">
        <v>384.36666666666662</v>
      </c>
      <c r="G49" s="41">
        <v>380.48333333333323</v>
      </c>
      <c r="H49" s="41">
        <v>374.76666666666659</v>
      </c>
      <c r="I49" s="41">
        <v>370.88333333333321</v>
      </c>
      <c r="J49" s="41">
        <v>390.08333333333326</v>
      </c>
      <c r="K49" s="41">
        <v>393.96666666666658</v>
      </c>
      <c r="L49" s="41">
        <v>399.68333333333328</v>
      </c>
      <c r="M49" s="31">
        <v>388.25</v>
      </c>
      <c r="N49" s="31">
        <v>378.65</v>
      </c>
      <c r="O49" s="42">
        <v>27055800</v>
      </c>
      <c r="P49" s="43">
        <v>-2.0526521569138537E-2</v>
      </c>
    </row>
    <row r="50" spans="1:16" ht="12.75" customHeight="1">
      <c r="A50" s="31">
        <v>40</v>
      </c>
      <c r="B50" s="32" t="s">
        <v>56</v>
      </c>
      <c r="C50" s="33" t="s">
        <v>81</v>
      </c>
      <c r="D50" s="34">
        <v>44588</v>
      </c>
      <c r="E50" s="40">
        <v>3625.45</v>
      </c>
      <c r="F50" s="40">
        <v>3615.7000000000003</v>
      </c>
      <c r="G50" s="41">
        <v>3589.7500000000005</v>
      </c>
      <c r="H50" s="41">
        <v>3554.05</v>
      </c>
      <c r="I50" s="41">
        <v>3528.1000000000004</v>
      </c>
      <c r="J50" s="41">
        <v>3651.4000000000005</v>
      </c>
      <c r="K50" s="41">
        <v>3677.3500000000004</v>
      </c>
      <c r="L50" s="41">
        <v>3713.0500000000006</v>
      </c>
      <c r="M50" s="31">
        <v>3641.65</v>
      </c>
      <c r="N50" s="31">
        <v>3580</v>
      </c>
      <c r="O50" s="42">
        <v>1264200</v>
      </c>
      <c r="P50" s="43">
        <v>3.1740993493096334E-3</v>
      </c>
    </row>
    <row r="51" spans="1:16" ht="12.75" customHeight="1">
      <c r="A51" s="31">
        <v>41</v>
      </c>
      <c r="B51" s="32" t="s">
        <v>87</v>
      </c>
      <c r="C51" s="33" t="s">
        <v>322</v>
      </c>
      <c r="D51" s="34">
        <v>44588</v>
      </c>
      <c r="E51" s="40">
        <v>548</v>
      </c>
      <c r="F51" s="40">
        <v>546.98333333333335</v>
      </c>
      <c r="G51" s="41">
        <v>542.2166666666667</v>
      </c>
      <c r="H51" s="41">
        <v>536.43333333333339</v>
      </c>
      <c r="I51" s="41">
        <v>531.66666666666674</v>
      </c>
      <c r="J51" s="41">
        <v>552.76666666666665</v>
      </c>
      <c r="K51" s="41">
        <v>557.5333333333333</v>
      </c>
      <c r="L51" s="41">
        <v>563.31666666666661</v>
      </c>
      <c r="M51" s="31">
        <v>551.75</v>
      </c>
      <c r="N51" s="31">
        <v>541.20000000000005</v>
      </c>
      <c r="O51" s="42">
        <v>4405700</v>
      </c>
      <c r="P51" s="43">
        <v>1.8329326923076924E-2</v>
      </c>
    </row>
    <row r="52" spans="1:16" ht="12.75" customHeight="1">
      <c r="A52" s="31">
        <v>42</v>
      </c>
      <c r="B52" s="32" t="s">
        <v>47</v>
      </c>
      <c r="C52" s="33" t="s">
        <v>82</v>
      </c>
      <c r="D52" s="34">
        <v>44588</v>
      </c>
      <c r="E52" s="40">
        <v>484.75</v>
      </c>
      <c r="F52" s="40">
        <v>483.05</v>
      </c>
      <c r="G52" s="41">
        <v>478.45000000000005</v>
      </c>
      <c r="H52" s="41">
        <v>472.15000000000003</v>
      </c>
      <c r="I52" s="41">
        <v>467.55000000000007</v>
      </c>
      <c r="J52" s="41">
        <v>489.35</v>
      </c>
      <c r="K52" s="41">
        <v>493.95000000000005</v>
      </c>
      <c r="L52" s="41">
        <v>500.25</v>
      </c>
      <c r="M52" s="31">
        <v>487.65</v>
      </c>
      <c r="N52" s="31">
        <v>476.75</v>
      </c>
      <c r="O52" s="42">
        <v>17600000</v>
      </c>
      <c r="P52" s="43">
        <v>5.7200326859010624E-3</v>
      </c>
    </row>
    <row r="53" spans="1:16" ht="12.75" customHeight="1">
      <c r="A53" s="31">
        <v>43</v>
      </c>
      <c r="B53" s="32" t="s">
        <v>58</v>
      </c>
      <c r="C53" s="33" t="s">
        <v>83</v>
      </c>
      <c r="D53" s="34">
        <v>44588</v>
      </c>
      <c r="E53" s="40">
        <v>200.65</v>
      </c>
      <c r="F53" s="40">
        <v>199.83333333333334</v>
      </c>
      <c r="G53" s="41">
        <v>197.4666666666667</v>
      </c>
      <c r="H53" s="41">
        <v>194.28333333333336</v>
      </c>
      <c r="I53" s="41">
        <v>191.91666666666671</v>
      </c>
      <c r="J53" s="41">
        <v>203.01666666666668</v>
      </c>
      <c r="K53" s="41">
        <v>205.3833333333333</v>
      </c>
      <c r="L53" s="41">
        <v>208.56666666666666</v>
      </c>
      <c r="M53" s="31">
        <v>202.2</v>
      </c>
      <c r="N53" s="31">
        <v>196.65</v>
      </c>
      <c r="O53" s="42">
        <v>54000000</v>
      </c>
      <c r="P53" s="43">
        <v>6.3399416322833854E-3</v>
      </c>
    </row>
    <row r="54" spans="1:16" ht="12.75" customHeight="1">
      <c r="A54" s="31">
        <v>44</v>
      </c>
      <c r="B54" s="32" t="s">
        <v>63</v>
      </c>
      <c r="C54" s="33" t="s">
        <v>330</v>
      </c>
      <c r="D54" s="34">
        <v>44588</v>
      </c>
      <c r="E54" s="40">
        <v>556.54999999999995</v>
      </c>
      <c r="F54" s="40">
        <v>558.91666666666663</v>
      </c>
      <c r="G54" s="41">
        <v>552.98333333333323</v>
      </c>
      <c r="H54" s="41">
        <v>549.41666666666663</v>
      </c>
      <c r="I54" s="41">
        <v>543.48333333333323</v>
      </c>
      <c r="J54" s="41">
        <v>562.48333333333323</v>
      </c>
      <c r="K54" s="41">
        <v>568.41666666666663</v>
      </c>
      <c r="L54" s="41">
        <v>571.98333333333323</v>
      </c>
      <c r="M54" s="31">
        <v>564.85</v>
      </c>
      <c r="N54" s="31">
        <v>555.35</v>
      </c>
      <c r="O54" s="42">
        <v>3886350</v>
      </c>
      <c r="P54" s="43">
        <v>3.7480478917230609E-2</v>
      </c>
    </row>
    <row r="55" spans="1:16" ht="12.75" customHeight="1">
      <c r="A55" s="31">
        <v>45</v>
      </c>
      <c r="B55" s="32" t="s">
        <v>44</v>
      </c>
      <c r="C55" s="33" t="s">
        <v>341</v>
      </c>
      <c r="D55" s="34">
        <v>44588</v>
      </c>
      <c r="E55" s="40">
        <v>396.45</v>
      </c>
      <c r="F55" s="40">
        <v>395.08333333333331</v>
      </c>
      <c r="G55" s="41">
        <v>392.26666666666665</v>
      </c>
      <c r="H55" s="41">
        <v>388.08333333333331</v>
      </c>
      <c r="I55" s="41">
        <v>385.26666666666665</v>
      </c>
      <c r="J55" s="41">
        <v>399.26666666666665</v>
      </c>
      <c r="K55" s="41">
        <v>402.08333333333337</v>
      </c>
      <c r="L55" s="41">
        <v>406.26666666666665</v>
      </c>
      <c r="M55" s="31">
        <v>397.9</v>
      </c>
      <c r="N55" s="31">
        <v>390.9</v>
      </c>
      <c r="O55" s="42">
        <v>1989000</v>
      </c>
      <c r="P55" s="43">
        <v>-2.4282560706401765E-2</v>
      </c>
    </row>
    <row r="56" spans="1:16" ht="12.75" customHeight="1">
      <c r="A56" s="31">
        <v>46</v>
      </c>
      <c r="B56" s="32" t="s">
        <v>63</v>
      </c>
      <c r="C56" s="33" t="s">
        <v>84</v>
      </c>
      <c r="D56" s="34">
        <v>44588</v>
      </c>
      <c r="E56" s="40">
        <v>523.4</v>
      </c>
      <c r="F56" s="40">
        <v>520.54999999999995</v>
      </c>
      <c r="G56" s="41">
        <v>515.54999999999995</v>
      </c>
      <c r="H56" s="41">
        <v>507.70000000000005</v>
      </c>
      <c r="I56" s="41">
        <v>502.70000000000005</v>
      </c>
      <c r="J56" s="41">
        <v>528.39999999999986</v>
      </c>
      <c r="K56" s="41">
        <v>533.39999999999986</v>
      </c>
      <c r="L56" s="41">
        <v>541.24999999999977</v>
      </c>
      <c r="M56" s="31">
        <v>525.54999999999995</v>
      </c>
      <c r="N56" s="31">
        <v>512.70000000000005</v>
      </c>
      <c r="O56" s="42">
        <v>8098750</v>
      </c>
      <c r="P56" s="43">
        <v>2.8249484208855737E-2</v>
      </c>
    </row>
    <row r="57" spans="1:16" ht="12.75" customHeight="1">
      <c r="A57" s="31">
        <v>47</v>
      </c>
      <c r="B57" s="32" t="s">
        <v>47</v>
      </c>
      <c r="C57" s="33" t="s">
        <v>85</v>
      </c>
      <c r="D57" s="34">
        <v>44588</v>
      </c>
      <c r="E57" s="40">
        <v>949.35</v>
      </c>
      <c r="F57" s="40">
        <v>952.2166666666667</v>
      </c>
      <c r="G57" s="41">
        <v>944.78333333333342</v>
      </c>
      <c r="H57" s="41">
        <v>940.2166666666667</v>
      </c>
      <c r="I57" s="41">
        <v>932.78333333333342</v>
      </c>
      <c r="J57" s="41">
        <v>956.78333333333342</v>
      </c>
      <c r="K57" s="41">
        <v>964.21666666666681</v>
      </c>
      <c r="L57" s="41">
        <v>968.78333333333342</v>
      </c>
      <c r="M57" s="31">
        <v>959.65</v>
      </c>
      <c r="N57" s="31">
        <v>947.65</v>
      </c>
      <c r="O57" s="42">
        <v>9816950</v>
      </c>
      <c r="P57" s="43">
        <v>4.3096898957110295E-2</v>
      </c>
    </row>
    <row r="58" spans="1:16" ht="12.75" customHeight="1">
      <c r="A58" s="31">
        <v>48</v>
      </c>
      <c r="B58" s="32" t="s">
        <v>44</v>
      </c>
      <c r="C58" s="33" t="s">
        <v>86</v>
      </c>
      <c r="D58" s="34">
        <v>44588</v>
      </c>
      <c r="E58" s="40">
        <v>146.94999999999999</v>
      </c>
      <c r="F58" s="40">
        <v>147.01666666666668</v>
      </c>
      <c r="G58" s="41">
        <v>145.88333333333335</v>
      </c>
      <c r="H58" s="41">
        <v>144.81666666666666</v>
      </c>
      <c r="I58" s="41">
        <v>143.68333333333334</v>
      </c>
      <c r="J58" s="41">
        <v>148.08333333333337</v>
      </c>
      <c r="K58" s="41">
        <v>149.2166666666667</v>
      </c>
      <c r="L58" s="41">
        <v>150.28333333333339</v>
      </c>
      <c r="M58" s="31">
        <v>148.15</v>
      </c>
      <c r="N58" s="31">
        <v>145.94999999999999</v>
      </c>
      <c r="O58" s="42">
        <v>47014800</v>
      </c>
      <c r="P58" s="43">
        <v>2.0326314830006381E-2</v>
      </c>
    </row>
    <row r="59" spans="1:16" ht="12.75" customHeight="1">
      <c r="A59" s="31">
        <v>49</v>
      </c>
      <c r="B59" s="32" t="s">
        <v>87</v>
      </c>
      <c r="C59" s="33" t="s">
        <v>88</v>
      </c>
      <c r="D59" s="34">
        <v>44588</v>
      </c>
      <c r="E59" s="40">
        <v>5904.7</v>
      </c>
      <c r="F59" s="40">
        <v>5890.9000000000005</v>
      </c>
      <c r="G59" s="41">
        <v>5842.8000000000011</v>
      </c>
      <c r="H59" s="41">
        <v>5780.9000000000005</v>
      </c>
      <c r="I59" s="41">
        <v>5732.8000000000011</v>
      </c>
      <c r="J59" s="41">
        <v>5952.8000000000011</v>
      </c>
      <c r="K59" s="41">
        <v>6000.9000000000015</v>
      </c>
      <c r="L59" s="41">
        <v>6062.8000000000011</v>
      </c>
      <c r="M59" s="31">
        <v>5939</v>
      </c>
      <c r="N59" s="31">
        <v>5829</v>
      </c>
      <c r="O59" s="42">
        <v>639500</v>
      </c>
      <c r="P59" s="43">
        <v>5.545469549430599E-2</v>
      </c>
    </row>
    <row r="60" spans="1:16" ht="12.75" customHeight="1">
      <c r="A60" s="31">
        <v>50</v>
      </c>
      <c r="B60" s="32" t="s">
        <v>56</v>
      </c>
      <c r="C60" s="33" t="s">
        <v>89</v>
      </c>
      <c r="D60" s="34">
        <v>44588</v>
      </c>
      <c r="E60" s="40">
        <v>1484.85</v>
      </c>
      <c r="F60" s="40">
        <v>1479.0166666666664</v>
      </c>
      <c r="G60" s="41">
        <v>1470.4833333333329</v>
      </c>
      <c r="H60" s="41">
        <v>1456.1166666666666</v>
      </c>
      <c r="I60" s="41">
        <v>1447.583333333333</v>
      </c>
      <c r="J60" s="41">
        <v>1493.3833333333328</v>
      </c>
      <c r="K60" s="41">
        <v>1501.9166666666665</v>
      </c>
      <c r="L60" s="41">
        <v>1516.2833333333326</v>
      </c>
      <c r="M60" s="31">
        <v>1487.55</v>
      </c>
      <c r="N60" s="31">
        <v>1464.65</v>
      </c>
      <c r="O60" s="42">
        <v>3059350</v>
      </c>
      <c r="P60" s="43">
        <v>-5.0085372794536143E-3</v>
      </c>
    </row>
    <row r="61" spans="1:16" ht="12.75" customHeight="1">
      <c r="A61" s="31">
        <v>51</v>
      </c>
      <c r="B61" s="32" t="s">
        <v>44</v>
      </c>
      <c r="C61" s="33" t="s">
        <v>90</v>
      </c>
      <c r="D61" s="34">
        <v>44588</v>
      </c>
      <c r="E61" s="40">
        <v>617.85</v>
      </c>
      <c r="F61" s="40">
        <v>615.70000000000005</v>
      </c>
      <c r="G61" s="41">
        <v>611.10000000000014</v>
      </c>
      <c r="H61" s="41">
        <v>604.35000000000014</v>
      </c>
      <c r="I61" s="41">
        <v>599.75000000000023</v>
      </c>
      <c r="J61" s="41">
        <v>622.45000000000005</v>
      </c>
      <c r="K61" s="41">
        <v>627.04999999999995</v>
      </c>
      <c r="L61" s="41">
        <v>633.79999999999995</v>
      </c>
      <c r="M61" s="31">
        <v>620.29999999999995</v>
      </c>
      <c r="N61" s="31">
        <v>608.95000000000005</v>
      </c>
      <c r="O61" s="42">
        <v>6237600</v>
      </c>
      <c r="P61" s="43">
        <v>1.2827090815802975E-4</v>
      </c>
    </row>
    <row r="62" spans="1:16" ht="12.75" customHeight="1">
      <c r="A62" s="31">
        <v>52</v>
      </c>
      <c r="B62" s="32" t="s">
        <v>44</v>
      </c>
      <c r="C62" s="33" t="s">
        <v>91</v>
      </c>
      <c r="D62" s="34">
        <v>44588</v>
      </c>
      <c r="E62" s="40">
        <v>759.9</v>
      </c>
      <c r="F62" s="40">
        <v>759.68333333333339</v>
      </c>
      <c r="G62" s="41">
        <v>752.36666666666679</v>
      </c>
      <c r="H62" s="41">
        <v>744.83333333333337</v>
      </c>
      <c r="I62" s="41">
        <v>737.51666666666677</v>
      </c>
      <c r="J62" s="41">
        <v>767.21666666666681</v>
      </c>
      <c r="K62" s="41">
        <v>774.53333333333342</v>
      </c>
      <c r="L62" s="41">
        <v>782.06666666666683</v>
      </c>
      <c r="M62" s="31">
        <v>767</v>
      </c>
      <c r="N62" s="31">
        <v>752.15</v>
      </c>
      <c r="O62" s="42">
        <v>1048125</v>
      </c>
      <c r="P62" s="43">
        <v>-5.9594755661501785E-4</v>
      </c>
    </row>
    <row r="63" spans="1:16" ht="12.75" customHeight="1">
      <c r="A63" s="31">
        <v>53</v>
      </c>
      <c r="B63" s="32" t="s">
        <v>70</v>
      </c>
      <c r="C63" s="33" t="s">
        <v>251</v>
      </c>
      <c r="D63" s="34">
        <v>44588</v>
      </c>
      <c r="E63" s="40">
        <v>439.45</v>
      </c>
      <c r="F63" s="40">
        <v>437.5333333333333</v>
      </c>
      <c r="G63" s="41">
        <v>434.16666666666663</v>
      </c>
      <c r="H63" s="41">
        <v>428.88333333333333</v>
      </c>
      <c r="I63" s="41">
        <v>425.51666666666665</v>
      </c>
      <c r="J63" s="41">
        <v>442.81666666666661</v>
      </c>
      <c r="K63" s="41">
        <v>446.18333333333328</v>
      </c>
      <c r="L63" s="41">
        <v>451.46666666666658</v>
      </c>
      <c r="M63" s="31">
        <v>440.9</v>
      </c>
      <c r="N63" s="31">
        <v>432.25</v>
      </c>
      <c r="O63" s="42">
        <v>2013000</v>
      </c>
      <c r="P63" s="43">
        <v>-1.6129032258064516E-2</v>
      </c>
    </row>
    <row r="64" spans="1:16" ht="12.75" customHeight="1">
      <c r="A64" s="31">
        <v>54</v>
      </c>
      <c r="B64" s="32" t="s">
        <v>58</v>
      </c>
      <c r="C64" s="33" t="s">
        <v>92</v>
      </c>
      <c r="D64" s="34">
        <v>44588</v>
      </c>
      <c r="E64" s="40">
        <v>135.5</v>
      </c>
      <c r="F64" s="40">
        <v>135.85</v>
      </c>
      <c r="G64" s="41">
        <v>134.79999999999998</v>
      </c>
      <c r="H64" s="41">
        <v>134.1</v>
      </c>
      <c r="I64" s="41">
        <v>133.04999999999998</v>
      </c>
      <c r="J64" s="41">
        <v>136.54999999999998</v>
      </c>
      <c r="K64" s="41">
        <v>137.6</v>
      </c>
      <c r="L64" s="41">
        <v>138.29999999999998</v>
      </c>
      <c r="M64" s="31">
        <v>136.9</v>
      </c>
      <c r="N64" s="31">
        <v>135.15</v>
      </c>
      <c r="O64" s="42">
        <v>10234000</v>
      </c>
      <c r="P64" s="43">
        <v>9.1766412767500902E-2</v>
      </c>
    </row>
    <row r="65" spans="1:16" ht="12.75" customHeight="1">
      <c r="A65" s="31">
        <v>55</v>
      </c>
      <c r="B65" s="32" t="s">
        <v>70</v>
      </c>
      <c r="C65" s="33" t="s">
        <v>93</v>
      </c>
      <c r="D65" s="34">
        <v>44588</v>
      </c>
      <c r="E65" s="40">
        <v>945.9</v>
      </c>
      <c r="F65" s="40">
        <v>943.38333333333333</v>
      </c>
      <c r="G65" s="41">
        <v>937.61666666666667</v>
      </c>
      <c r="H65" s="41">
        <v>929.33333333333337</v>
      </c>
      <c r="I65" s="41">
        <v>923.56666666666672</v>
      </c>
      <c r="J65" s="41">
        <v>951.66666666666663</v>
      </c>
      <c r="K65" s="41">
        <v>957.43333333333328</v>
      </c>
      <c r="L65" s="41">
        <v>965.71666666666658</v>
      </c>
      <c r="M65" s="31">
        <v>949.15</v>
      </c>
      <c r="N65" s="31">
        <v>935.1</v>
      </c>
      <c r="O65" s="42">
        <v>1095600</v>
      </c>
      <c r="P65" s="43">
        <v>1.6456390565002743E-3</v>
      </c>
    </row>
    <row r="66" spans="1:16" ht="12.75" customHeight="1">
      <c r="A66" s="31">
        <v>56</v>
      </c>
      <c r="B66" s="32" t="s">
        <v>56</v>
      </c>
      <c r="C66" s="33" t="s">
        <v>94</v>
      </c>
      <c r="D66" s="34">
        <v>44588</v>
      </c>
      <c r="E66" s="40">
        <v>581.25</v>
      </c>
      <c r="F66" s="40">
        <v>579.01666666666677</v>
      </c>
      <c r="G66" s="41">
        <v>575.08333333333348</v>
      </c>
      <c r="H66" s="41">
        <v>568.91666666666674</v>
      </c>
      <c r="I66" s="41">
        <v>564.98333333333346</v>
      </c>
      <c r="J66" s="41">
        <v>585.18333333333351</v>
      </c>
      <c r="K66" s="41">
        <v>589.11666666666667</v>
      </c>
      <c r="L66" s="41">
        <v>595.28333333333353</v>
      </c>
      <c r="M66" s="31">
        <v>582.95000000000005</v>
      </c>
      <c r="N66" s="31">
        <v>572.85</v>
      </c>
      <c r="O66" s="42">
        <v>10178750</v>
      </c>
      <c r="P66" s="43">
        <v>9.8340503995082967E-4</v>
      </c>
    </row>
    <row r="67" spans="1:16" ht="12.75" customHeight="1">
      <c r="A67" s="31">
        <v>57</v>
      </c>
      <c r="B67" s="32" t="s">
        <v>42</v>
      </c>
      <c r="C67" s="33" t="s">
        <v>252</v>
      </c>
      <c r="D67" s="34">
        <v>44588</v>
      </c>
      <c r="E67" s="40">
        <v>1858.3</v>
      </c>
      <c r="F67" s="40">
        <v>1846.6833333333334</v>
      </c>
      <c r="G67" s="41">
        <v>1816.9166666666667</v>
      </c>
      <c r="H67" s="41">
        <v>1775.5333333333333</v>
      </c>
      <c r="I67" s="41">
        <v>1745.7666666666667</v>
      </c>
      <c r="J67" s="41">
        <v>1888.0666666666668</v>
      </c>
      <c r="K67" s="41">
        <v>1917.8333333333333</v>
      </c>
      <c r="L67" s="41">
        <v>1959.2166666666669</v>
      </c>
      <c r="M67" s="31">
        <v>1876.45</v>
      </c>
      <c r="N67" s="31">
        <v>1805.3</v>
      </c>
      <c r="O67" s="42">
        <v>540750</v>
      </c>
      <c r="P67" s="43">
        <v>2.1246458923512748E-2</v>
      </c>
    </row>
    <row r="68" spans="1:16" ht="12.75" customHeight="1">
      <c r="A68" s="31">
        <v>58</v>
      </c>
      <c r="B68" s="32" t="s">
        <v>38</v>
      </c>
      <c r="C68" s="33" t="s">
        <v>95</v>
      </c>
      <c r="D68" s="34">
        <v>44588</v>
      </c>
      <c r="E68" s="40">
        <v>2505</v>
      </c>
      <c r="F68" s="40">
        <v>2488.6666666666665</v>
      </c>
      <c r="G68" s="41">
        <v>2468.333333333333</v>
      </c>
      <c r="H68" s="41">
        <v>2431.6666666666665</v>
      </c>
      <c r="I68" s="41">
        <v>2411.333333333333</v>
      </c>
      <c r="J68" s="41">
        <v>2525.333333333333</v>
      </c>
      <c r="K68" s="41">
        <v>2545.6666666666661</v>
      </c>
      <c r="L68" s="41">
        <v>2582.333333333333</v>
      </c>
      <c r="M68" s="31">
        <v>2509</v>
      </c>
      <c r="N68" s="31">
        <v>2452</v>
      </c>
      <c r="O68" s="42">
        <v>2256000</v>
      </c>
      <c r="P68" s="43">
        <v>3.0372231102991549E-2</v>
      </c>
    </row>
    <row r="69" spans="1:16" ht="12.75" customHeight="1">
      <c r="A69" s="31">
        <v>59</v>
      </c>
      <c r="B69" s="32" t="s">
        <v>44</v>
      </c>
      <c r="C69" s="33" t="s">
        <v>349</v>
      </c>
      <c r="D69" s="34">
        <v>44588</v>
      </c>
      <c r="E69" s="40">
        <v>260.10000000000002</v>
      </c>
      <c r="F69" s="40">
        <v>256.45</v>
      </c>
      <c r="G69" s="41">
        <v>251.29999999999995</v>
      </c>
      <c r="H69" s="41">
        <v>242.49999999999997</v>
      </c>
      <c r="I69" s="41">
        <v>237.34999999999994</v>
      </c>
      <c r="J69" s="41">
        <v>265.25</v>
      </c>
      <c r="K69" s="41">
        <v>270.39999999999998</v>
      </c>
      <c r="L69" s="41">
        <v>279.2</v>
      </c>
      <c r="M69" s="31">
        <v>261.60000000000002</v>
      </c>
      <c r="N69" s="31">
        <v>247.65</v>
      </c>
      <c r="O69" s="42">
        <v>16944100</v>
      </c>
      <c r="P69" s="43">
        <v>6.275245239469128E-2</v>
      </c>
    </row>
    <row r="70" spans="1:16" ht="12.75" customHeight="1">
      <c r="A70" s="31">
        <v>60</v>
      </c>
      <c r="B70" s="32" t="s">
        <v>47</v>
      </c>
      <c r="C70" s="33" t="s">
        <v>96</v>
      </c>
      <c r="D70" s="34">
        <v>44588</v>
      </c>
      <c r="E70" s="40">
        <v>4689.45</v>
      </c>
      <c r="F70" s="40">
        <v>4678.0333333333328</v>
      </c>
      <c r="G70" s="41">
        <v>4652.3666666666659</v>
      </c>
      <c r="H70" s="41">
        <v>4615.2833333333328</v>
      </c>
      <c r="I70" s="41">
        <v>4589.6166666666659</v>
      </c>
      <c r="J70" s="41">
        <v>4715.1166666666659</v>
      </c>
      <c r="K70" s="41">
        <v>4740.7833333333338</v>
      </c>
      <c r="L70" s="41">
        <v>4777.8666666666659</v>
      </c>
      <c r="M70" s="31">
        <v>4703.7</v>
      </c>
      <c r="N70" s="31">
        <v>4640.95</v>
      </c>
      <c r="O70" s="42">
        <v>2383600</v>
      </c>
      <c r="P70" s="43">
        <v>-2.7459300665061814E-2</v>
      </c>
    </row>
    <row r="71" spans="1:16" ht="12.75" customHeight="1">
      <c r="A71" s="31">
        <v>61</v>
      </c>
      <c r="B71" s="32" t="s">
        <v>44</v>
      </c>
      <c r="C71" s="33" t="s">
        <v>254</v>
      </c>
      <c r="D71" s="34">
        <v>44588</v>
      </c>
      <c r="E71" s="40">
        <v>5543.5</v>
      </c>
      <c r="F71" s="40">
        <v>5568.2666666666673</v>
      </c>
      <c r="G71" s="41">
        <v>5507.0833333333348</v>
      </c>
      <c r="H71" s="41">
        <v>5470.6666666666679</v>
      </c>
      <c r="I71" s="41">
        <v>5409.4833333333354</v>
      </c>
      <c r="J71" s="41">
        <v>5604.6833333333343</v>
      </c>
      <c r="K71" s="41">
        <v>5665.8666666666668</v>
      </c>
      <c r="L71" s="41">
        <v>5702.2833333333338</v>
      </c>
      <c r="M71" s="31">
        <v>5629.45</v>
      </c>
      <c r="N71" s="31">
        <v>5531.85</v>
      </c>
      <c r="O71" s="42">
        <v>396500</v>
      </c>
      <c r="P71" s="43">
        <v>0.10831586303284417</v>
      </c>
    </row>
    <row r="72" spans="1:16" ht="12.75" customHeight="1">
      <c r="A72" s="31">
        <v>62</v>
      </c>
      <c r="B72" s="32" t="s">
        <v>97</v>
      </c>
      <c r="C72" s="33" t="s">
        <v>98</v>
      </c>
      <c r="D72" s="34">
        <v>44588</v>
      </c>
      <c r="E72" s="40">
        <v>391.9</v>
      </c>
      <c r="F72" s="40">
        <v>389.5</v>
      </c>
      <c r="G72" s="41">
        <v>385.8</v>
      </c>
      <c r="H72" s="41">
        <v>379.7</v>
      </c>
      <c r="I72" s="41">
        <v>376</v>
      </c>
      <c r="J72" s="41">
        <v>395.6</v>
      </c>
      <c r="K72" s="41">
        <v>399.30000000000007</v>
      </c>
      <c r="L72" s="41">
        <v>405.40000000000003</v>
      </c>
      <c r="M72" s="31">
        <v>393.2</v>
      </c>
      <c r="N72" s="31">
        <v>383.4</v>
      </c>
      <c r="O72" s="42">
        <v>27129300</v>
      </c>
      <c r="P72" s="43">
        <v>1.3398294762484776E-3</v>
      </c>
    </row>
    <row r="73" spans="1:16" ht="12.75" customHeight="1">
      <c r="A73" s="31">
        <v>63</v>
      </c>
      <c r="B73" s="32" t="s">
        <v>47</v>
      </c>
      <c r="C73" s="33" t="s">
        <v>99</v>
      </c>
      <c r="D73" s="34">
        <v>44588</v>
      </c>
      <c r="E73" s="40">
        <v>4936.05</v>
      </c>
      <c r="F73" s="40">
        <v>4927.583333333333</v>
      </c>
      <c r="G73" s="41">
        <v>4902.1666666666661</v>
      </c>
      <c r="H73" s="41">
        <v>4868.2833333333328</v>
      </c>
      <c r="I73" s="41">
        <v>4842.8666666666659</v>
      </c>
      <c r="J73" s="41">
        <v>4961.4666666666662</v>
      </c>
      <c r="K73" s="41">
        <v>4986.8833333333323</v>
      </c>
      <c r="L73" s="41">
        <v>5020.7666666666664</v>
      </c>
      <c r="M73" s="31">
        <v>4953</v>
      </c>
      <c r="N73" s="31">
        <v>4893.7</v>
      </c>
      <c r="O73" s="42">
        <v>2218000</v>
      </c>
      <c r="P73" s="43">
        <v>1.5567765567765568E-2</v>
      </c>
    </row>
    <row r="74" spans="1:16" ht="12.75" customHeight="1">
      <c r="A74" s="31">
        <v>64</v>
      </c>
      <c r="B74" s="32" t="s">
        <v>49</v>
      </c>
      <c r="C74" s="33" t="s">
        <v>100</v>
      </c>
      <c r="D74" s="34">
        <v>44588</v>
      </c>
      <c r="E74" s="40">
        <v>2602.3000000000002</v>
      </c>
      <c r="F74" s="40">
        <v>2590.1</v>
      </c>
      <c r="G74" s="41">
        <v>2564.1999999999998</v>
      </c>
      <c r="H74" s="41">
        <v>2526.1</v>
      </c>
      <c r="I74" s="41">
        <v>2500.1999999999998</v>
      </c>
      <c r="J74" s="41">
        <v>2628.2</v>
      </c>
      <c r="K74" s="41">
        <v>2654.1000000000004</v>
      </c>
      <c r="L74" s="41">
        <v>2692.2</v>
      </c>
      <c r="M74" s="31">
        <v>2616</v>
      </c>
      <c r="N74" s="31">
        <v>2552</v>
      </c>
      <c r="O74" s="42">
        <v>3292450</v>
      </c>
      <c r="P74" s="43">
        <v>-4.023292747485442E-3</v>
      </c>
    </row>
    <row r="75" spans="1:16" ht="12.75" customHeight="1">
      <c r="A75" s="31">
        <v>65</v>
      </c>
      <c r="B75" s="32" t="s">
        <v>49</v>
      </c>
      <c r="C75" s="346" t="s">
        <v>101</v>
      </c>
      <c r="D75" s="34">
        <v>44588</v>
      </c>
      <c r="E75" s="40">
        <v>1919.35</v>
      </c>
      <c r="F75" s="40">
        <v>1915.95</v>
      </c>
      <c r="G75" s="41">
        <v>1907.8000000000002</v>
      </c>
      <c r="H75" s="41">
        <v>1896.2500000000002</v>
      </c>
      <c r="I75" s="41">
        <v>1888.1000000000004</v>
      </c>
      <c r="J75" s="41">
        <v>1927.5</v>
      </c>
      <c r="K75" s="41">
        <v>1935.65</v>
      </c>
      <c r="L75" s="41">
        <v>1947.1999999999998</v>
      </c>
      <c r="M75" s="31">
        <v>1924.1</v>
      </c>
      <c r="N75" s="31">
        <v>1904.4</v>
      </c>
      <c r="O75" s="42">
        <v>5279450</v>
      </c>
      <c r="P75" s="43">
        <v>2.9935622317596566E-2</v>
      </c>
    </row>
    <row r="76" spans="1:16" ht="12.75" customHeight="1">
      <c r="A76" s="31">
        <v>66</v>
      </c>
      <c r="B76" s="32" t="s">
        <v>49</v>
      </c>
      <c r="C76" s="33" t="s">
        <v>102</v>
      </c>
      <c r="D76" s="34">
        <v>44588</v>
      </c>
      <c r="E76" s="40">
        <v>169.3</v>
      </c>
      <c r="F76" s="40">
        <v>168.4</v>
      </c>
      <c r="G76" s="41">
        <v>167.3</v>
      </c>
      <c r="H76" s="41">
        <v>165.3</v>
      </c>
      <c r="I76" s="41">
        <v>164.20000000000002</v>
      </c>
      <c r="J76" s="41">
        <v>170.4</v>
      </c>
      <c r="K76" s="41">
        <v>171.49999999999997</v>
      </c>
      <c r="L76" s="41">
        <v>173.5</v>
      </c>
      <c r="M76" s="31">
        <v>169.5</v>
      </c>
      <c r="N76" s="31">
        <v>166.4</v>
      </c>
      <c r="O76" s="42">
        <v>22849200</v>
      </c>
      <c r="P76" s="43">
        <v>-1.3828464885021752E-2</v>
      </c>
    </row>
    <row r="77" spans="1:16" ht="12.75" customHeight="1">
      <c r="A77" s="31">
        <v>67</v>
      </c>
      <c r="B77" s="32" t="s">
        <v>58</v>
      </c>
      <c r="C77" s="33" t="s">
        <v>103</v>
      </c>
      <c r="D77" s="34">
        <v>44588</v>
      </c>
      <c r="E77" s="40">
        <v>83.2</v>
      </c>
      <c r="F77" s="40">
        <v>83.100000000000009</v>
      </c>
      <c r="G77" s="41">
        <v>82.550000000000011</v>
      </c>
      <c r="H77" s="41">
        <v>81.900000000000006</v>
      </c>
      <c r="I77" s="41">
        <v>81.350000000000009</v>
      </c>
      <c r="J77" s="41">
        <v>83.750000000000014</v>
      </c>
      <c r="K77" s="41">
        <v>84.3</v>
      </c>
      <c r="L77" s="41">
        <v>84.950000000000017</v>
      </c>
      <c r="M77" s="31">
        <v>83.65</v>
      </c>
      <c r="N77" s="31">
        <v>82.45</v>
      </c>
      <c r="O77" s="42">
        <v>93270000</v>
      </c>
      <c r="P77" s="43">
        <v>1.8259935553168636E-3</v>
      </c>
    </row>
    <row r="78" spans="1:16" ht="12.75" customHeight="1">
      <c r="A78" s="31">
        <v>68</v>
      </c>
      <c r="B78" s="32" t="s">
        <v>87</v>
      </c>
      <c r="C78" s="33" t="s">
        <v>364</v>
      </c>
      <c r="D78" s="34">
        <v>44588</v>
      </c>
      <c r="E78" s="40">
        <v>183.95</v>
      </c>
      <c r="F78" s="40">
        <v>184.56666666666669</v>
      </c>
      <c r="G78" s="41">
        <v>182.38333333333338</v>
      </c>
      <c r="H78" s="41">
        <v>180.81666666666669</v>
      </c>
      <c r="I78" s="41">
        <v>178.63333333333338</v>
      </c>
      <c r="J78" s="41">
        <v>186.13333333333338</v>
      </c>
      <c r="K78" s="41">
        <v>188.31666666666672</v>
      </c>
      <c r="L78" s="41">
        <v>189.88333333333338</v>
      </c>
      <c r="M78" s="31">
        <v>186.75</v>
      </c>
      <c r="N78" s="31">
        <v>183</v>
      </c>
      <c r="O78" s="42">
        <v>8876400</v>
      </c>
      <c r="P78" s="43">
        <v>8.5672082717872973E-3</v>
      </c>
    </row>
    <row r="79" spans="1:16" ht="12.75" customHeight="1">
      <c r="A79" s="31">
        <v>69</v>
      </c>
      <c r="B79" s="32" t="s">
        <v>79</v>
      </c>
      <c r="C79" s="33" t="s">
        <v>104</v>
      </c>
      <c r="D79" s="34">
        <v>44588</v>
      </c>
      <c r="E79" s="40">
        <v>130</v>
      </c>
      <c r="F79" s="40">
        <v>129.68333333333331</v>
      </c>
      <c r="G79" s="41">
        <v>128.71666666666661</v>
      </c>
      <c r="H79" s="41">
        <v>127.43333333333331</v>
      </c>
      <c r="I79" s="41">
        <v>126.46666666666661</v>
      </c>
      <c r="J79" s="41">
        <v>130.96666666666661</v>
      </c>
      <c r="K79" s="41">
        <v>131.93333333333331</v>
      </c>
      <c r="L79" s="41">
        <v>133.21666666666661</v>
      </c>
      <c r="M79" s="31">
        <v>130.65</v>
      </c>
      <c r="N79" s="31">
        <v>128.4</v>
      </c>
      <c r="O79" s="42">
        <v>41980200</v>
      </c>
      <c r="P79" s="43">
        <v>-5.0599971085730812E-3</v>
      </c>
    </row>
    <row r="80" spans="1:16" ht="12.75" customHeight="1">
      <c r="A80" s="31">
        <v>70</v>
      </c>
      <c r="B80" s="32" t="s">
        <v>47</v>
      </c>
      <c r="C80" s="33" t="s">
        <v>105</v>
      </c>
      <c r="D80" s="34">
        <v>44588</v>
      </c>
      <c r="E80" s="40">
        <v>530.1</v>
      </c>
      <c r="F80" s="40">
        <v>530.13333333333333</v>
      </c>
      <c r="G80" s="41">
        <v>526.36666666666667</v>
      </c>
      <c r="H80" s="41">
        <v>522.63333333333333</v>
      </c>
      <c r="I80" s="41">
        <v>518.86666666666667</v>
      </c>
      <c r="J80" s="41">
        <v>533.86666666666667</v>
      </c>
      <c r="K80" s="41">
        <v>537.63333333333333</v>
      </c>
      <c r="L80" s="41">
        <v>541.36666666666667</v>
      </c>
      <c r="M80" s="31">
        <v>533.9</v>
      </c>
      <c r="N80" s="31">
        <v>526.4</v>
      </c>
      <c r="O80" s="42">
        <v>8964250</v>
      </c>
      <c r="P80" s="43">
        <v>-2.8054862842892769E-2</v>
      </c>
    </row>
    <row r="81" spans="1:16" ht="12.75" customHeight="1">
      <c r="A81" s="31">
        <v>71</v>
      </c>
      <c r="B81" s="32" t="s">
        <v>106</v>
      </c>
      <c r="C81" s="33" t="s">
        <v>107</v>
      </c>
      <c r="D81" s="34">
        <v>44588</v>
      </c>
      <c r="E81" s="40">
        <v>45.95</v>
      </c>
      <c r="F81" s="40">
        <v>46.333333333333336</v>
      </c>
      <c r="G81" s="41">
        <v>45.366666666666674</v>
      </c>
      <c r="H81" s="41">
        <v>44.783333333333339</v>
      </c>
      <c r="I81" s="41">
        <v>43.816666666666677</v>
      </c>
      <c r="J81" s="41">
        <v>46.916666666666671</v>
      </c>
      <c r="K81" s="41">
        <v>47.883333333333326</v>
      </c>
      <c r="L81" s="41">
        <v>48.466666666666669</v>
      </c>
      <c r="M81" s="31">
        <v>47.3</v>
      </c>
      <c r="N81" s="31">
        <v>45.75</v>
      </c>
      <c r="O81" s="42">
        <v>138352500</v>
      </c>
      <c r="P81" s="43">
        <v>4.2910447761194029E-2</v>
      </c>
    </row>
    <row r="82" spans="1:16" ht="12.75" customHeight="1">
      <c r="A82" s="31">
        <v>72</v>
      </c>
      <c r="B82" s="32" t="s">
        <v>44</v>
      </c>
      <c r="C82" s="33" t="s">
        <v>381</v>
      </c>
      <c r="D82" s="34">
        <v>44588</v>
      </c>
      <c r="E82" s="40">
        <v>443.55</v>
      </c>
      <c r="F82" s="40">
        <v>444.5333333333333</v>
      </c>
      <c r="G82" s="41">
        <v>439.01666666666659</v>
      </c>
      <c r="H82" s="41">
        <v>434.48333333333329</v>
      </c>
      <c r="I82" s="41">
        <v>428.96666666666658</v>
      </c>
      <c r="J82" s="41">
        <v>449.06666666666661</v>
      </c>
      <c r="K82" s="41">
        <v>454.58333333333326</v>
      </c>
      <c r="L82" s="41">
        <v>459.11666666666662</v>
      </c>
      <c r="M82" s="31">
        <v>450.05</v>
      </c>
      <c r="N82" s="31">
        <v>440</v>
      </c>
      <c r="O82" s="42">
        <v>445900</v>
      </c>
      <c r="P82" s="43" t="e">
        <v>#DIV/0!</v>
      </c>
    </row>
    <row r="83" spans="1:16" ht="12.75" customHeight="1">
      <c r="A83" s="31">
        <v>73</v>
      </c>
      <c r="B83" s="32" t="s">
        <v>56</v>
      </c>
      <c r="C83" s="33" t="s">
        <v>108</v>
      </c>
      <c r="D83" s="34">
        <v>44588</v>
      </c>
      <c r="E83" s="40">
        <v>973.05</v>
      </c>
      <c r="F83" s="40">
        <v>968.26666666666677</v>
      </c>
      <c r="G83" s="41">
        <v>957.78333333333353</v>
      </c>
      <c r="H83" s="41">
        <v>942.51666666666677</v>
      </c>
      <c r="I83" s="41">
        <v>932.03333333333353</v>
      </c>
      <c r="J83" s="41">
        <v>983.53333333333353</v>
      </c>
      <c r="K83" s="41">
        <v>994.01666666666688</v>
      </c>
      <c r="L83" s="41">
        <v>1009.2833333333335</v>
      </c>
      <c r="M83" s="31">
        <v>978.75</v>
      </c>
      <c r="N83" s="31">
        <v>953</v>
      </c>
      <c r="O83" s="42">
        <v>5287000</v>
      </c>
      <c r="P83" s="43">
        <v>7.5714556123414724E-4</v>
      </c>
    </row>
    <row r="84" spans="1:16" ht="12.75" customHeight="1">
      <c r="A84" s="31">
        <v>74</v>
      </c>
      <c r="B84" s="32" t="s">
        <v>97</v>
      </c>
      <c r="C84" s="33" t="s">
        <v>109</v>
      </c>
      <c r="D84" s="34">
        <v>44588</v>
      </c>
      <c r="E84" s="40">
        <v>1881.2</v>
      </c>
      <c r="F84" s="40">
        <v>1876.8333333333333</v>
      </c>
      <c r="G84" s="41">
        <v>1861.4166666666665</v>
      </c>
      <c r="H84" s="41">
        <v>1841.6333333333332</v>
      </c>
      <c r="I84" s="41">
        <v>1826.2166666666665</v>
      </c>
      <c r="J84" s="41">
        <v>1896.6166666666666</v>
      </c>
      <c r="K84" s="41">
        <v>1912.0333333333331</v>
      </c>
      <c r="L84" s="41">
        <v>1931.8166666666666</v>
      </c>
      <c r="M84" s="31">
        <v>1892.25</v>
      </c>
      <c r="N84" s="31">
        <v>1857.05</v>
      </c>
      <c r="O84" s="42">
        <v>3233750</v>
      </c>
      <c r="P84" s="43">
        <v>5.3551581287258768E-3</v>
      </c>
    </row>
    <row r="85" spans="1:16" ht="12.75" customHeight="1">
      <c r="A85" s="31">
        <v>75</v>
      </c>
      <c r="B85" s="32" t="s">
        <v>47</v>
      </c>
      <c r="C85" s="33" t="s">
        <v>110</v>
      </c>
      <c r="D85" s="34">
        <v>44588</v>
      </c>
      <c r="E85" s="40">
        <v>338.1</v>
      </c>
      <c r="F85" s="40">
        <v>339.43333333333334</v>
      </c>
      <c r="G85" s="41">
        <v>332.2166666666667</v>
      </c>
      <c r="H85" s="41">
        <v>326.33333333333337</v>
      </c>
      <c r="I85" s="41">
        <v>319.11666666666673</v>
      </c>
      <c r="J85" s="41">
        <v>345.31666666666666</v>
      </c>
      <c r="K85" s="41">
        <v>352.53333333333325</v>
      </c>
      <c r="L85" s="41">
        <v>358.41666666666663</v>
      </c>
      <c r="M85" s="31">
        <v>346.65</v>
      </c>
      <c r="N85" s="31">
        <v>333.55</v>
      </c>
      <c r="O85" s="42">
        <v>13376500</v>
      </c>
      <c r="P85" s="43">
        <v>-1.1907487978016945E-2</v>
      </c>
    </row>
    <row r="86" spans="1:16" ht="12.75" customHeight="1">
      <c r="A86" s="31">
        <v>76</v>
      </c>
      <c r="B86" s="32" t="s">
        <v>42</v>
      </c>
      <c r="C86" s="280" t="s">
        <v>111</v>
      </c>
      <c r="D86" s="34">
        <v>44588</v>
      </c>
      <c r="E86" s="40">
        <v>1631.75</v>
      </c>
      <c r="F86" s="40">
        <v>1630.2333333333336</v>
      </c>
      <c r="G86" s="41">
        <v>1607.1666666666672</v>
      </c>
      <c r="H86" s="41">
        <v>1582.5833333333337</v>
      </c>
      <c r="I86" s="41">
        <v>1559.5166666666673</v>
      </c>
      <c r="J86" s="41">
        <v>1654.8166666666671</v>
      </c>
      <c r="K86" s="41">
        <v>1677.8833333333337</v>
      </c>
      <c r="L86" s="41">
        <v>1702.4666666666669</v>
      </c>
      <c r="M86" s="31">
        <v>1653.3</v>
      </c>
      <c r="N86" s="31">
        <v>1605.65</v>
      </c>
      <c r="O86" s="42">
        <v>12553775</v>
      </c>
      <c r="P86" s="43">
        <v>3.3472803347280332E-2</v>
      </c>
    </row>
    <row r="87" spans="1:16" ht="12.75" customHeight="1">
      <c r="A87" s="31">
        <v>77</v>
      </c>
      <c r="B87" s="32" t="s">
        <v>79</v>
      </c>
      <c r="C87" s="33" t="s">
        <v>261</v>
      </c>
      <c r="D87" s="34">
        <v>44588</v>
      </c>
      <c r="E87" s="40">
        <v>296.05</v>
      </c>
      <c r="F87" s="40">
        <v>295.23333333333335</v>
      </c>
      <c r="G87" s="41">
        <v>291.81666666666672</v>
      </c>
      <c r="H87" s="41">
        <v>287.58333333333337</v>
      </c>
      <c r="I87" s="41">
        <v>284.16666666666674</v>
      </c>
      <c r="J87" s="41">
        <v>299.4666666666667</v>
      </c>
      <c r="K87" s="41">
        <v>302.88333333333333</v>
      </c>
      <c r="L87" s="41">
        <v>307.11666666666667</v>
      </c>
      <c r="M87" s="31">
        <v>298.64999999999998</v>
      </c>
      <c r="N87" s="31">
        <v>291</v>
      </c>
      <c r="O87" s="42">
        <v>860200</v>
      </c>
      <c r="P87" s="43">
        <v>-4.3478260869565216E-2</v>
      </c>
    </row>
    <row r="88" spans="1:16" ht="12.75" customHeight="1">
      <c r="A88" s="31">
        <v>78</v>
      </c>
      <c r="B88" s="32" t="s">
        <v>79</v>
      </c>
      <c r="C88" s="33" t="s">
        <v>112</v>
      </c>
      <c r="D88" s="34">
        <v>44588</v>
      </c>
      <c r="E88" s="40">
        <v>638.25</v>
      </c>
      <c r="F88" s="40">
        <v>635.9</v>
      </c>
      <c r="G88" s="41">
        <v>629.79999999999995</v>
      </c>
      <c r="H88" s="41">
        <v>621.35</v>
      </c>
      <c r="I88" s="41">
        <v>615.25</v>
      </c>
      <c r="J88" s="41">
        <v>644.34999999999991</v>
      </c>
      <c r="K88" s="41">
        <v>650.45000000000005</v>
      </c>
      <c r="L88" s="41">
        <v>658.89999999999986</v>
      </c>
      <c r="M88" s="31">
        <v>642</v>
      </c>
      <c r="N88" s="31">
        <v>627.45000000000005</v>
      </c>
      <c r="O88" s="42">
        <v>2305000</v>
      </c>
      <c r="P88" s="43">
        <v>1.9911504424778761E-2</v>
      </c>
    </row>
    <row r="89" spans="1:16" ht="12.75" customHeight="1">
      <c r="A89" s="31">
        <v>79</v>
      </c>
      <c r="B89" s="32" t="s">
        <v>44</v>
      </c>
      <c r="C89" s="33" t="s">
        <v>262</v>
      </c>
      <c r="D89" s="34">
        <v>44588</v>
      </c>
      <c r="E89" s="40">
        <v>1218</v>
      </c>
      <c r="F89" s="40">
        <v>1223.9833333333333</v>
      </c>
      <c r="G89" s="41">
        <v>1209.5166666666667</v>
      </c>
      <c r="H89" s="41">
        <v>1201.0333333333333</v>
      </c>
      <c r="I89" s="41">
        <v>1186.5666666666666</v>
      </c>
      <c r="J89" s="41">
        <v>1232.4666666666667</v>
      </c>
      <c r="K89" s="41">
        <v>1246.9333333333334</v>
      </c>
      <c r="L89" s="41">
        <v>1255.4166666666667</v>
      </c>
      <c r="M89" s="31">
        <v>1238.45</v>
      </c>
      <c r="N89" s="31">
        <v>1215.5</v>
      </c>
      <c r="O89" s="42">
        <v>2745500</v>
      </c>
      <c r="P89" s="43">
        <v>8.5038483198798573E-2</v>
      </c>
    </row>
    <row r="90" spans="1:16" ht="12.75" customHeight="1">
      <c r="A90" s="31">
        <v>80</v>
      </c>
      <c r="B90" s="32" t="s">
        <v>70</v>
      </c>
      <c r="C90" s="33" t="s">
        <v>113</v>
      </c>
      <c r="D90" s="34">
        <v>44588</v>
      </c>
      <c r="E90" s="40">
        <v>1405.15</v>
      </c>
      <c r="F90" s="40">
        <v>1401.75</v>
      </c>
      <c r="G90" s="41">
        <v>1393.5</v>
      </c>
      <c r="H90" s="41">
        <v>1381.85</v>
      </c>
      <c r="I90" s="41">
        <v>1373.6</v>
      </c>
      <c r="J90" s="41">
        <v>1413.4</v>
      </c>
      <c r="K90" s="41">
        <v>1421.65</v>
      </c>
      <c r="L90" s="41">
        <v>1433.3000000000002</v>
      </c>
      <c r="M90" s="31">
        <v>1410</v>
      </c>
      <c r="N90" s="31">
        <v>1390.1</v>
      </c>
      <c r="O90" s="42">
        <v>3257500</v>
      </c>
      <c r="P90" s="43">
        <v>2.2762951334379906E-2</v>
      </c>
    </row>
    <row r="91" spans="1:16" ht="12.75" customHeight="1">
      <c r="A91" s="31">
        <v>81</v>
      </c>
      <c r="B91" s="32" t="s">
        <v>87</v>
      </c>
      <c r="C91" s="33" t="s">
        <v>114</v>
      </c>
      <c r="D91" s="34">
        <v>44588</v>
      </c>
      <c r="E91" s="40">
        <v>1314.2</v>
      </c>
      <c r="F91" s="40">
        <v>1313.7666666666667</v>
      </c>
      <c r="G91" s="41">
        <v>1303.5333333333333</v>
      </c>
      <c r="H91" s="41">
        <v>1292.8666666666666</v>
      </c>
      <c r="I91" s="41">
        <v>1282.6333333333332</v>
      </c>
      <c r="J91" s="41">
        <v>1324.4333333333334</v>
      </c>
      <c r="K91" s="41">
        <v>1334.6666666666665</v>
      </c>
      <c r="L91" s="41">
        <v>1345.3333333333335</v>
      </c>
      <c r="M91" s="31">
        <v>1324</v>
      </c>
      <c r="N91" s="31">
        <v>1303.0999999999999</v>
      </c>
      <c r="O91" s="42">
        <v>17665900</v>
      </c>
      <c r="P91" s="43">
        <v>6.8621583881907046E-3</v>
      </c>
    </row>
    <row r="92" spans="1:16" ht="12.75" customHeight="1">
      <c r="A92" s="31">
        <v>82</v>
      </c>
      <c r="B92" s="32" t="s">
        <v>63</v>
      </c>
      <c r="C92" s="33" t="s">
        <v>115</v>
      </c>
      <c r="D92" s="34">
        <v>44588</v>
      </c>
      <c r="E92" s="40">
        <v>2593.35</v>
      </c>
      <c r="F92" s="40">
        <v>2594.2666666666669</v>
      </c>
      <c r="G92" s="41">
        <v>2573.7833333333338</v>
      </c>
      <c r="H92" s="41">
        <v>2554.2166666666667</v>
      </c>
      <c r="I92" s="41">
        <v>2533.7333333333336</v>
      </c>
      <c r="J92" s="41">
        <v>2613.8333333333339</v>
      </c>
      <c r="K92" s="41">
        <v>2634.3166666666666</v>
      </c>
      <c r="L92" s="41">
        <v>2653.8833333333341</v>
      </c>
      <c r="M92" s="31">
        <v>2614.75</v>
      </c>
      <c r="N92" s="31">
        <v>2574.6999999999998</v>
      </c>
      <c r="O92" s="42">
        <v>13264800</v>
      </c>
      <c r="P92" s="43">
        <v>2.51672146015191E-3</v>
      </c>
    </row>
    <row r="93" spans="1:16" ht="12.75" customHeight="1">
      <c r="A93" s="31">
        <v>83</v>
      </c>
      <c r="B93" s="32" t="s">
        <v>63</v>
      </c>
      <c r="C93" s="33" t="s">
        <v>116</v>
      </c>
      <c r="D93" s="34">
        <v>44588</v>
      </c>
      <c r="E93" s="40">
        <v>2452.1</v>
      </c>
      <c r="F93" s="40">
        <v>2437.3166666666666</v>
      </c>
      <c r="G93" s="41">
        <v>2411.7833333333333</v>
      </c>
      <c r="H93" s="41">
        <v>2371.4666666666667</v>
      </c>
      <c r="I93" s="41">
        <v>2345.9333333333334</v>
      </c>
      <c r="J93" s="41">
        <v>2477.6333333333332</v>
      </c>
      <c r="K93" s="41">
        <v>2503.1666666666661</v>
      </c>
      <c r="L93" s="41">
        <v>2543.4833333333331</v>
      </c>
      <c r="M93" s="31">
        <v>2462.85</v>
      </c>
      <c r="N93" s="31">
        <v>2397</v>
      </c>
      <c r="O93" s="42">
        <v>3154400</v>
      </c>
      <c r="P93" s="43">
        <v>4.4402156676181414E-4</v>
      </c>
    </row>
    <row r="94" spans="1:16" ht="12.75" customHeight="1">
      <c r="A94" s="31">
        <v>84</v>
      </c>
      <c r="B94" s="32" t="s">
        <v>58</v>
      </c>
      <c r="C94" s="33" t="s">
        <v>117</v>
      </c>
      <c r="D94" s="34">
        <v>44588</v>
      </c>
      <c r="E94" s="40">
        <v>1482.6</v>
      </c>
      <c r="F94" s="40">
        <v>1479.8833333333332</v>
      </c>
      <c r="G94" s="41">
        <v>1471.7166666666665</v>
      </c>
      <c r="H94" s="41">
        <v>1460.8333333333333</v>
      </c>
      <c r="I94" s="41">
        <v>1452.6666666666665</v>
      </c>
      <c r="J94" s="41">
        <v>1490.7666666666664</v>
      </c>
      <c r="K94" s="41">
        <v>1498.9333333333334</v>
      </c>
      <c r="L94" s="41">
        <v>1509.8166666666664</v>
      </c>
      <c r="M94" s="31">
        <v>1488.05</v>
      </c>
      <c r="N94" s="31">
        <v>1469</v>
      </c>
      <c r="O94" s="42">
        <v>34024650</v>
      </c>
      <c r="P94" s="43">
        <v>-3.2707118228982052E-3</v>
      </c>
    </row>
    <row r="95" spans="1:16" ht="12.75" customHeight="1">
      <c r="A95" s="31">
        <v>85</v>
      </c>
      <c r="B95" s="32" t="s">
        <v>63</v>
      </c>
      <c r="C95" s="33" t="s">
        <v>118</v>
      </c>
      <c r="D95" s="34">
        <v>44588</v>
      </c>
      <c r="E95" s="40">
        <v>651.95000000000005</v>
      </c>
      <c r="F95" s="40">
        <v>650.9666666666667</v>
      </c>
      <c r="G95" s="41">
        <v>644.93333333333339</v>
      </c>
      <c r="H95" s="41">
        <v>637.91666666666674</v>
      </c>
      <c r="I95" s="41">
        <v>631.88333333333344</v>
      </c>
      <c r="J95" s="41">
        <v>657.98333333333335</v>
      </c>
      <c r="K95" s="41">
        <v>664.01666666666665</v>
      </c>
      <c r="L95" s="41">
        <v>671.0333333333333</v>
      </c>
      <c r="M95" s="31">
        <v>657</v>
      </c>
      <c r="N95" s="31">
        <v>643.95000000000005</v>
      </c>
      <c r="O95" s="42">
        <v>19324800</v>
      </c>
      <c r="P95" s="43">
        <v>5.0343249427917619E-3</v>
      </c>
    </row>
    <row r="96" spans="1:16" ht="12.75" customHeight="1">
      <c r="A96" s="31">
        <v>86</v>
      </c>
      <c r="B96" s="32" t="s">
        <v>49</v>
      </c>
      <c r="C96" s="33" t="s">
        <v>119</v>
      </c>
      <c r="D96" s="34">
        <v>44588</v>
      </c>
      <c r="E96" s="40">
        <v>2473.9</v>
      </c>
      <c r="F96" s="40">
        <v>2468.2500000000005</v>
      </c>
      <c r="G96" s="41">
        <v>2446.7000000000007</v>
      </c>
      <c r="H96" s="41">
        <v>2419.5000000000005</v>
      </c>
      <c r="I96" s="41">
        <v>2397.9500000000007</v>
      </c>
      <c r="J96" s="41">
        <v>2495.4500000000007</v>
      </c>
      <c r="K96" s="41">
        <v>2517.0000000000009</v>
      </c>
      <c r="L96" s="41">
        <v>2544.2000000000007</v>
      </c>
      <c r="M96" s="31">
        <v>2489.8000000000002</v>
      </c>
      <c r="N96" s="31">
        <v>2441.0500000000002</v>
      </c>
      <c r="O96" s="42">
        <v>4322700</v>
      </c>
      <c r="P96" s="43">
        <v>-2.0462270564242012E-2</v>
      </c>
    </row>
    <row r="97" spans="1:16" ht="12.75" customHeight="1">
      <c r="A97" s="31">
        <v>87</v>
      </c>
      <c r="B97" s="32" t="s">
        <v>120</v>
      </c>
      <c r="C97" s="33" t="s">
        <v>121</v>
      </c>
      <c r="D97" s="34">
        <v>44588</v>
      </c>
      <c r="E97" s="40">
        <v>477.05</v>
      </c>
      <c r="F97" s="40">
        <v>471.3</v>
      </c>
      <c r="G97" s="41">
        <v>464.05</v>
      </c>
      <c r="H97" s="41">
        <v>451.05</v>
      </c>
      <c r="I97" s="41">
        <v>443.8</v>
      </c>
      <c r="J97" s="41">
        <v>484.3</v>
      </c>
      <c r="K97" s="41">
        <v>491.55</v>
      </c>
      <c r="L97" s="41">
        <v>504.55</v>
      </c>
      <c r="M97" s="31">
        <v>478.55</v>
      </c>
      <c r="N97" s="31">
        <v>458.3</v>
      </c>
      <c r="O97" s="42">
        <v>28780975</v>
      </c>
      <c r="P97" s="43">
        <v>3.6187011378589672E-2</v>
      </c>
    </row>
    <row r="98" spans="1:16" ht="12.75" customHeight="1">
      <c r="A98" s="31">
        <v>88</v>
      </c>
      <c r="B98" s="32" t="s">
        <v>120</v>
      </c>
      <c r="C98" s="33" t="s">
        <v>391</v>
      </c>
      <c r="D98" s="34">
        <v>44588</v>
      </c>
      <c r="E98" s="40">
        <v>125.45</v>
      </c>
      <c r="F98" s="40">
        <v>125.91666666666667</v>
      </c>
      <c r="G98" s="41">
        <v>123.33333333333334</v>
      </c>
      <c r="H98" s="41">
        <v>121.21666666666667</v>
      </c>
      <c r="I98" s="41">
        <v>118.63333333333334</v>
      </c>
      <c r="J98" s="41">
        <v>128.03333333333336</v>
      </c>
      <c r="K98" s="41">
        <v>130.61666666666667</v>
      </c>
      <c r="L98" s="41">
        <v>132.73333333333335</v>
      </c>
      <c r="M98" s="31">
        <v>128.5</v>
      </c>
      <c r="N98" s="31">
        <v>123.8</v>
      </c>
      <c r="O98" s="42">
        <v>1560900</v>
      </c>
      <c r="P98" s="43" t="e">
        <v>#DIV/0!</v>
      </c>
    </row>
    <row r="99" spans="1:16" ht="12.75" customHeight="1">
      <c r="A99" s="31">
        <v>89</v>
      </c>
      <c r="B99" s="32" t="s">
        <v>79</v>
      </c>
      <c r="C99" s="33" t="s">
        <v>122</v>
      </c>
      <c r="D99" s="34">
        <v>44588</v>
      </c>
      <c r="E99" s="40">
        <v>293.55</v>
      </c>
      <c r="F99" s="40">
        <v>292.56666666666666</v>
      </c>
      <c r="G99" s="41">
        <v>289.33333333333331</v>
      </c>
      <c r="H99" s="41">
        <v>285.11666666666667</v>
      </c>
      <c r="I99" s="41">
        <v>281.88333333333333</v>
      </c>
      <c r="J99" s="41">
        <v>296.7833333333333</v>
      </c>
      <c r="K99" s="41">
        <v>300.01666666666665</v>
      </c>
      <c r="L99" s="41">
        <v>304.23333333333329</v>
      </c>
      <c r="M99" s="31">
        <v>295.8</v>
      </c>
      <c r="N99" s="31">
        <v>288.35000000000002</v>
      </c>
      <c r="O99" s="42">
        <v>10848600</v>
      </c>
      <c r="P99" s="43">
        <v>1.7215189873417722E-2</v>
      </c>
    </row>
    <row r="100" spans="1:16" ht="12.75" customHeight="1">
      <c r="A100" s="31">
        <v>90</v>
      </c>
      <c r="B100" s="32" t="s">
        <v>56</v>
      </c>
      <c r="C100" s="33" t="s">
        <v>123</v>
      </c>
      <c r="D100" s="34">
        <v>44588</v>
      </c>
      <c r="E100" s="40">
        <v>2366.3000000000002</v>
      </c>
      <c r="F100" s="40">
        <v>2359.166666666667</v>
      </c>
      <c r="G100" s="41">
        <v>2342.1833333333338</v>
      </c>
      <c r="H100" s="41">
        <v>2318.0666666666671</v>
      </c>
      <c r="I100" s="41">
        <v>2301.0833333333339</v>
      </c>
      <c r="J100" s="41">
        <v>2383.2833333333338</v>
      </c>
      <c r="K100" s="41">
        <v>2400.2666666666673</v>
      </c>
      <c r="L100" s="41">
        <v>2424.3833333333337</v>
      </c>
      <c r="M100" s="31">
        <v>2376.15</v>
      </c>
      <c r="N100" s="31">
        <v>2335.0500000000002</v>
      </c>
      <c r="O100" s="42">
        <v>9528900</v>
      </c>
      <c r="P100" s="43">
        <v>-1.7173092394331332E-2</v>
      </c>
    </row>
    <row r="101" spans="1:16" ht="12.75" customHeight="1">
      <c r="A101" s="31">
        <v>91</v>
      </c>
      <c r="B101" s="32" t="s">
        <v>44</v>
      </c>
      <c r="C101" s="33" t="s">
        <v>392</v>
      </c>
      <c r="D101" s="34">
        <v>44588</v>
      </c>
      <c r="E101" s="40">
        <v>42421</v>
      </c>
      <c r="F101" s="40">
        <v>42338.083333333336</v>
      </c>
      <c r="G101" s="41">
        <v>41562.916666666672</v>
      </c>
      <c r="H101" s="41">
        <v>40704.833333333336</v>
      </c>
      <c r="I101" s="41">
        <v>39929.666666666672</v>
      </c>
      <c r="J101" s="41">
        <v>43196.166666666672</v>
      </c>
      <c r="K101" s="41">
        <v>43971.333333333343</v>
      </c>
      <c r="L101" s="41">
        <v>44829.416666666672</v>
      </c>
      <c r="M101" s="31">
        <v>43113.25</v>
      </c>
      <c r="N101" s="31">
        <v>41480</v>
      </c>
      <c r="O101" s="42">
        <v>3345</v>
      </c>
      <c r="P101" s="43" t="e">
        <v>#DIV/0!</v>
      </c>
    </row>
    <row r="102" spans="1:16" ht="12.75" customHeight="1">
      <c r="A102" s="31">
        <v>92</v>
      </c>
      <c r="B102" s="32" t="s">
        <v>63</v>
      </c>
      <c r="C102" s="33" t="s">
        <v>124</v>
      </c>
      <c r="D102" s="34">
        <v>44588</v>
      </c>
      <c r="E102" s="40">
        <v>219.3</v>
      </c>
      <c r="F102" s="40">
        <v>218.66666666666666</v>
      </c>
      <c r="G102" s="41">
        <v>216.63333333333333</v>
      </c>
      <c r="H102" s="41">
        <v>213.96666666666667</v>
      </c>
      <c r="I102" s="41">
        <v>211.93333333333334</v>
      </c>
      <c r="J102" s="41">
        <v>221.33333333333331</v>
      </c>
      <c r="K102" s="41">
        <v>223.36666666666667</v>
      </c>
      <c r="L102" s="41">
        <v>226.0333333333333</v>
      </c>
      <c r="M102" s="31">
        <v>220.7</v>
      </c>
      <c r="N102" s="31">
        <v>216</v>
      </c>
      <c r="O102" s="42">
        <v>28578900</v>
      </c>
      <c r="P102" s="43">
        <v>0.43508717310087175</v>
      </c>
    </row>
    <row r="103" spans="1:16" ht="12.75" customHeight="1">
      <c r="A103" s="31">
        <v>93</v>
      </c>
      <c r="B103" s="32" t="s">
        <v>58</v>
      </c>
      <c r="C103" s="33" t="s">
        <v>125</v>
      </c>
      <c r="D103" s="34">
        <v>44588</v>
      </c>
      <c r="E103" s="40">
        <v>744.25</v>
      </c>
      <c r="F103" s="40">
        <v>744.61666666666667</v>
      </c>
      <c r="G103" s="41">
        <v>739.88333333333333</v>
      </c>
      <c r="H103" s="41">
        <v>735.51666666666665</v>
      </c>
      <c r="I103" s="41">
        <v>730.7833333333333</v>
      </c>
      <c r="J103" s="41">
        <v>748.98333333333335</v>
      </c>
      <c r="K103" s="41">
        <v>753.7166666666667</v>
      </c>
      <c r="L103" s="41">
        <v>758.08333333333337</v>
      </c>
      <c r="M103" s="31">
        <v>749.35</v>
      </c>
      <c r="N103" s="31">
        <v>740.25</v>
      </c>
      <c r="O103" s="42">
        <v>80375625</v>
      </c>
      <c r="P103" s="43">
        <v>4.8476097158475584E-3</v>
      </c>
    </row>
    <row r="104" spans="1:16" ht="12.75" customHeight="1">
      <c r="A104" s="31">
        <v>94</v>
      </c>
      <c r="B104" s="32" t="s">
        <v>63</v>
      </c>
      <c r="C104" s="33" t="s">
        <v>126</v>
      </c>
      <c r="D104" s="34">
        <v>44588</v>
      </c>
      <c r="E104" s="40">
        <v>1404.4</v>
      </c>
      <c r="F104" s="40">
        <v>1397.8333333333333</v>
      </c>
      <c r="G104" s="41">
        <v>1385.6666666666665</v>
      </c>
      <c r="H104" s="41">
        <v>1366.9333333333332</v>
      </c>
      <c r="I104" s="41">
        <v>1354.7666666666664</v>
      </c>
      <c r="J104" s="41">
        <v>1416.5666666666666</v>
      </c>
      <c r="K104" s="41">
        <v>1428.7333333333331</v>
      </c>
      <c r="L104" s="41">
        <v>1447.4666666666667</v>
      </c>
      <c r="M104" s="31">
        <v>1410</v>
      </c>
      <c r="N104" s="31">
        <v>1379.1</v>
      </c>
      <c r="O104" s="42">
        <v>3106750</v>
      </c>
      <c r="P104" s="43">
        <v>-1.1627906976744186E-2</v>
      </c>
    </row>
    <row r="105" spans="1:16" ht="12.75" customHeight="1">
      <c r="A105" s="31">
        <v>95</v>
      </c>
      <c r="B105" s="32" t="s">
        <v>63</v>
      </c>
      <c r="C105" s="33" t="s">
        <v>127</v>
      </c>
      <c r="D105" s="34">
        <v>44588</v>
      </c>
      <c r="E105" s="40">
        <v>563.15</v>
      </c>
      <c r="F105" s="40">
        <v>561.21666666666658</v>
      </c>
      <c r="G105" s="41">
        <v>555.98333333333312</v>
      </c>
      <c r="H105" s="41">
        <v>548.81666666666649</v>
      </c>
      <c r="I105" s="41">
        <v>543.58333333333303</v>
      </c>
      <c r="J105" s="41">
        <v>568.38333333333321</v>
      </c>
      <c r="K105" s="41">
        <v>573.61666666666656</v>
      </c>
      <c r="L105" s="41">
        <v>580.7833333333333</v>
      </c>
      <c r="M105" s="31">
        <v>566.45000000000005</v>
      </c>
      <c r="N105" s="31">
        <v>554.04999999999995</v>
      </c>
      <c r="O105" s="42">
        <v>5525250</v>
      </c>
      <c r="P105" s="43">
        <v>0</v>
      </c>
    </row>
    <row r="106" spans="1:16" ht="12.75" customHeight="1">
      <c r="A106" s="31">
        <v>96</v>
      </c>
      <c r="B106" s="32" t="s">
        <v>74</v>
      </c>
      <c r="C106" s="33" t="s">
        <v>128</v>
      </c>
      <c r="D106" s="34">
        <v>44588</v>
      </c>
      <c r="E106" s="40">
        <v>15.5</v>
      </c>
      <c r="F106" s="40">
        <v>15.200000000000001</v>
      </c>
      <c r="G106" s="41">
        <v>14.350000000000001</v>
      </c>
      <c r="H106" s="41">
        <v>13.200000000000001</v>
      </c>
      <c r="I106" s="41">
        <v>12.350000000000001</v>
      </c>
      <c r="J106" s="41">
        <v>16.350000000000001</v>
      </c>
      <c r="K106" s="41">
        <v>17.2</v>
      </c>
      <c r="L106" s="41">
        <v>18.350000000000001</v>
      </c>
      <c r="M106" s="31">
        <v>16.05</v>
      </c>
      <c r="N106" s="31">
        <v>14.05</v>
      </c>
      <c r="O106" s="42">
        <v>756980000</v>
      </c>
      <c r="P106" s="43">
        <v>0.50717770034843201</v>
      </c>
    </row>
    <row r="107" spans="1:16" ht="12.75" customHeight="1">
      <c r="A107" s="31">
        <v>97</v>
      </c>
      <c r="B107" s="32" t="s">
        <v>63</v>
      </c>
      <c r="C107" s="33" t="s">
        <v>396</v>
      </c>
      <c r="D107" s="34">
        <v>44588</v>
      </c>
      <c r="E107" s="40">
        <v>63.4</v>
      </c>
      <c r="F107" s="40">
        <v>61.85</v>
      </c>
      <c r="G107" s="41">
        <v>59.55</v>
      </c>
      <c r="H107" s="41">
        <v>55.699999999999996</v>
      </c>
      <c r="I107" s="41">
        <v>53.399999999999991</v>
      </c>
      <c r="J107" s="41">
        <v>65.7</v>
      </c>
      <c r="K107" s="41">
        <v>68</v>
      </c>
      <c r="L107" s="41">
        <v>71.850000000000009</v>
      </c>
      <c r="M107" s="31">
        <v>64.150000000000006</v>
      </c>
      <c r="N107" s="31">
        <v>58</v>
      </c>
      <c r="O107" s="42">
        <v>37180000</v>
      </c>
      <c r="P107" s="43" t="e">
        <v>#DIV/0!</v>
      </c>
    </row>
    <row r="108" spans="1:16" ht="12.75" customHeight="1">
      <c r="A108" s="31">
        <v>98</v>
      </c>
      <c r="B108" s="32" t="s">
        <v>58</v>
      </c>
      <c r="C108" s="33" t="s">
        <v>129</v>
      </c>
      <c r="D108" s="34">
        <v>44588</v>
      </c>
      <c r="E108" s="40">
        <v>48.65</v>
      </c>
      <c r="F108" s="40">
        <v>48.516666666666673</v>
      </c>
      <c r="G108" s="41">
        <v>47.433333333333344</v>
      </c>
      <c r="H108" s="41">
        <v>46.216666666666669</v>
      </c>
      <c r="I108" s="41">
        <v>45.13333333333334</v>
      </c>
      <c r="J108" s="41">
        <v>49.733333333333348</v>
      </c>
      <c r="K108" s="41">
        <v>50.816666666666677</v>
      </c>
      <c r="L108" s="41">
        <v>52.033333333333353</v>
      </c>
      <c r="M108" s="31">
        <v>49.6</v>
      </c>
      <c r="N108" s="31">
        <v>47.3</v>
      </c>
      <c r="O108" s="42">
        <v>155377800</v>
      </c>
      <c r="P108" s="43">
        <v>1.2367107832501627E-2</v>
      </c>
    </row>
    <row r="109" spans="1:16" ht="12.75" customHeight="1">
      <c r="A109" s="31">
        <v>99</v>
      </c>
      <c r="B109" s="32" t="s">
        <v>44</v>
      </c>
      <c r="C109" s="33" t="s">
        <v>407</v>
      </c>
      <c r="D109" s="34">
        <v>44588</v>
      </c>
      <c r="E109" s="40">
        <v>253.65</v>
      </c>
      <c r="F109" s="40">
        <v>252.31666666666669</v>
      </c>
      <c r="G109" s="41">
        <v>249.28333333333339</v>
      </c>
      <c r="H109" s="41">
        <v>244.91666666666669</v>
      </c>
      <c r="I109" s="41">
        <v>241.88333333333338</v>
      </c>
      <c r="J109" s="41">
        <v>256.68333333333339</v>
      </c>
      <c r="K109" s="41">
        <v>259.7166666666667</v>
      </c>
      <c r="L109" s="41">
        <v>264.08333333333337</v>
      </c>
      <c r="M109" s="31">
        <v>255.35</v>
      </c>
      <c r="N109" s="31">
        <v>247.95</v>
      </c>
      <c r="O109" s="42">
        <v>36832500</v>
      </c>
      <c r="P109" s="43">
        <v>-1.3360120542440984E-2</v>
      </c>
    </row>
    <row r="110" spans="1:16" ht="12.75" customHeight="1">
      <c r="A110" s="31">
        <v>100</v>
      </c>
      <c r="B110" s="32" t="s">
        <v>79</v>
      </c>
      <c r="C110" s="33" t="s">
        <v>130</v>
      </c>
      <c r="D110" s="34">
        <v>44588</v>
      </c>
      <c r="E110" s="40">
        <v>473.1</v>
      </c>
      <c r="F110" s="40">
        <v>471.68333333333334</v>
      </c>
      <c r="G110" s="41">
        <v>468.41666666666669</v>
      </c>
      <c r="H110" s="41">
        <v>463.73333333333335</v>
      </c>
      <c r="I110" s="41">
        <v>460.4666666666667</v>
      </c>
      <c r="J110" s="41">
        <v>476.36666666666667</v>
      </c>
      <c r="K110" s="41">
        <v>479.63333333333333</v>
      </c>
      <c r="L110" s="41">
        <v>484.31666666666666</v>
      </c>
      <c r="M110" s="31">
        <v>474.95</v>
      </c>
      <c r="N110" s="31">
        <v>467</v>
      </c>
      <c r="O110" s="42">
        <v>10368875</v>
      </c>
      <c r="P110" s="43">
        <v>4.5473450713988631E-2</v>
      </c>
    </row>
    <row r="111" spans="1:16" ht="12.75" customHeight="1">
      <c r="A111" s="31">
        <v>101</v>
      </c>
      <c r="B111" s="32" t="s">
        <v>106</v>
      </c>
      <c r="C111" s="33" t="s">
        <v>131</v>
      </c>
      <c r="D111" s="34">
        <v>44588</v>
      </c>
      <c r="E111" s="40">
        <v>181.2</v>
      </c>
      <c r="F111" s="40">
        <v>178.5</v>
      </c>
      <c r="G111" s="41">
        <v>174.95</v>
      </c>
      <c r="H111" s="41">
        <v>168.7</v>
      </c>
      <c r="I111" s="41">
        <v>165.14999999999998</v>
      </c>
      <c r="J111" s="41">
        <v>184.75</v>
      </c>
      <c r="K111" s="41">
        <v>188.3</v>
      </c>
      <c r="L111" s="41">
        <v>194.55</v>
      </c>
      <c r="M111" s="31">
        <v>182.05</v>
      </c>
      <c r="N111" s="31">
        <v>172.25</v>
      </c>
      <c r="O111" s="42">
        <v>14181572</v>
      </c>
      <c r="P111" s="43">
        <v>8.515469770082316E-4</v>
      </c>
    </row>
    <row r="112" spans="1:16" ht="12.75" customHeight="1">
      <c r="A112" s="31">
        <v>102</v>
      </c>
      <c r="B112" s="32" t="s">
        <v>42</v>
      </c>
      <c r="C112" s="33" t="s">
        <v>404</v>
      </c>
      <c r="D112" s="34">
        <v>44588</v>
      </c>
      <c r="E112" s="40">
        <v>193.35</v>
      </c>
      <c r="F112" s="40">
        <v>192.51666666666665</v>
      </c>
      <c r="G112" s="41">
        <v>189.83333333333331</v>
      </c>
      <c r="H112" s="41">
        <v>186.31666666666666</v>
      </c>
      <c r="I112" s="41">
        <v>183.63333333333333</v>
      </c>
      <c r="J112" s="41">
        <v>196.0333333333333</v>
      </c>
      <c r="K112" s="41">
        <v>198.71666666666664</v>
      </c>
      <c r="L112" s="41">
        <v>202.23333333333329</v>
      </c>
      <c r="M112" s="31">
        <v>195.2</v>
      </c>
      <c r="N112" s="31">
        <v>189</v>
      </c>
      <c r="O112" s="42">
        <v>10747400</v>
      </c>
      <c r="P112" s="43">
        <v>-3.2275416890801506E-3</v>
      </c>
    </row>
    <row r="113" spans="1:16" ht="12.75" customHeight="1">
      <c r="A113" s="31">
        <v>103</v>
      </c>
      <c r="B113" s="32" t="s">
        <v>44</v>
      </c>
      <c r="C113" s="33" t="s">
        <v>265</v>
      </c>
      <c r="D113" s="34">
        <v>44588</v>
      </c>
      <c r="E113" s="40">
        <v>6515.05</v>
      </c>
      <c r="F113" s="40">
        <v>6473.8999999999987</v>
      </c>
      <c r="G113" s="41">
        <v>6372.7999999999975</v>
      </c>
      <c r="H113" s="41">
        <v>6230.5499999999984</v>
      </c>
      <c r="I113" s="41">
        <v>6129.4499999999971</v>
      </c>
      <c r="J113" s="41">
        <v>6616.1499999999978</v>
      </c>
      <c r="K113" s="41">
        <v>6717.2499999999982</v>
      </c>
      <c r="L113" s="41">
        <v>6859.4999999999982</v>
      </c>
      <c r="M113" s="31">
        <v>6575</v>
      </c>
      <c r="N113" s="31">
        <v>6331.65</v>
      </c>
      <c r="O113" s="42">
        <v>236925</v>
      </c>
      <c r="P113" s="43">
        <v>5.6168505516549651E-2</v>
      </c>
    </row>
    <row r="114" spans="1:16" ht="12.75" customHeight="1">
      <c r="A114" s="31">
        <v>104</v>
      </c>
      <c r="B114" s="32" t="s">
        <v>44</v>
      </c>
      <c r="C114" s="33" t="s">
        <v>132</v>
      </c>
      <c r="D114" s="34">
        <v>44588</v>
      </c>
      <c r="E114" s="40">
        <v>2022.5</v>
      </c>
      <c r="F114" s="40">
        <v>2012.25</v>
      </c>
      <c r="G114" s="41">
        <v>1995.5</v>
      </c>
      <c r="H114" s="41">
        <v>1968.5</v>
      </c>
      <c r="I114" s="41">
        <v>1951.75</v>
      </c>
      <c r="J114" s="41">
        <v>2039.25</v>
      </c>
      <c r="K114" s="41">
        <v>2056</v>
      </c>
      <c r="L114" s="41">
        <v>2083</v>
      </c>
      <c r="M114" s="31">
        <v>2029</v>
      </c>
      <c r="N114" s="31">
        <v>1985.25</v>
      </c>
      <c r="O114" s="42">
        <v>2680250</v>
      </c>
      <c r="P114" s="43">
        <v>1.9106463878326995E-2</v>
      </c>
    </row>
    <row r="115" spans="1:16" ht="12.75" customHeight="1">
      <c r="A115" s="31">
        <v>105</v>
      </c>
      <c r="B115" s="32" t="s">
        <v>58</v>
      </c>
      <c r="C115" s="33" t="s">
        <v>133</v>
      </c>
      <c r="D115" s="34">
        <v>44588</v>
      </c>
      <c r="E115" s="40">
        <v>891.8</v>
      </c>
      <c r="F115" s="40">
        <v>890.16666666666663</v>
      </c>
      <c r="G115" s="41">
        <v>884.0333333333333</v>
      </c>
      <c r="H115" s="41">
        <v>876.26666666666665</v>
      </c>
      <c r="I115" s="41">
        <v>870.13333333333333</v>
      </c>
      <c r="J115" s="41">
        <v>897.93333333333328</v>
      </c>
      <c r="K115" s="41">
        <v>904.06666666666672</v>
      </c>
      <c r="L115" s="41">
        <v>911.83333333333326</v>
      </c>
      <c r="M115" s="31">
        <v>896.3</v>
      </c>
      <c r="N115" s="31">
        <v>882.4</v>
      </c>
      <c r="O115" s="42">
        <v>26815500</v>
      </c>
      <c r="P115" s="43">
        <v>7.6431397747641107E-3</v>
      </c>
    </row>
    <row r="116" spans="1:16" ht="12.75" customHeight="1">
      <c r="A116" s="31">
        <v>106</v>
      </c>
      <c r="B116" s="32" t="s">
        <v>74</v>
      </c>
      <c r="C116" s="33" t="s">
        <v>134</v>
      </c>
      <c r="D116" s="34">
        <v>44588</v>
      </c>
      <c r="E116" s="40">
        <v>249.5</v>
      </c>
      <c r="F116" s="40">
        <v>247.71666666666667</v>
      </c>
      <c r="G116" s="41">
        <v>244.78333333333333</v>
      </c>
      <c r="H116" s="41">
        <v>240.06666666666666</v>
      </c>
      <c r="I116" s="41">
        <v>237.13333333333333</v>
      </c>
      <c r="J116" s="41">
        <v>252.43333333333334</v>
      </c>
      <c r="K116" s="41">
        <v>255.36666666666667</v>
      </c>
      <c r="L116" s="41">
        <v>260.08333333333337</v>
      </c>
      <c r="M116" s="31">
        <v>250.65</v>
      </c>
      <c r="N116" s="31">
        <v>243</v>
      </c>
      <c r="O116" s="42">
        <v>14943600</v>
      </c>
      <c r="P116" s="43">
        <v>-1.4586410635155096E-2</v>
      </c>
    </row>
    <row r="117" spans="1:16" ht="12.75" customHeight="1">
      <c r="A117" s="31">
        <v>107</v>
      </c>
      <c r="B117" s="32" t="s">
        <v>87</v>
      </c>
      <c r="C117" s="33" t="s">
        <v>135</v>
      </c>
      <c r="D117" s="34">
        <v>44588</v>
      </c>
      <c r="E117" s="40">
        <v>1898.85</v>
      </c>
      <c r="F117" s="40">
        <v>1893.9333333333332</v>
      </c>
      <c r="G117" s="41">
        <v>1883.2666666666664</v>
      </c>
      <c r="H117" s="41">
        <v>1867.6833333333332</v>
      </c>
      <c r="I117" s="41">
        <v>1857.0166666666664</v>
      </c>
      <c r="J117" s="41">
        <v>1909.5166666666664</v>
      </c>
      <c r="K117" s="41">
        <v>1920.1833333333329</v>
      </c>
      <c r="L117" s="41">
        <v>1935.7666666666664</v>
      </c>
      <c r="M117" s="31">
        <v>1904.6</v>
      </c>
      <c r="N117" s="31">
        <v>1878.35</v>
      </c>
      <c r="O117" s="42">
        <v>29872500</v>
      </c>
      <c r="P117" s="43">
        <v>3.4156779618448681E-4</v>
      </c>
    </row>
    <row r="118" spans="1:16" ht="12.75" customHeight="1">
      <c r="A118" s="31">
        <v>108</v>
      </c>
      <c r="B118" s="32" t="s">
        <v>79</v>
      </c>
      <c r="C118" s="33" t="s">
        <v>136</v>
      </c>
      <c r="D118" s="34">
        <v>44588</v>
      </c>
      <c r="E118" s="40">
        <v>112</v>
      </c>
      <c r="F118" s="40">
        <v>112.13333333333333</v>
      </c>
      <c r="G118" s="41">
        <v>110.96666666666665</v>
      </c>
      <c r="H118" s="41">
        <v>109.93333333333332</v>
      </c>
      <c r="I118" s="41">
        <v>108.76666666666665</v>
      </c>
      <c r="J118" s="41">
        <v>113.16666666666666</v>
      </c>
      <c r="K118" s="41">
        <v>114.33333333333334</v>
      </c>
      <c r="L118" s="41">
        <v>115.36666666666666</v>
      </c>
      <c r="M118" s="31">
        <v>113.3</v>
      </c>
      <c r="N118" s="31">
        <v>111.1</v>
      </c>
      <c r="O118" s="42">
        <v>44648500</v>
      </c>
      <c r="P118" s="43">
        <v>1.2081921320170915E-2</v>
      </c>
    </row>
    <row r="119" spans="1:16" ht="12.75" customHeight="1">
      <c r="A119" s="31">
        <v>109</v>
      </c>
      <c r="B119" s="32" t="s">
        <v>47</v>
      </c>
      <c r="C119" s="33" t="s">
        <v>266</v>
      </c>
      <c r="D119" s="34">
        <v>44588</v>
      </c>
      <c r="E119" s="40">
        <v>2172.4</v>
      </c>
      <c r="F119" s="40">
        <v>2175.9</v>
      </c>
      <c r="G119" s="41">
        <v>2156.8000000000002</v>
      </c>
      <c r="H119" s="41">
        <v>2141.2000000000003</v>
      </c>
      <c r="I119" s="41">
        <v>2122.1000000000004</v>
      </c>
      <c r="J119" s="41">
        <v>2191.5</v>
      </c>
      <c r="K119" s="41">
        <v>2210.5999999999995</v>
      </c>
      <c r="L119" s="41">
        <v>2226.1999999999998</v>
      </c>
      <c r="M119" s="31">
        <v>2195</v>
      </c>
      <c r="N119" s="31">
        <v>2160.3000000000002</v>
      </c>
      <c r="O119" s="42">
        <v>1313325</v>
      </c>
      <c r="P119" s="43">
        <v>-4.094864357618154E-3</v>
      </c>
    </row>
    <row r="120" spans="1:16" ht="12.75" customHeight="1">
      <c r="A120" s="31">
        <v>110</v>
      </c>
      <c r="B120" s="32" t="s">
        <v>44</v>
      </c>
      <c r="C120" s="33" t="s">
        <v>137</v>
      </c>
      <c r="D120" s="34">
        <v>44588</v>
      </c>
      <c r="E120" s="40">
        <v>835.05</v>
      </c>
      <c r="F120" s="40">
        <v>835.75</v>
      </c>
      <c r="G120" s="41">
        <v>830.3</v>
      </c>
      <c r="H120" s="41">
        <v>825.55</v>
      </c>
      <c r="I120" s="41">
        <v>820.09999999999991</v>
      </c>
      <c r="J120" s="41">
        <v>840.5</v>
      </c>
      <c r="K120" s="41">
        <v>845.95</v>
      </c>
      <c r="L120" s="41">
        <v>850.7</v>
      </c>
      <c r="M120" s="31">
        <v>841.2</v>
      </c>
      <c r="N120" s="31">
        <v>831</v>
      </c>
      <c r="O120" s="42">
        <v>8438500</v>
      </c>
      <c r="P120" s="43">
        <v>2.4867162592986186E-2</v>
      </c>
    </row>
    <row r="121" spans="1:16" ht="12.75" customHeight="1">
      <c r="A121" s="31">
        <v>111</v>
      </c>
      <c r="B121" s="32" t="s">
        <v>56</v>
      </c>
      <c r="C121" s="33" t="s">
        <v>138</v>
      </c>
      <c r="D121" s="34">
        <v>44588</v>
      </c>
      <c r="E121" s="40">
        <v>218.9</v>
      </c>
      <c r="F121" s="40">
        <v>218.48333333333335</v>
      </c>
      <c r="G121" s="41">
        <v>217.41666666666669</v>
      </c>
      <c r="H121" s="41">
        <v>215.93333333333334</v>
      </c>
      <c r="I121" s="41">
        <v>214.86666666666667</v>
      </c>
      <c r="J121" s="41">
        <v>219.9666666666667</v>
      </c>
      <c r="K121" s="41">
        <v>221.03333333333336</v>
      </c>
      <c r="L121" s="41">
        <v>222.51666666666671</v>
      </c>
      <c r="M121" s="31">
        <v>219.55</v>
      </c>
      <c r="N121" s="31">
        <v>217</v>
      </c>
      <c r="O121" s="42">
        <v>224892800</v>
      </c>
      <c r="P121" s="43">
        <v>-8.045279397027481E-3</v>
      </c>
    </row>
    <row r="122" spans="1:16" ht="12.75" customHeight="1">
      <c r="A122" s="31">
        <v>112</v>
      </c>
      <c r="B122" s="32" t="s">
        <v>120</v>
      </c>
      <c r="C122" s="33" t="s">
        <v>139</v>
      </c>
      <c r="D122" s="34">
        <v>44588</v>
      </c>
      <c r="E122" s="40">
        <v>378.75</v>
      </c>
      <c r="F122" s="40">
        <v>378.48333333333335</v>
      </c>
      <c r="G122" s="41">
        <v>373.26666666666671</v>
      </c>
      <c r="H122" s="41">
        <v>367.78333333333336</v>
      </c>
      <c r="I122" s="41">
        <v>362.56666666666672</v>
      </c>
      <c r="J122" s="41">
        <v>383.9666666666667</v>
      </c>
      <c r="K122" s="41">
        <v>389.18333333333339</v>
      </c>
      <c r="L122" s="41">
        <v>394.66666666666669</v>
      </c>
      <c r="M122" s="31">
        <v>383.7</v>
      </c>
      <c r="N122" s="31">
        <v>373</v>
      </c>
      <c r="O122" s="42">
        <v>34292500</v>
      </c>
      <c r="P122" s="43">
        <v>-8.0128205128205125E-4</v>
      </c>
    </row>
    <row r="123" spans="1:16" ht="12.75" customHeight="1">
      <c r="A123" s="31">
        <v>113</v>
      </c>
      <c r="B123" s="32" t="s">
        <v>42</v>
      </c>
      <c r="C123" s="33" t="s">
        <v>416</v>
      </c>
      <c r="D123" s="34">
        <v>44588</v>
      </c>
      <c r="E123" s="40">
        <v>3397</v>
      </c>
      <c r="F123" s="40">
        <v>3364.1666666666665</v>
      </c>
      <c r="G123" s="41">
        <v>3318.833333333333</v>
      </c>
      <c r="H123" s="41">
        <v>3240.6666666666665</v>
      </c>
      <c r="I123" s="41">
        <v>3195.333333333333</v>
      </c>
      <c r="J123" s="41">
        <v>3442.333333333333</v>
      </c>
      <c r="K123" s="41">
        <v>3487.6666666666661</v>
      </c>
      <c r="L123" s="41">
        <v>3565.833333333333</v>
      </c>
      <c r="M123" s="31">
        <v>3409.5</v>
      </c>
      <c r="N123" s="31">
        <v>3286</v>
      </c>
      <c r="O123" s="42">
        <v>280175</v>
      </c>
      <c r="P123" s="43">
        <v>-1.4769230769230769E-2</v>
      </c>
    </row>
    <row r="124" spans="1:16" ht="12.75" customHeight="1">
      <c r="A124" s="31">
        <v>114</v>
      </c>
      <c r="B124" s="32" t="s">
        <v>120</v>
      </c>
      <c r="C124" s="33" t="s">
        <v>140</v>
      </c>
      <c r="D124" s="34">
        <v>44588</v>
      </c>
      <c r="E124" s="40">
        <v>659.4</v>
      </c>
      <c r="F124" s="40">
        <v>659.43333333333328</v>
      </c>
      <c r="G124" s="41">
        <v>649.96666666666658</v>
      </c>
      <c r="H124" s="41">
        <v>640.5333333333333</v>
      </c>
      <c r="I124" s="41">
        <v>631.06666666666661</v>
      </c>
      <c r="J124" s="41">
        <v>668.86666666666656</v>
      </c>
      <c r="K124" s="41">
        <v>678.33333333333326</v>
      </c>
      <c r="L124" s="41">
        <v>687.76666666666654</v>
      </c>
      <c r="M124" s="31">
        <v>668.9</v>
      </c>
      <c r="N124" s="31">
        <v>650</v>
      </c>
      <c r="O124" s="42">
        <v>40869900</v>
      </c>
      <c r="P124" s="43">
        <v>1.658831430490262E-2</v>
      </c>
    </row>
    <row r="125" spans="1:16" ht="12.75" customHeight="1">
      <c r="A125" s="31">
        <v>115</v>
      </c>
      <c r="B125" s="32" t="s">
        <v>44</v>
      </c>
      <c r="C125" s="33" t="s">
        <v>141</v>
      </c>
      <c r="D125" s="34">
        <v>44588</v>
      </c>
      <c r="E125" s="40">
        <v>3610.1</v>
      </c>
      <c r="F125" s="40">
        <v>3590.4166666666665</v>
      </c>
      <c r="G125" s="41">
        <v>3549.4833333333331</v>
      </c>
      <c r="H125" s="41">
        <v>3488.8666666666668</v>
      </c>
      <c r="I125" s="41">
        <v>3447.9333333333334</v>
      </c>
      <c r="J125" s="41">
        <v>3651.0333333333328</v>
      </c>
      <c r="K125" s="41">
        <v>3691.9666666666662</v>
      </c>
      <c r="L125" s="41">
        <v>3752.5833333333326</v>
      </c>
      <c r="M125" s="31">
        <v>3631.35</v>
      </c>
      <c r="N125" s="31">
        <v>3529.8</v>
      </c>
      <c r="O125" s="42">
        <v>1683250</v>
      </c>
      <c r="P125" s="43">
        <v>6.6532107348433881E-3</v>
      </c>
    </row>
    <row r="126" spans="1:16" ht="12.75" customHeight="1">
      <c r="A126" s="31">
        <v>116</v>
      </c>
      <c r="B126" s="32" t="s">
        <v>58</v>
      </c>
      <c r="C126" s="33" t="s">
        <v>142</v>
      </c>
      <c r="D126" s="34">
        <v>44588</v>
      </c>
      <c r="E126" s="40">
        <v>1800.35</v>
      </c>
      <c r="F126" s="40">
        <v>1790.1499999999999</v>
      </c>
      <c r="G126" s="41">
        <v>1775.3999999999996</v>
      </c>
      <c r="H126" s="41">
        <v>1750.4499999999998</v>
      </c>
      <c r="I126" s="41">
        <v>1735.6999999999996</v>
      </c>
      <c r="J126" s="41">
        <v>1815.0999999999997</v>
      </c>
      <c r="K126" s="41">
        <v>1829.8500000000001</v>
      </c>
      <c r="L126" s="41">
        <v>1854.7999999999997</v>
      </c>
      <c r="M126" s="31">
        <v>1804.9</v>
      </c>
      <c r="N126" s="31">
        <v>1765.2</v>
      </c>
      <c r="O126" s="42">
        <v>15541600</v>
      </c>
      <c r="P126" s="43">
        <v>-4.9094468918257465E-2</v>
      </c>
    </row>
    <row r="127" spans="1:16" ht="12.75" customHeight="1">
      <c r="A127" s="31">
        <v>117</v>
      </c>
      <c r="B127" s="32" t="s">
        <v>63</v>
      </c>
      <c r="C127" s="33" t="s">
        <v>143</v>
      </c>
      <c r="D127" s="34">
        <v>44588</v>
      </c>
      <c r="E127" s="40">
        <v>78.2</v>
      </c>
      <c r="F127" s="40">
        <v>77.88333333333334</v>
      </c>
      <c r="G127" s="41">
        <v>77.366666666666674</v>
      </c>
      <c r="H127" s="41">
        <v>76.533333333333331</v>
      </c>
      <c r="I127" s="41">
        <v>76.016666666666666</v>
      </c>
      <c r="J127" s="41">
        <v>78.716666666666683</v>
      </c>
      <c r="K127" s="41">
        <v>79.233333333333363</v>
      </c>
      <c r="L127" s="41">
        <v>80.066666666666691</v>
      </c>
      <c r="M127" s="31">
        <v>78.400000000000006</v>
      </c>
      <c r="N127" s="31">
        <v>77.05</v>
      </c>
      <c r="O127" s="42">
        <v>62262748</v>
      </c>
      <c r="P127" s="43">
        <v>-1.5660270880361173E-2</v>
      </c>
    </row>
    <row r="128" spans="1:16" ht="12.75" customHeight="1">
      <c r="A128" s="31">
        <v>118</v>
      </c>
      <c r="B128" s="32" t="s">
        <v>44</v>
      </c>
      <c r="C128" s="33" t="s">
        <v>144</v>
      </c>
      <c r="D128" s="34">
        <v>44588</v>
      </c>
      <c r="E128" s="40">
        <v>3834.85</v>
      </c>
      <c r="F128" s="40">
        <v>3798.3833333333337</v>
      </c>
      <c r="G128" s="41">
        <v>3751.7666666666673</v>
      </c>
      <c r="H128" s="41">
        <v>3668.6833333333338</v>
      </c>
      <c r="I128" s="41">
        <v>3622.0666666666675</v>
      </c>
      <c r="J128" s="41">
        <v>3881.4666666666672</v>
      </c>
      <c r="K128" s="41">
        <v>3928.083333333333</v>
      </c>
      <c r="L128" s="41">
        <v>4011.166666666667</v>
      </c>
      <c r="M128" s="31">
        <v>3845</v>
      </c>
      <c r="N128" s="31">
        <v>3715.3</v>
      </c>
      <c r="O128" s="42">
        <v>524875</v>
      </c>
      <c r="P128" s="43">
        <v>3.5767143561914162E-2</v>
      </c>
    </row>
    <row r="129" spans="1:16" ht="12.75" customHeight="1">
      <c r="A129" s="31">
        <v>119</v>
      </c>
      <c r="B129" s="32" t="s">
        <v>47</v>
      </c>
      <c r="C129" s="33" t="s">
        <v>268</v>
      </c>
      <c r="D129" s="34">
        <v>44588</v>
      </c>
      <c r="E129" s="40">
        <v>542.04999999999995</v>
      </c>
      <c r="F129" s="40">
        <v>543.13333333333333</v>
      </c>
      <c r="G129" s="41">
        <v>538.7166666666667</v>
      </c>
      <c r="H129" s="41">
        <v>535.38333333333333</v>
      </c>
      <c r="I129" s="41">
        <v>530.9666666666667</v>
      </c>
      <c r="J129" s="41">
        <v>546.4666666666667</v>
      </c>
      <c r="K129" s="41">
        <v>550.88333333333344</v>
      </c>
      <c r="L129" s="41">
        <v>554.2166666666667</v>
      </c>
      <c r="M129" s="31">
        <v>547.54999999999995</v>
      </c>
      <c r="N129" s="31">
        <v>539.79999999999995</v>
      </c>
      <c r="O129" s="42">
        <v>3709800</v>
      </c>
      <c r="P129" s="43">
        <v>9.7991180793728563E-3</v>
      </c>
    </row>
    <row r="130" spans="1:16" ht="12.75" customHeight="1">
      <c r="A130" s="31">
        <v>120</v>
      </c>
      <c r="B130" s="32" t="s">
        <v>63</v>
      </c>
      <c r="C130" s="33" t="s">
        <v>145</v>
      </c>
      <c r="D130" s="34">
        <v>44588</v>
      </c>
      <c r="E130" s="40">
        <v>371.15</v>
      </c>
      <c r="F130" s="40">
        <v>370.06666666666666</v>
      </c>
      <c r="G130" s="41">
        <v>365.83333333333331</v>
      </c>
      <c r="H130" s="41">
        <v>360.51666666666665</v>
      </c>
      <c r="I130" s="41">
        <v>356.2833333333333</v>
      </c>
      <c r="J130" s="41">
        <v>375.38333333333333</v>
      </c>
      <c r="K130" s="41">
        <v>379.61666666666667</v>
      </c>
      <c r="L130" s="41">
        <v>384.93333333333334</v>
      </c>
      <c r="M130" s="31">
        <v>374.3</v>
      </c>
      <c r="N130" s="31">
        <v>364.75</v>
      </c>
      <c r="O130" s="42">
        <v>12752000</v>
      </c>
      <c r="P130" s="43">
        <v>-6.5440947335618574E-3</v>
      </c>
    </row>
    <row r="131" spans="1:16" ht="12.75" customHeight="1">
      <c r="A131" s="31">
        <v>121</v>
      </c>
      <c r="B131" s="32" t="s">
        <v>70</v>
      </c>
      <c r="C131" s="33" t="s">
        <v>146</v>
      </c>
      <c r="D131" s="34">
        <v>44588</v>
      </c>
      <c r="E131" s="40">
        <v>1906.75</v>
      </c>
      <c r="F131" s="40">
        <v>1906.5333333333335</v>
      </c>
      <c r="G131" s="41">
        <v>1898.3166666666671</v>
      </c>
      <c r="H131" s="41">
        <v>1889.8833333333334</v>
      </c>
      <c r="I131" s="41">
        <v>1881.666666666667</v>
      </c>
      <c r="J131" s="41">
        <v>1914.9666666666672</v>
      </c>
      <c r="K131" s="41">
        <v>1923.1833333333338</v>
      </c>
      <c r="L131" s="41">
        <v>1931.6166666666672</v>
      </c>
      <c r="M131" s="31">
        <v>1914.75</v>
      </c>
      <c r="N131" s="31">
        <v>1898.1</v>
      </c>
      <c r="O131" s="42">
        <v>11707575</v>
      </c>
      <c r="P131" s="43">
        <v>2.2908816880180861E-2</v>
      </c>
    </row>
    <row r="132" spans="1:16" ht="12.75" customHeight="1">
      <c r="A132" s="31">
        <v>122</v>
      </c>
      <c r="B132" s="32" t="s">
        <v>87</v>
      </c>
      <c r="C132" s="33" t="s">
        <v>147</v>
      </c>
      <c r="D132" s="34">
        <v>44588</v>
      </c>
      <c r="E132" s="40">
        <v>7350.35</v>
      </c>
      <c r="F132" s="40">
        <v>7339.4666666666672</v>
      </c>
      <c r="G132" s="41">
        <v>7290.0833333333339</v>
      </c>
      <c r="H132" s="41">
        <v>7229.8166666666666</v>
      </c>
      <c r="I132" s="41">
        <v>7180.4333333333334</v>
      </c>
      <c r="J132" s="41">
        <v>7399.7333333333345</v>
      </c>
      <c r="K132" s="41">
        <v>7449.1166666666677</v>
      </c>
      <c r="L132" s="41">
        <v>7509.383333333335</v>
      </c>
      <c r="M132" s="31">
        <v>7388.85</v>
      </c>
      <c r="N132" s="31">
        <v>7279.2</v>
      </c>
      <c r="O132" s="42">
        <v>636750</v>
      </c>
      <c r="P132" s="43">
        <v>-5.3889409559512652E-3</v>
      </c>
    </row>
    <row r="133" spans="1:16" ht="12.75" customHeight="1">
      <c r="A133" s="31">
        <v>123</v>
      </c>
      <c r="B133" s="32" t="s">
        <v>87</v>
      </c>
      <c r="C133" s="33" t="s">
        <v>148</v>
      </c>
      <c r="D133" s="34">
        <v>44588</v>
      </c>
      <c r="E133" s="40">
        <v>5620.55</v>
      </c>
      <c r="F133" s="40">
        <v>5600.8499999999995</v>
      </c>
      <c r="G133" s="41">
        <v>5561.7499999999991</v>
      </c>
      <c r="H133" s="41">
        <v>5502.95</v>
      </c>
      <c r="I133" s="41">
        <v>5463.8499999999995</v>
      </c>
      <c r="J133" s="41">
        <v>5659.6499999999987</v>
      </c>
      <c r="K133" s="41">
        <v>5698.7499999999991</v>
      </c>
      <c r="L133" s="41">
        <v>5757.5499999999984</v>
      </c>
      <c r="M133" s="31">
        <v>5639.95</v>
      </c>
      <c r="N133" s="31">
        <v>5542.05</v>
      </c>
      <c r="O133" s="42">
        <v>604800</v>
      </c>
      <c r="P133" s="43">
        <v>4.9635543214161748E-2</v>
      </c>
    </row>
    <row r="134" spans="1:16" ht="12.75" customHeight="1">
      <c r="A134" s="31">
        <v>124</v>
      </c>
      <c r="B134" s="32" t="s">
        <v>47</v>
      </c>
      <c r="C134" s="33" t="s">
        <v>149</v>
      </c>
      <c r="D134" s="34">
        <v>44588</v>
      </c>
      <c r="E134" s="40">
        <v>954.45</v>
      </c>
      <c r="F134" s="40">
        <v>950.51666666666677</v>
      </c>
      <c r="G134" s="41">
        <v>942.03333333333353</v>
      </c>
      <c r="H134" s="41">
        <v>929.61666666666679</v>
      </c>
      <c r="I134" s="41">
        <v>921.13333333333355</v>
      </c>
      <c r="J134" s="41">
        <v>962.93333333333351</v>
      </c>
      <c r="K134" s="41">
        <v>971.41666666666686</v>
      </c>
      <c r="L134" s="41">
        <v>983.83333333333348</v>
      </c>
      <c r="M134" s="31">
        <v>959</v>
      </c>
      <c r="N134" s="31">
        <v>938.1</v>
      </c>
      <c r="O134" s="42">
        <v>6744750</v>
      </c>
      <c r="P134" s="43">
        <v>-3.1962913260949126E-2</v>
      </c>
    </row>
    <row r="135" spans="1:16" ht="12.75" customHeight="1">
      <c r="A135" s="31">
        <v>125</v>
      </c>
      <c r="B135" s="32" t="s">
        <v>49</v>
      </c>
      <c r="C135" s="33" t="s">
        <v>150</v>
      </c>
      <c r="D135" s="34">
        <v>44588</v>
      </c>
      <c r="E135" s="40">
        <v>840.4</v>
      </c>
      <c r="F135" s="40">
        <v>840.29999999999984</v>
      </c>
      <c r="G135" s="41">
        <v>832.89999999999964</v>
      </c>
      <c r="H135" s="41">
        <v>825.39999999999975</v>
      </c>
      <c r="I135" s="41">
        <v>817.99999999999955</v>
      </c>
      <c r="J135" s="41">
        <v>847.79999999999973</v>
      </c>
      <c r="K135" s="41">
        <v>855.2</v>
      </c>
      <c r="L135" s="41">
        <v>862.69999999999982</v>
      </c>
      <c r="M135" s="31">
        <v>847.7</v>
      </c>
      <c r="N135" s="31">
        <v>832.8</v>
      </c>
      <c r="O135" s="42">
        <v>10316600</v>
      </c>
      <c r="P135" s="43">
        <v>-3.6354125800967703E-2</v>
      </c>
    </row>
    <row r="136" spans="1:16" ht="12.75" customHeight="1">
      <c r="A136" s="31">
        <v>126</v>
      </c>
      <c r="B136" s="32" t="s">
        <v>63</v>
      </c>
      <c r="C136" s="33" t="s">
        <v>151</v>
      </c>
      <c r="D136" s="34">
        <v>44588</v>
      </c>
      <c r="E136" s="40">
        <v>149.75</v>
      </c>
      <c r="F136" s="40">
        <v>149.25</v>
      </c>
      <c r="G136" s="41">
        <v>147.80000000000001</v>
      </c>
      <c r="H136" s="41">
        <v>145.85000000000002</v>
      </c>
      <c r="I136" s="41">
        <v>144.40000000000003</v>
      </c>
      <c r="J136" s="41">
        <v>151.19999999999999</v>
      </c>
      <c r="K136" s="41">
        <v>152.64999999999998</v>
      </c>
      <c r="L136" s="41">
        <v>154.59999999999997</v>
      </c>
      <c r="M136" s="31">
        <v>150.69999999999999</v>
      </c>
      <c r="N136" s="31">
        <v>147.30000000000001</v>
      </c>
      <c r="O136" s="42">
        <v>27096000</v>
      </c>
      <c r="P136" s="43">
        <v>-2.5884383088869714E-2</v>
      </c>
    </row>
    <row r="137" spans="1:16" ht="12.75" customHeight="1">
      <c r="A137" s="31">
        <v>127</v>
      </c>
      <c r="B137" s="32" t="s">
        <v>63</v>
      </c>
      <c r="C137" s="33" t="s">
        <v>152</v>
      </c>
      <c r="D137" s="34">
        <v>44588</v>
      </c>
      <c r="E137" s="40">
        <v>165.55</v>
      </c>
      <c r="F137" s="40">
        <v>165.18333333333337</v>
      </c>
      <c r="G137" s="41">
        <v>162.96666666666673</v>
      </c>
      <c r="H137" s="41">
        <v>160.38333333333335</v>
      </c>
      <c r="I137" s="41">
        <v>158.16666666666671</v>
      </c>
      <c r="J137" s="41">
        <v>167.76666666666674</v>
      </c>
      <c r="K137" s="41">
        <v>169.98333333333338</v>
      </c>
      <c r="L137" s="41">
        <v>172.56666666666675</v>
      </c>
      <c r="M137" s="31">
        <v>167.4</v>
      </c>
      <c r="N137" s="31">
        <v>162.6</v>
      </c>
      <c r="O137" s="42">
        <v>17919000</v>
      </c>
      <c r="P137" s="43">
        <v>1.9457245263696878E-2</v>
      </c>
    </row>
    <row r="138" spans="1:16" ht="12.75" customHeight="1">
      <c r="A138" s="31">
        <v>128</v>
      </c>
      <c r="B138" s="32" t="s">
        <v>56</v>
      </c>
      <c r="C138" s="33" t="s">
        <v>153</v>
      </c>
      <c r="D138" s="34">
        <v>44588</v>
      </c>
      <c r="E138" s="40">
        <v>515.5</v>
      </c>
      <c r="F138" s="40">
        <v>514.19999999999993</v>
      </c>
      <c r="G138" s="41">
        <v>511.09999999999991</v>
      </c>
      <c r="H138" s="41">
        <v>506.7</v>
      </c>
      <c r="I138" s="41">
        <v>503.59999999999997</v>
      </c>
      <c r="J138" s="41">
        <v>518.59999999999991</v>
      </c>
      <c r="K138" s="41">
        <v>521.70000000000005</v>
      </c>
      <c r="L138" s="41">
        <v>526.0999999999998</v>
      </c>
      <c r="M138" s="31">
        <v>517.29999999999995</v>
      </c>
      <c r="N138" s="31">
        <v>509.8</v>
      </c>
      <c r="O138" s="42">
        <v>7498000</v>
      </c>
      <c r="P138" s="43">
        <v>2.5404465837678834E-3</v>
      </c>
    </row>
    <row r="139" spans="1:16" ht="12.75" customHeight="1">
      <c r="A139" s="31">
        <v>129</v>
      </c>
      <c r="B139" s="32" t="s">
        <v>49</v>
      </c>
      <c r="C139" s="33" t="s">
        <v>154</v>
      </c>
      <c r="D139" s="34">
        <v>44588</v>
      </c>
      <c r="E139" s="40">
        <v>7443.15</v>
      </c>
      <c r="F139" s="40">
        <v>7415.7</v>
      </c>
      <c r="G139" s="41">
        <v>7351.5499999999993</v>
      </c>
      <c r="H139" s="41">
        <v>7259.95</v>
      </c>
      <c r="I139" s="41">
        <v>7195.7999999999993</v>
      </c>
      <c r="J139" s="41">
        <v>7507.2999999999993</v>
      </c>
      <c r="K139" s="41">
        <v>7571.4499999999989</v>
      </c>
      <c r="L139" s="41">
        <v>7663.0499999999993</v>
      </c>
      <c r="M139" s="31">
        <v>7479.85</v>
      </c>
      <c r="N139" s="31">
        <v>7324.1</v>
      </c>
      <c r="O139" s="42">
        <v>2169300</v>
      </c>
      <c r="P139" s="43">
        <v>-3.7107727817479695E-2</v>
      </c>
    </row>
    <row r="140" spans="1:16" ht="12.75" customHeight="1">
      <c r="A140" s="31">
        <v>130</v>
      </c>
      <c r="B140" s="32" t="s">
        <v>56</v>
      </c>
      <c r="C140" s="33" t="s">
        <v>155</v>
      </c>
      <c r="D140" s="34">
        <v>44588</v>
      </c>
      <c r="E140" s="40">
        <v>903.25</v>
      </c>
      <c r="F140" s="40">
        <v>901.25</v>
      </c>
      <c r="G140" s="41">
        <v>895.5</v>
      </c>
      <c r="H140" s="41">
        <v>887.75</v>
      </c>
      <c r="I140" s="41">
        <v>882</v>
      </c>
      <c r="J140" s="41">
        <v>909</v>
      </c>
      <c r="K140" s="41">
        <v>914.75</v>
      </c>
      <c r="L140" s="41">
        <v>922.5</v>
      </c>
      <c r="M140" s="31">
        <v>907</v>
      </c>
      <c r="N140" s="31">
        <v>893.5</v>
      </c>
      <c r="O140" s="42">
        <v>15433750</v>
      </c>
      <c r="P140" s="43">
        <v>3.7395333712706286E-3</v>
      </c>
    </row>
    <row r="141" spans="1:16" ht="12.75" customHeight="1">
      <c r="A141" s="31">
        <v>131</v>
      </c>
      <c r="B141" s="32" t="s">
        <v>44</v>
      </c>
      <c r="C141" s="33" t="s">
        <v>457</v>
      </c>
      <c r="D141" s="34">
        <v>44588</v>
      </c>
      <c r="E141" s="40">
        <v>1592.45</v>
      </c>
      <c r="F141" s="40">
        <v>1591.1166666666668</v>
      </c>
      <c r="G141" s="41">
        <v>1577.3333333333335</v>
      </c>
      <c r="H141" s="41">
        <v>1562.2166666666667</v>
      </c>
      <c r="I141" s="41">
        <v>1548.4333333333334</v>
      </c>
      <c r="J141" s="41">
        <v>1606.2333333333336</v>
      </c>
      <c r="K141" s="41">
        <v>1620.0166666666669</v>
      </c>
      <c r="L141" s="41">
        <v>1635.1333333333337</v>
      </c>
      <c r="M141" s="31">
        <v>1604.9</v>
      </c>
      <c r="N141" s="31">
        <v>1576</v>
      </c>
      <c r="O141" s="42">
        <v>1662500</v>
      </c>
      <c r="P141" s="43">
        <v>1.6695205479452056E-2</v>
      </c>
    </row>
    <row r="142" spans="1:16" ht="12.75" customHeight="1">
      <c r="A142" s="31">
        <v>132</v>
      </c>
      <c r="B142" s="32" t="s">
        <v>47</v>
      </c>
      <c r="C142" s="33" t="s">
        <v>156</v>
      </c>
      <c r="D142" s="34">
        <v>44588</v>
      </c>
      <c r="E142" s="40">
        <v>3453.35</v>
      </c>
      <c r="F142" s="40">
        <v>3457.7833333333333</v>
      </c>
      <c r="G142" s="41">
        <v>3415.5666666666666</v>
      </c>
      <c r="H142" s="41">
        <v>3377.7833333333333</v>
      </c>
      <c r="I142" s="41">
        <v>3335.5666666666666</v>
      </c>
      <c r="J142" s="41">
        <v>3495.5666666666666</v>
      </c>
      <c r="K142" s="41">
        <v>3537.7833333333328</v>
      </c>
      <c r="L142" s="41">
        <v>3575.5666666666666</v>
      </c>
      <c r="M142" s="31">
        <v>3500</v>
      </c>
      <c r="N142" s="31">
        <v>3420</v>
      </c>
      <c r="O142" s="42">
        <v>527000</v>
      </c>
      <c r="P142" s="43">
        <v>-1.3478098090602771E-2</v>
      </c>
    </row>
    <row r="143" spans="1:16" ht="12.75" customHeight="1">
      <c r="A143" s="31">
        <v>133</v>
      </c>
      <c r="B143" s="32" t="s">
        <v>63</v>
      </c>
      <c r="C143" s="33" t="s">
        <v>157</v>
      </c>
      <c r="D143" s="34">
        <v>44588</v>
      </c>
      <c r="E143" s="40">
        <v>980.1</v>
      </c>
      <c r="F143" s="40">
        <v>977.81666666666661</v>
      </c>
      <c r="G143" s="41">
        <v>968.78333333333319</v>
      </c>
      <c r="H143" s="41">
        <v>957.46666666666658</v>
      </c>
      <c r="I143" s="41">
        <v>948.43333333333317</v>
      </c>
      <c r="J143" s="41">
        <v>989.13333333333321</v>
      </c>
      <c r="K143" s="41">
        <v>998.16666666666652</v>
      </c>
      <c r="L143" s="41">
        <v>1009.4833333333332</v>
      </c>
      <c r="M143" s="31">
        <v>986.85</v>
      </c>
      <c r="N143" s="31">
        <v>966.5</v>
      </c>
      <c r="O143" s="42">
        <v>1215500</v>
      </c>
      <c r="P143" s="43">
        <v>-2.2988505747126436E-2</v>
      </c>
    </row>
    <row r="144" spans="1:16" ht="12.75" customHeight="1">
      <c r="A144" s="31">
        <v>134</v>
      </c>
      <c r="B144" s="32" t="s">
        <v>79</v>
      </c>
      <c r="C144" s="33" t="s">
        <v>158</v>
      </c>
      <c r="D144" s="34">
        <v>44588</v>
      </c>
      <c r="E144" s="40">
        <v>867.25</v>
      </c>
      <c r="F144" s="40">
        <v>866.38333333333333</v>
      </c>
      <c r="G144" s="41">
        <v>859.51666666666665</v>
      </c>
      <c r="H144" s="41">
        <v>851.7833333333333</v>
      </c>
      <c r="I144" s="41">
        <v>844.91666666666663</v>
      </c>
      <c r="J144" s="41">
        <v>874.11666666666667</v>
      </c>
      <c r="K144" s="41">
        <v>880.98333333333323</v>
      </c>
      <c r="L144" s="41">
        <v>888.7166666666667</v>
      </c>
      <c r="M144" s="31">
        <v>873.25</v>
      </c>
      <c r="N144" s="31">
        <v>858.65</v>
      </c>
      <c r="O144" s="42">
        <v>4561800</v>
      </c>
      <c r="P144" s="43">
        <v>1.3170025023047543E-3</v>
      </c>
    </row>
    <row r="145" spans="1:16" ht="12.75" customHeight="1">
      <c r="A145" s="31">
        <v>135</v>
      </c>
      <c r="B145" s="32" t="s">
        <v>87</v>
      </c>
      <c r="C145" s="33" t="s">
        <v>159</v>
      </c>
      <c r="D145" s="34">
        <v>44588</v>
      </c>
      <c r="E145" s="40">
        <v>4804.5</v>
      </c>
      <c r="F145" s="40">
        <v>4784.6833333333334</v>
      </c>
      <c r="G145" s="41">
        <v>4754.3666666666668</v>
      </c>
      <c r="H145" s="41">
        <v>4704.2333333333336</v>
      </c>
      <c r="I145" s="41">
        <v>4673.916666666667</v>
      </c>
      <c r="J145" s="41">
        <v>4834.8166666666666</v>
      </c>
      <c r="K145" s="41">
        <v>4865.1333333333341</v>
      </c>
      <c r="L145" s="41">
        <v>4915.2666666666664</v>
      </c>
      <c r="M145" s="31">
        <v>4815</v>
      </c>
      <c r="N145" s="31">
        <v>4734.55</v>
      </c>
      <c r="O145" s="42">
        <v>2467400</v>
      </c>
      <c r="P145" s="43">
        <v>7.6778567344605083E-3</v>
      </c>
    </row>
    <row r="146" spans="1:16" ht="12.75" customHeight="1">
      <c r="A146" s="31">
        <v>136</v>
      </c>
      <c r="B146" s="32" t="s">
        <v>49</v>
      </c>
      <c r="C146" s="33" t="s">
        <v>160</v>
      </c>
      <c r="D146" s="34">
        <v>44588</v>
      </c>
      <c r="E146" s="40">
        <v>223.55</v>
      </c>
      <c r="F146" s="40">
        <v>221.65</v>
      </c>
      <c r="G146" s="41">
        <v>218.8</v>
      </c>
      <c r="H146" s="41">
        <v>214.05</v>
      </c>
      <c r="I146" s="41">
        <v>211.20000000000002</v>
      </c>
      <c r="J146" s="41">
        <v>226.4</v>
      </c>
      <c r="K146" s="41">
        <v>229.24999999999997</v>
      </c>
      <c r="L146" s="41">
        <v>234</v>
      </c>
      <c r="M146" s="31">
        <v>224.5</v>
      </c>
      <c r="N146" s="31">
        <v>216.9</v>
      </c>
      <c r="O146" s="42">
        <v>27387500</v>
      </c>
      <c r="P146" s="43">
        <v>5.3963767184890144E-3</v>
      </c>
    </row>
    <row r="147" spans="1:16" ht="12.75" customHeight="1">
      <c r="A147" s="31">
        <v>137</v>
      </c>
      <c r="B147" s="32" t="s">
        <v>87</v>
      </c>
      <c r="C147" s="33" t="s">
        <v>161</v>
      </c>
      <c r="D147" s="34">
        <v>44588</v>
      </c>
      <c r="E147" s="40">
        <v>3404.6</v>
      </c>
      <c r="F147" s="40">
        <v>3383.7666666666664</v>
      </c>
      <c r="G147" s="41">
        <v>3337.2833333333328</v>
      </c>
      <c r="H147" s="41">
        <v>3269.9666666666662</v>
      </c>
      <c r="I147" s="41">
        <v>3223.4833333333327</v>
      </c>
      <c r="J147" s="41">
        <v>3451.083333333333</v>
      </c>
      <c r="K147" s="41">
        <v>3497.5666666666666</v>
      </c>
      <c r="L147" s="41">
        <v>3564.8833333333332</v>
      </c>
      <c r="M147" s="31">
        <v>3430.25</v>
      </c>
      <c r="N147" s="31">
        <v>3316.45</v>
      </c>
      <c r="O147" s="42">
        <v>1756300</v>
      </c>
      <c r="P147" s="43">
        <v>-2.6953655225906537E-2</v>
      </c>
    </row>
    <row r="148" spans="1:16" ht="12.75" customHeight="1">
      <c r="A148" s="31">
        <v>138</v>
      </c>
      <c r="B148" s="32" t="s">
        <v>49</v>
      </c>
      <c r="C148" s="33" t="s">
        <v>162</v>
      </c>
      <c r="D148" s="34">
        <v>44588</v>
      </c>
      <c r="E148" s="40">
        <v>73565.75</v>
      </c>
      <c r="F148" s="40">
        <v>73292.3</v>
      </c>
      <c r="G148" s="41">
        <v>72734.600000000006</v>
      </c>
      <c r="H148" s="41">
        <v>71903.45</v>
      </c>
      <c r="I148" s="41">
        <v>71345.75</v>
      </c>
      <c r="J148" s="41">
        <v>74123.450000000012</v>
      </c>
      <c r="K148" s="41">
        <v>74681.149999999994</v>
      </c>
      <c r="L148" s="41">
        <v>75512.300000000017</v>
      </c>
      <c r="M148" s="31">
        <v>73850</v>
      </c>
      <c r="N148" s="31">
        <v>72461.149999999994</v>
      </c>
      <c r="O148" s="42">
        <v>58430</v>
      </c>
      <c r="P148" s="43">
        <v>-6.9680489462950372E-3</v>
      </c>
    </row>
    <row r="149" spans="1:16" ht="12.75" customHeight="1">
      <c r="A149" s="31">
        <v>139</v>
      </c>
      <c r="B149" s="32" t="s">
        <v>63</v>
      </c>
      <c r="C149" s="33" t="s">
        <v>163</v>
      </c>
      <c r="D149" s="34">
        <v>44588</v>
      </c>
      <c r="E149" s="40">
        <v>1505.05</v>
      </c>
      <c r="F149" s="40">
        <v>1502.05</v>
      </c>
      <c r="G149" s="41">
        <v>1493.8999999999999</v>
      </c>
      <c r="H149" s="41">
        <v>1482.75</v>
      </c>
      <c r="I149" s="41">
        <v>1474.6</v>
      </c>
      <c r="J149" s="41">
        <v>1513.1999999999998</v>
      </c>
      <c r="K149" s="41">
        <v>1521.35</v>
      </c>
      <c r="L149" s="41">
        <v>1532.4999999999998</v>
      </c>
      <c r="M149" s="31">
        <v>1510.2</v>
      </c>
      <c r="N149" s="31">
        <v>1490.9</v>
      </c>
      <c r="O149" s="42">
        <v>3188250</v>
      </c>
      <c r="P149" s="43">
        <v>1.3228459063282088E-2</v>
      </c>
    </row>
    <row r="150" spans="1:16" ht="12.75" customHeight="1">
      <c r="A150" s="31">
        <v>140</v>
      </c>
      <c r="B150" s="32" t="s">
        <v>44</v>
      </c>
      <c r="C150" s="33" t="s">
        <v>164</v>
      </c>
      <c r="D150" s="34">
        <v>44588</v>
      </c>
      <c r="E150" s="40">
        <v>353.65</v>
      </c>
      <c r="F150" s="40">
        <v>350.84999999999997</v>
      </c>
      <c r="G150" s="41">
        <v>346.09999999999991</v>
      </c>
      <c r="H150" s="41">
        <v>338.54999999999995</v>
      </c>
      <c r="I150" s="41">
        <v>333.7999999999999</v>
      </c>
      <c r="J150" s="41">
        <v>358.39999999999992</v>
      </c>
      <c r="K150" s="41">
        <v>363.15000000000003</v>
      </c>
      <c r="L150" s="41">
        <v>370.69999999999993</v>
      </c>
      <c r="M150" s="31">
        <v>355.6</v>
      </c>
      <c r="N150" s="31">
        <v>343.3</v>
      </c>
      <c r="O150" s="42">
        <v>3753600</v>
      </c>
      <c r="P150" s="43">
        <v>6.3945578231292516E-2</v>
      </c>
    </row>
    <row r="151" spans="1:16" ht="12.75" customHeight="1">
      <c r="A151" s="31">
        <v>141</v>
      </c>
      <c r="B151" s="32" t="s">
        <v>120</v>
      </c>
      <c r="C151" s="33" t="s">
        <v>165</v>
      </c>
      <c r="D151" s="34">
        <v>44588</v>
      </c>
      <c r="E151" s="40">
        <v>101.4</v>
      </c>
      <c r="F151" s="40">
        <v>100.73333333333335</v>
      </c>
      <c r="G151" s="41">
        <v>99.266666666666694</v>
      </c>
      <c r="H151" s="41">
        <v>97.13333333333334</v>
      </c>
      <c r="I151" s="41">
        <v>95.666666666666686</v>
      </c>
      <c r="J151" s="41">
        <v>102.8666666666667</v>
      </c>
      <c r="K151" s="41">
        <v>104.33333333333334</v>
      </c>
      <c r="L151" s="41">
        <v>106.46666666666671</v>
      </c>
      <c r="M151" s="31">
        <v>102.2</v>
      </c>
      <c r="N151" s="31">
        <v>98.6</v>
      </c>
      <c r="O151" s="42">
        <v>97954000</v>
      </c>
      <c r="P151" s="43">
        <v>-7.578367206338271E-3</v>
      </c>
    </row>
    <row r="152" spans="1:16" ht="12.75" customHeight="1">
      <c r="A152" s="31">
        <v>142</v>
      </c>
      <c r="B152" s="32" t="s">
        <v>44</v>
      </c>
      <c r="C152" s="33" t="s">
        <v>166</v>
      </c>
      <c r="D152" s="34">
        <v>44588</v>
      </c>
      <c r="E152" s="40">
        <v>5589.5</v>
      </c>
      <c r="F152" s="40">
        <v>5569.8166666666666</v>
      </c>
      <c r="G152" s="41">
        <v>5495.2333333333336</v>
      </c>
      <c r="H152" s="41">
        <v>5400.9666666666672</v>
      </c>
      <c r="I152" s="41">
        <v>5326.3833333333341</v>
      </c>
      <c r="J152" s="41">
        <v>5664.083333333333</v>
      </c>
      <c r="K152" s="41">
        <v>5738.666666666667</v>
      </c>
      <c r="L152" s="41">
        <v>5832.9333333333325</v>
      </c>
      <c r="M152" s="31">
        <v>5644.4</v>
      </c>
      <c r="N152" s="31">
        <v>5475.55</v>
      </c>
      <c r="O152" s="42">
        <v>1176750</v>
      </c>
      <c r="P152" s="43">
        <v>-1.8250078214620921E-2</v>
      </c>
    </row>
    <row r="153" spans="1:16" ht="12.75" customHeight="1">
      <c r="A153" s="31">
        <v>143</v>
      </c>
      <c r="B153" s="32" t="s">
        <v>38</v>
      </c>
      <c r="C153" s="33" t="s">
        <v>167</v>
      </c>
      <c r="D153" s="34">
        <v>44588</v>
      </c>
      <c r="E153" s="40">
        <v>4206.45</v>
      </c>
      <c r="F153" s="40">
        <v>4200.6833333333334</v>
      </c>
      <c r="G153" s="41">
        <v>4175.9666666666672</v>
      </c>
      <c r="H153" s="41">
        <v>4145.4833333333336</v>
      </c>
      <c r="I153" s="41">
        <v>4120.7666666666673</v>
      </c>
      <c r="J153" s="41">
        <v>4231.166666666667</v>
      </c>
      <c r="K153" s="41">
        <v>4255.8833333333323</v>
      </c>
      <c r="L153" s="41">
        <v>4286.3666666666668</v>
      </c>
      <c r="M153" s="31">
        <v>4225.3999999999996</v>
      </c>
      <c r="N153" s="31">
        <v>4170.2</v>
      </c>
      <c r="O153" s="42">
        <v>362250</v>
      </c>
      <c r="P153" s="43">
        <v>3.4039820166987797E-2</v>
      </c>
    </row>
    <row r="154" spans="1:16" ht="12.75" customHeight="1">
      <c r="A154" s="31">
        <v>144</v>
      </c>
      <c r="B154" s="32" t="s">
        <v>44</v>
      </c>
      <c r="C154" s="33" t="s">
        <v>458</v>
      </c>
      <c r="D154" s="34">
        <v>44588</v>
      </c>
      <c r="E154" s="40">
        <v>46.3</v>
      </c>
      <c r="F154" s="40">
        <v>46.5</v>
      </c>
      <c r="G154" s="41">
        <v>45.8</v>
      </c>
      <c r="H154" s="41">
        <v>45.3</v>
      </c>
      <c r="I154" s="41">
        <v>44.599999999999994</v>
      </c>
      <c r="J154" s="41">
        <v>47</v>
      </c>
      <c r="K154" s="41">
        <v>47.7</v>
      </c>
      <c r="L154" s="41">
        <v>48.2</v>
      </c>
      <c r="M154" s="31">
        <v>47.2</v>
      </c>
      <c r="N154" s="31">
        <v>46</v>
      </c>
      <c r="O154" s="42">
        <v>3984000</v>
      </c>
      <c r="P154" s="43" t="e">
        <v>#DIV/0!</v>
      </c>
    </row>
    <row r="155" spans="1:16" ht="12.75" customHeight="1">
      <c r="A155" s="31">
        <v>145</v>
      </c>
      <c r="B155" s="278" t="s">
        <v>56</v>
      </c>
      <c r="C155" s="33" t="s">
        <v>168</v>
      </c>
      <c r="D155" s="34">
        <v>44588</v>
      </c>
      <c r="E155" s="40">
        <v>19802.849999999999</v>
      </c>
      <c r="F155" s="40">
        <v>19713.899999999998</v>
      </c>
      <c r="G155" s="41">
        <v>19546.799999999996</v>
      </c>
      <c r="H155" s="41">
        <v>19290.749999999996</v>
      </c>
      <c r="I155" s="41">
        <v>19123.649999999994</v>
      </c>
      <c r="J155" s="41">
        <v>19969.949999999997</v>
      </c>
      <c r="K155" s="41">
        <v>20137.049999999996</v>
      </c>
      <c r="L155" s="41">
        <v>20393.099999999999</v>
      </c>
      <c r="M155" s="31">
        <v>19881</v>
      </c>
      <c r="N155" s="31">
        <v>19457.849999999999</v>
      </c>
      <c r="O155" s="42">
        <v>304950</v>
      </c>
      <c r="P155" s="43">
        <v>3.3641216846029998E-2</v>
      </c>
    </row>
    <row r="156" spans="1:16" ht="12.75" customHeight="1">
      <c r="A156" s="31">
        <v>146</v>
      </c>
      <c r="B156" s="32" t="s">
        <v>120</v>
      </c>
      <c r="C156" s="33" t="s">
        <v>169</v>
      </c>
      <c r="D156" s="34">
        <v>44588</v>
      </c>
      <c r="E156" s="40">
        <v>134.05000000000001</v>
      </c>
      <c r="F156" s="40">
        <v>133.53333333333333</v>
      </c>
      <c r="G156" s="41">
        <v>131.86666666666667</v>
      </c>
      <c r="H156" s="41">
        <v>129.68333333333334</v>
      </c>
      <c r="I156" s="41">
        <v>128.01666666666668</v>
      </c>
      <c r="J156" s="41">
        <v>135.71666666666667</v>
      </c>
      <c r="K156" s="41">
        <v>137.38333333333335</v>
      </c>
      <c r="L156" s="41">
        <v>139.56666666666666</v>
      </c>
      <c r="M156" s="31">
        <v>135.19999999999999</v>
      </c>
      <c r="N156" s="31">
        <v>131.35</v>
      </c>
      <c r="O156" s="42">
        <v>80587600</v>
      </c>
      <c r="P156" s="43">
        <v>-2.0441404023128919E-2</v>
      </c>
    </row>
    <row r="157" spans="1:16" ht="12.75" customHeight="1">
      <c r="A157" s="31">
        <v>147</v>
      </c>
      <c r="B157" s="32" t="s">
        <v>170</v>
      </c>
      <c r="C157" s="33" t="s">
        <v>171</v>
      </c>
      <c r="D157" s="34">
        <v>44588</v>
      </c>
      <c r="E157" s="40">
        <v>123.5</v>
      </c>
      <c r="F157" s="40">
        <v>123.98333333333333</v>
      </c>
      <c r="G157" s="41">
        <v>122.61666666666667</v>
      </c>
      <c r="H157" s="41">
        <v>121.73333333333333</v>
      </c>
      <c r="I157" s="41">
        <v>120.36666666666667</v>
      </c>
      <c r="J157" s="41">
        <v>124.86666666666667</v>
      </c>
      <c r="K157" s="41">
        <v>126.23333333333332</v>
      </c>
      <c r="L157" s="41">
        <v>127.11666666666667</v>
      </c>
      <c r="M157" s="31">
        <v>125.35</v>
      </c>
      <c r="N157" s="31">
        <v>123.1</v>
      </c>
      <c r="O157" s="42">
        <v>60003900</v>
      </c>
      <c r="P157" s="43">
        <v>3.439127444237005E-2</v>
      </c>
    </row>
    <row r="158" spans="1:16" ht="12.75" customHeight="1">
      <c r="A158" s="31">
        <v>148</v>
      </c>
      <c r="B158" s="32" t="s">
        <v>97</v>
      </c>
      <c r="C158" s="33" t="s">
        <v>270</v>
      </c>
      <c r="D158" s="34">
        <v>44588</v>
      </c>
      <c r="E158" s="40">
        <v>865.95</v>
      </c>
      <c r="F158" s="40">
        <v>864.65</v>
      </c>
      <c r="G158" s="41">
        <v>855.8</v>
      </c>
      <c r="H158" s="41">
        <v>845.65</v>
      </c>
      <c r="I158" s="41">
        <v>836.8</v>
      </c>
      <c r="J158" s="41">
        <v>874.8</v>
      </c>
      <c r="K158" s="41">
        <v>883.65000000000009</v>
      </c>
      <c r="L158" s="41">
        <v>893.8</v>
      </c>
      <c r="M158" s="31">
        <v>873.5</v>
      </c>
      <c r="N158" s="31">
        <v>854.5</v>
      </c>
      <c r="O158" s="42">
        <v>2850400</v>
      </c>
      <c r="P158" s="43">
        <v>-1.6900048285852245E-2</v>
      </c>
    </row>
    <row r="159" spans="1:16" ht="12.75" customHeight="1">
      <c r="A159" s="31">
        <v>149</v>
      </c>
      <c r="B159" s="32" t="s">
        <v>87</v>
      </c>
      <c r="C159" s="33" t="s">
        <v>468</v>
      </c>
      <c r="D159" s="34">
        <v>44588</v>
      </c>
      <c r="E159" s="40">
        <v>3984.35</v>
      </c>
      <c r="F159" s="40">
        <v>3998.1333333333332</v>
      </c>
      <c r="G159" s="41">
        <v>3961.3166666666666</v>
      </c>
      <c r="H159" s="41">
        <v>3938.2833333333333</v>
      </c>
      <c r="I159" s="41">
        <v>3901.4666666666667</v>
      </c>
      <c r="J159" s="41">
        <v>4021.1666666666665</v>
      </c>
      <c r="K159" s="41">
        <v>4057.9833333333331</v>
      </c>
      <c r="L159" s="41">
        <v>4081.0166666666664</v>
      </c>
      <c r="M159" s="31">
        <v>4034.95</v>
      </c>
      <c r="N159" s="31">
        <v>3975.1</v>
      </c>
      <c r="O159" s="42">
        <v>712875</v>
      </c>
      <c r="P159" s="43">
        <v>1.9849785407725321E-2</v>
      </c>
    </row>
    <row r="160" spans="1:16" ht="12.75" customHeight="1">
      <c r="A160" s="31">
        <v>150</v>
      </c>
      <c r="B160" s="32" t="s">
        <v>79</v>
      </c>
      <c r="C160" s="33" t="s">
        <v>172</v>
      </c>
      <c r="D160" s="34">
        <v>44588</v>
      </c>
      <c r="E160" s="40">
        <v>142.75</v>
      </c>
      <c r="F160" s="40">
        <v>142.01666666666668</v>
      </c>
      <c r="G160" s="41">
        <v>140.53333333333336</v>
      </c>
      <c r="H160" s="41">
        <v>138.31666666666669</v>
      </c>
      <c r="I160" s="41">
        <v>136.83333333333337</v>
      </c>
      <c r="J160" s="41">
        <v>144.23333333333335</v>
      </c>
      <c r="K160" s="41">
        <v>145.71666666666664</v>
      </c>
      <c r="L160" s="41">
        <v>147.93333333333334</v>
      </c>
      <c r="M160" s="31">
        <v>143.5</v>
      </c>
      <c r="N160" s="31">
        <v>139.80000000000001</v>
      </c>
      <c r="O160" s="42">
        <v>31847200</v>
      </c>
      <c r="P160" s="43">
        <v>-1.0289542952859537E-2</v>
      </c>
    </row>
    <row r="161" spans="1:16" ht="12.75" customHeight="1">
      <c r="A161" s="31">
        <v>151</v>
      </c>
      <c r="B161" s="32" t="s">
        <v>40</v>
      </c>
      <c r="C161" s="33" t="s">
        <v>173</v>
      </c>
      <c r="D161" s="34">
        <v>44588</v>
      </c>
      <c r="E161" s="40">
        <v>40644.65</v>
      </c>
      <c r="F161" s="40">
        <v>40423.383333333331</v>
      </c>
      <c r="G161" s="41">
        <v>39886.766666666663</v>
      </c>
      <c r="H161" s="41">
        <v>39128.883333333331</v>
      </c>
      <c r="I161" s="41">
        <v>38592.266666666663</v>
      </c>
      <c r="J161" s="41">
        <v>41181.266666666663</v>
      </c>
      <c r="K161" s="41">
        <v>41717.883333333331</v>
      </c>
      <c r="L161" s="41">
        <v>42475.766666666663</v>
      </c>
      <c r="M161" s="31">
        <v>40960</v>
      </c>
      <c r="N161" s="31">
        <v>39665.5</v>
      </c>
      <c r="O161" s="42">
        <v>78090</v>
      </c>
      <c r="P161" s="43">
        <v>7.6064489458453913E-2</v>
      </c>
    </row>
    <row r="162" spans="1:16" ht="12.75" customHeight="1">
      <c r="A162" s="31">
        <v>152</v>
      </c>
      <c r="B162" s="32" t="s">
        <v>47</v>
      </c>
      <c r="C162" s="33" t="s">
        <v>174</v>
      </c>
      <c r="D162" s="34">
        <v>44588</v>
      </c>
      <c r="E162" s="40">
        <v>2662.7</v>
      </c>
      <c r="F162" s="40">
        <v>2654.5499999999997</v>
      </c>
      <c r="G162" s="41">
        <v>2629.0999999999995</v>
      </c>
      <c r="H162" s="41">
        <v>2595.4999999999995</v>
      </c>
      <c r="I162" s="41">
        <v>2570.0499999999993</v>
      </c>
      <c r="J162" s="41">
        <v>2688.1499999999996</v>
      </c>
      <c r="K162" s="41">
        <v>2713.5999999999995</v>
      </c>
      <c r="L162" s="41">
        <v>2747.2</v>
      </c>
      <c r="M162" s="31">
        <v>2680</v>
      </c>
      <c r="N162" s="31">
        <v>2620.9499999999998</v>
      </c>
      <c r="O162" s="42">
        <v>3171575</v>
      </c>
      <c r="P162" s="43">
        <v>-8.8518391199724992E-3</v>
      </c>
    </row>
    <row r="163" spans="1:16" ht="12.75" customHeight="1">
      <c r="A163" s="31">
        <v>153</v>
      </c>
      <c r="B163" s="32" t="s">
        <v>87</v>
      </c>
      <c r="C163" s="33" t="s">
        <v>473</v>
      </c>
      <c r="D163" s="34">
        <v>44588</v>
      </c>
      <c r="E163" s="40">
        <v>4918.7</v>
      </c>
      <c r="F163" s="40">
        <v>4890.7</v>
      </c>
      <c r="G163" s="41">
        <v>4849</v>
      </c>
      <c r="H163" s="41">
        <v>4779.3</v>
      </c>
      <c r="I163" s="41">
        <v>4737.6000000000004</v>
      </c>
      <c r="J163" s="41">
        <v>4960.3999999999996</v>
      </c>
      <c r="K163" s="41">
        <v>5002.0999999999985</v>
      </c>
      <c r="L163" s="41">
        <v>5071.7999999999993</v>
      </c>
      <c r="M163" s="31">
        <v>4932.3999999999996</v>
      </c>
      <c r="N163" s="31">
        <v>4821</v>
      </c>
      <c r="O163" s="42">
        <v>418650</v>
      </c>
      <c r="P163" s="43">
        <v>5.2016584998115338E-2</v>
      </c>
    </row>
    <row r="164" spans="1:16" ht="12.75" customHeight="1">
      <c r="A164" s="31">
        <v>154</v>
      </c>
      <c r="B164" s="32" t="s">
        <v>79</v>
      </c>
      <c r="C164" s="33" t="s">
        <v>175</v>
      </c>
      <c r="D164" s="34">
        <v>44588</v>
      </c>
      <c r="E164" s="40">
        <v>217.5</v>
      </c>
      <c r="F164" s="40">
        <v>216.95000000000002</v>
      </c>
      <c r="G164" s="41">
        <v>215.55000000000004</v>
      </c>
      <c r="H164" s="41">
        <v>213.60000000000002</v>
      </c>
      <c r="I164" s="41">
        <v>212.20000000000005</v>
      </c>
      <c r="J164" s="41">
        <v>218.90000000000003</v>
      </c>
      <c r="K164" s="41">
        <v>220.3</v>
      </c>
      <c r="L164" s="41">
        <v>222.25000000000003</v>
      </c>
      <c r="M164" s="31">
        <v>218.35</v>
      </c>
      <c r="N164" s="31">
        <v>215</v>
      </c>
      <c r="O164" s="42">
        <v>18378000</v>
      </c>
      <c r="P164" s="43">
        <v>-4.8732943469785572E-3</v>
      </c>
    </row>
    <row r="165" spans="1:16" ht="12.75" customHeight="1">
      <c r="A165" s="31">
        <v>155</v>
      </c>
      <c r="B165" s="32" t="s">
        <v>63</v>
      </c>
      <c r="C165" s="33" t="s">
        <v>176</v>
      </c>
      <c r="D165" s="34">
        <v>44588</v>
      </c>
      <c r="E165" s="40">
        <v>120.45</v>
      </c>
      <c r="F165" s="40">
        <v>120.01666666666667</v>
      </c>
      <c r="G165" s="41">
        <v>118.83333333333333</v>
      </c>
      <c r="H165" s="41">
        <v>117.21666666666667</v>
      </c>
      <c r="I165" s="41">
        <v>116.03333333333333</v>
      </c>
      <c r="J165" s="41">
        <v>121.63333333333333</v>
      </c>
      <c r="K165" s="41">
        <v>122.81666666666666</v>
      </c>
      <c r="L165" s="41">
        <v>124.43333333333332</v>
      </c>
      <c r="M165" s="31">
        <v>121.2</v>
      </c>
      <c r="N165" s="31">
        <v>118.4</v>
      </c>
      <c r="O165" s="42">
        <v>40238000</v>
      </c>
      <c r="P165" s="43">
        <v>-1.2927756653992395E-2</v>
      </c>
    </row>
    <row r="166" spans="1:16" ht="12.75" customHeight="1">
      <c r="A166" s="31">
        <v>156</v>
      </c>
      <c r="B166" s="32" t="s">
        <v>47</v>
      </c>
      <c r="C166" s="33" t="s">
        <v>177</v>
      </c>
      <c r="D166" s="34">
        <v>44588</v>
      </c>
      <c r="E166" s="40">
        <v>5083.7</v>
      </c>
      <c r="F166" s="40">
        <v>5079.1833333333334</v>
      </c>
      <c r="G166" s="41">
        <v>5045.2666666666664</v>
      </c>
      <c r="H166" s="41">
        <v>5006.833333333333</v>
      </c>
      <c r="I166" s="41">
        <v>4972.9166666666661</v>
      </c>
      <c r="J166" s="41">
        <v>5117.6166666666668</v>
      </c>
      <c r="K166" s="41">
        <v>5151.5333333333328</v>
      </c>
      <c r="L166" s="41">
        <v>5189.9666666666672</v>
      </c>
      <c r="M166" s="31">
        <v>5113.1000000000004</v>
      </c>
      <c r="N166" s="31">
        <v>5040.75</v>
      </c>
      <c r="O166" s="42">
        <v>142875</v>
      </c>
      <c r="P166" s="43">
        <v>-6.9504778453518675E-3</v>
      </c>
    </row>
    <row r="167" spans="1:16" ht="12.75" customHeight="1">
      <c r="A167" s="31">
        <v>157</v>
      </c>
      <c r="B167" s="32" t="s">
        <v>56</v>
      </c>
      <c r="C167" s="33" t="s">
        <v>178</v>
      </c>
      <c r="D167" s="34">
        <v>44588</v>
      </c>
      <c r="E167" s="40">
        <v>2477.6999999999998</v>
      </c>
      <c r="F167" s="40">
        <v>2468.85</v>
      </c>
      <c r="G167" s="41">
        <v>2453</v>
      </c>
      <c r="H167" s="41">
        <v>2428.3000000000002</v>
      </c>
      <c r="I167" s="41">
        <v>2412.4500000000003</v>
      </c>
      <c r="J167" s="41">
        <v>2493.5499999999997</v>
      </c>
      <c r="K167" s="41">
        <v>2509.3999999999992</v>
      </c>
      <c r="L167" s="41">
        <v>2534.0999999999995</v>
      </c>
      <c r="M167" s="31">
        <v>2484.6999999999998</v>
      </c>
      <c r="N167" s="31">
        <v>2444.15</v>
      </c>
      <c r="O167" s="42">
        <v>2060000</v>
      </c>
      <c r="P167" s="43">
        <v>2.6407573492775286E-2</v>
      </c>
    </row>
    <row r="168" spans="1:16" ht="12.75" customHeight="1">
      <c r="A168" s="31">
        <v>158</v>
      </c>
      <c r="B168" s="32" t="s">
        <v>38</v>
      </c>
      <c r="C168" s="33" t="s">
        <v>179</v>
      </c>
      <c r="D168" s="34">
        <v>44588</v>
      </c>
      <c r="E168" s="40">
        <v>3051.2</v>
      </c>
      <c r="F168" s="40">
        <v>3037.0666666666671</v>
      </c>
      <c r="G168" s="41">
        <v>3014.1333333333341</v>
      </c>
      <c r="H168" s="41">
        <v>2977.0666666666671</v>
      </c>
      <c r="I168" s="41">
        <v>2954.1333333333341</v>
      </c>
      <c r="J168" s="41">
        <v>3074.1333333333341</v>
      </c>
      <c r="K168" s="41">
        <v>3097.0666666666675</v>
      </c>
      <c r="L168" s="41">
        <v>3134.1333333333341</v>
      </c>
      <c r="M168" s="31">
        <v>3060</v>
      </c>
      <c r="N168" s="31">
        <v>3000</v>
      </c>
      <c r="O168" s="42">
        <v>1592000</v>
      </c>
      <c r="P168" s="43">
        <v>5.3678560151562997E-3</v>
      </c>
    </row>
    <row r="169" spans="1:16" ht="12.75" customHeight="1">
      <c r="A169" s="31">
        <v>159</v>
      </c>
      <c r="B169" s="32" t="s">
        <v>58</v>
      </c>
      <c r="C169" s="33" t="s">
        <v>180</v>
      </c>
      <c r="D169" s="34">
        <v>44588</v>
      </c>
      <c r="E169" s="40">
        <v>37.5</v>
      </c>
      <c r="F169" s="40">
        <v>37.5</v>
      </c>
      <c r="G169" s="41">
        <v>37.25</v>
      </c>
      <c r="H169" s="41">
        <v>37</v>
      </c>
      <c r="I169" s="41">
        <v>36.75</v>
      </c>
      <c r="J169" s="41">
        <v>37.75</v>
      </c>
      <c r="K169" s="41">
        <v>38</v>
      </c>
      <c r="L169" s="41">
        <v>38.25</v>
      </c>
      <c r="M169" s="31">
        <v>37.75</v>
      </c>
      <c r="N169" s="31">
        <v>37.25</v>
      </c>
      <c r="O169" s="42">
        <v>261920000</v>
      </c>
      <c r="P169" s="43">
        <v>-1.0337948128891845E-2</v>
      </c>
    </row>
    <row r="170" spans="1:16" ht="12.75" customHeight="1">
      <c r="A170" s="31">
        <v>160</v>
      </c>
      <c r="B170" s="32" t="s">
        <v>44</v>
      </c>
      <c r="C170" s="33" t="s">
        <v>272</v>
      </c>
      <c r="D170" s="34">
        <v>44588</v>
      </c>
      <c r="E170" s="40">
        <v>2470.5500000000002</v>
      </c>
      <c r="F170" s="40">
        <v>2459.6833333333334</v>
      </c>
      <c r="G170" s="41">
        <v>2430.8666666666668</v>
      </c>
      <c r="H170" s="41">
        <v>2391.1833333333334</v>
      </c>
      <c r="I170" s="41">
        <v>2362.3666666666668</v>
      </c>
      <c r="J170" s="41">
        <v>2499.3666666666668</v>
      </c>
      <c r="K170" s="41">
        <v>2528.1833333333334</v>
      </c>
      <c r="L170" s="41">
        <v>2567.8666666666668</v>
      </c>
      <c r="M170" s="31">
        <v>2488.5</v>
      </c>
      <c r="N170" s="31">
        <v>2420</v>
      </c>
      <c r="O170" s="42">
        <v>545100</v>
      </c>
      <c r="P170" s="43">
        <v>4.9076212471131642E-2</v>
      </c>
    </row>
    <row r="171" spans="1:16" ht="12.75" customHeight="1">
      <c r="A171" s="31">
        <v>161</v>
      </c>
      <c r="B171" s="32" t="s">
        <v>170</v>
      </c>
      <c r="C171" s="33" t="s">
        <v>181</v>
      </c>
      <c r="D171" s="34">
        <v>44588</v>
      </c>
      <c r="E171" s="40">
        <v>205.25</v>
      </c>
      <c r="F171" s="40">
        <v>205.75</v>
      </c>
      <c r="G171" s="41">
        <v>204.2</v>
      </c>
      <c r="H171" s="41">
        <v>203.14999999999998</v>
      </c>
      <c r="I171" s="41">
        <v>201.59999999999997</v>
      </c>
      <c r="J171" s="41">
        <v>206.8</v>
      </c>
      <c r="K171" s="41">
        <v>208.35000000000002</v>
      </c>
      <c r="L171" s="41">
        <v>209.40000000000003</v>
      </c>
      <c r="M171" s="31">
        <v>207.3</v>
      </c>
      <c r="N171" s="31">
        <v>204.7</v>
      </c>
      <c r="O171" s="42">
        <v>29374164</v>
      </c>
      <c r="P171" s="43">
        <v>-1.4503263234227702E-3</v>
      </c>
    </row>
    <row r="172" spans="1:16" ht="12.75" customHeight="1">
      <c r="A172" s="31">
        <v>162</v>
      </c>
      <c r="B172" s="32" t="s">
        <v>182</v>
      </c>
      <c r="C172" s="33" t="s">
        <v>183</v>
      </c>
      <c r="D172" s="34">
        <v>44588</v>
      </c>
      <c r="E172" s="40">
        <v>1300.9000000000001</v>
      </c>
      <c r="F172" s="40">
        <v>1289.6499999999999</v>
      </c>
      <c r="G172" s="41">
        <v>1272.4499999999998</v>
      </c>
      <c r="H172" s="41">
        <v>1244</v>
      </c>
      <c r="I172" s="41">
        <v>1226.8</v>
      </c>
      <c r="J172" s="41">
        <v>1318.0999999999997</v>
      </c>
      <c r="K172" s="41">
        <v>1335.3</v>
      </c>
      <c r="L172" s="41">
        <v>1363.7499999999995</v>
      </c>
      <c r="M172" s="31">
        <v>1306.8499999999999</v>
      </c>
      <c r="N172" s="31">
        <v>1261.2</v>
      </c>
      <c r="O172" s="42">
        <v>2891328</v>
      </c>
      <c r="P172" s="43">
        <v>4.9511953600226343E-3</v>
      </c>
    </row>
    <row r="173" spans="1:16" ht="12.75" customHeight="1">
      <c r="A173" s="31">
        <v>163</v>
      </c>
      <c r="B173" s="32" t="s">
        <v>44</v>
      </c>
      <c r="C173" s="33" t="s">
        <v>485</v>
      </c>
      <c r="D173" s="34">
        <v>44588</v>
      </c>
      <c r="E173" s="40">
        <v>241.25</v>
      </c>
      <c r="F173" s="40">
        <v>239.23333333333335</v>
      </c>
      <c r="G173" s="41">
        <v>232.56666666666669</v>
      </c>
      <c r="H173" s="41">
        <v>223.88333333333335</v>
      </c>
      <c r="I173" s="41">
        <v>217.2166666666667</v>
      </c>
      <c r="J173" s="41">
        <v>247.91666666666669</v>
      </c>
      <c r="K173" s="41">
        <v>254.58333333333331</v>
      </c>
      <c r="L173" s="41">
        <v>263.26666666666665</v>
      </c>
      <c r="M173" s="31">
        <v>245.9</v>
      </c>
      <c r="N173" s="31">
        <v>230.55</v>
      </c>
      <c r="O173" s="42">
        <v>1145000</v>
      </c>
      <c r="P173" s="43" t="e">
        <v>#DIV/0!</v>
      </c>
    </row>
    <row r="174" spans="1:16" ht="12.75" customHeight="1">
      <c r="A174" s="31">
        <v>164</v>
      </c>
      <c r="B174" s="32" t="s">
        <v>42</v>
      </c>
      <c r="C174" s="33" t="s">
        <v>184</v>
      </c>
      <c r="D174" s="34">
        <v>44588</v>
      </c>
      <c r="E174" s="40">
        <v>1011</v>
      </c>
      <c r="F174" s="40">
        <v>1008.4666666666666</v>
      </c>
      <c r="G174" s="41">
        <v>989.08333333333326</v>
      </c>
      <c r="H174" s="41">
        <v>967.16666666666663</v>
      </c>
      <c r="I174" s="41">
        <v>947.7833333333333</v>
      </c>
      <c r="J174" s="41">
        <v>1030.3833333333332</v>
      </c>
      <c r="K174" s="41">
        <v>1049.7666666666667</v>
      </c>
      <c r="L174" s="41">
        <v>1071.6833333333332</v>
      </c>
      <c r="M174" s="31">
        <v>1027.8499999999999</v>
      </c>
      <c r="N174" s="31">
        <v>986.55</v>
      </c>
      <c r="O174" s="42">
        <v>1851300</v>
      </c>
      <c r="P174" s="43">
        <v>0.12908242612752721</v>
      </c>
    </row>
    <row r="175" spans="1:16" ht="12.75" customHeight="1">
      <c r="A175" s="31">
        <v>165</v>
      </c>
      <c r="B175" s="32" t="s">
        <v>58</v>
      </c>
      <c r="C175" s="33" t="s">
        <v>185</v>
      </c>
      <c r="D175" s="34">
        <v>44588</v>
      </c>
      <c r="E175" s="40">
        <v>127.4</v>
      </c>
      <c r="F175" s="40">
        <v>128.16666666666666</v>
      </c>
      <c r="G175" s="41">
        <v>122.93333333333331</v>
      </c>
      <c r="H175" s="41">
        <v>118.46666666666665</v>
      </c>
      <c r="I175" s="41">
        <v>113.23333333333331</v>
      </c>
      <c r="J175" s="41">
        <v>132.63333333333333</v>
      </c>
      <c r="K175" s="41">
        <v>137.86666666666667</v>
      </c>
      <c r="L175" s="41">
        <v>142.33333333333331</v>
      </c>
      <c r="M175" s="31">
        <v>133.4</v>
      </c>
      <c r="N175" s="31">
        <v>123.7</v>
      </c>
      <c r="O175" s="42">
        <v>34942100</v>
      </c>
      <c r="P175" s="43">
        <v>0.19486314954383183</v>
      </c>
    </row>
    <row r="176" spans="1:16" ht="12.75" customHeight="1">
      <c r="A176" s="31">
        <v>166</v>
      </c>
      <c r="B176" s="32" t="s">
        <v>170</v>
      </c>
      <c r="C176" s="33" t="s">
        <v>186</v>
      </c>
      <c r="D176" s="34">
        <v>44588</v>
      </c>
      <c r="E176" s="40">
        <v>134.4</v>
      </c>
      <c r="F176" s="40">
        <v>133.68333333333334</v>
      </c>
      <c r="G176" s="41">
        <v>132.51666666666668</v>
      </c>
      <c r="H176" s="41">
        <v>130.63333333333335</v>
      </c>
      <c r="I176" s="41">
        <v>129.4666666666667</v>
      </c>
      <c r="J176" s="41">
        <v>135.56666666666666</v>
      </c>
      <c r="K176" s="41">
        <v>136.73333333333329</v>
      </c>
      <c r="L176" s="41">
        <v>138.61666666666665</v>
      </c>
      <c r="M176" s="31">
        <v>134.85</v>
      </c>
      <c r="N176" s="31">
        <v>131.80000000000001</v>
      </c>
      <c r="O176" s="42">
        <v>35814000</v>
      </c>
      <c r="P176" s="43">
        <v>-3.0534351145038167E-2</v>
      </c>
    </row>
    <row r="177" spans="1:16" ht="12.75" customHeight="1">
      <c r="A177" s="31">
        <v>167</v>
      </c>
      <c r="B177" s="279" t="s">
        <v>79</v>
      </c>
      <c r="C177" s="33" t="s">
        <v>187</v>
      </c>
      <c r="D177" s="34">
        <v>44588</v>
      </c>
      <c r="E177" s="40">
        <v>2381.5</v>
      </c>
      <c r="F177" s="40">
        <v>2383.1</v>
      </c>
      <c r="G177" s="41">
        <v>2368.35</v>
      </c>
      <c r="H177" s="41">
        <v>2355.1999999999998</v>
      </c>
      <c r="I177" s="41">
        <v>2340.4499999999998</v>
      </c>
      <c r="J177" s="41">
        <v>2396.25</v>
      </c>
      <c r="K177" s="41">
        <v>2411</v>
      </c>
      <c r="L177" s="41">
        <v>2424.15</v>
      </c>
      <c r="M177" s="31">
        <v>2397.85</v>
      </c>
      <c r="N177" s="31">
        <v>2369.9499999999998</v>
      </c>
      <c r="O177" s="42">
        <v>33154750</v>
      </c>
      <c r="P177" s="43">
        <v>1.2582938207694834E-2</v>
      </c>
    </row>
    <row r="178" spans="1:16" ht="12.75" customHeight="1">
      <c r="A178" s="31">
        <v>168</v>
      </c>
      <c r="B178" s="32" t="s">
        <v>120</v>
      </c>
      <c r="C178" s="33" t="s">
        <v>188</v>
      </c>
      <c r="D178" s="34">
        <v>44588</v>
      </c>
      <c r="E178" s="40">
        <v>107.55</v>
      </c>
      <c r="F178" s="40">
        <v>107.56666666666666</v>
      </c>
      <c r="G178" s="41">
        <v>106.08333333333333</v>
      </c>
      <c r="H178" s="41">
        <v>104.61666666666666</v>
      </c>
      <c r="I178" s="41">
        <v>103.13333333333333</v>
      </c>
      <c r="J178" s="41">
        <v>109.03333333333333</v>
      </c>
      <c r="K178" s="41">
        <v>110.51666666666668</v>
      </c>
      <c r="L178" s="41">
        <v>111.98333333333333</v>
      </c>
      <c r="M178" s="31">
        <v>109.05</v>
      </c>
      <c r="N178" s="31">
        <v>106.1</v>
      </c>
      <c r="O178" s="42">
        <v>147121750</v>
      </c>
      <c r="P178" s="43">
        <v>1.0307596959911276E-2</v>
      </c>
    </row>
    <row r="179" spans="1:16" ht="12.75" customHeight="1">
      <c r="A179" s="31">
        <v>169</v>
      </c>
      <c r="B179" s="32" t="s">
        <v>58</v>
      </c>
      <c r="C179" s="33" t="s">
        <v>275</v>
      </c>
      <c r="D179" s="34">
        <v>44588</v>
      </c>
      <c r="E179" s="40">
        <v>930.3</v>
      </c>
      <c r="F179" s="40">
        <v>926.85</v>
      </c>
      <c r="G179" s="41">
        <v>921.40000000000009</v>
      </c>
      <c r="H179" s="41">
        <v>912.50000000000011</v>
      </c>
      <c r="I179" s="41">
        <v>907.05000000000018</v>
      </c>
      <c r="J179" s="41">
        <v>935.75</v>
      </c>
      <c r="K179" s="41">
        <v>941.2</v>
      </c>
      <c r="L179" s="41">
        <v>950.09999999999991</v>
      </c>
      <c r="M179" s="31">
        <v>932.3</v>
      </c>
      <c r="N179" s="31">
        <v>917.95</v>
      </c>
      <c r="O179" s="42">
        <v>4924500</v>
      </c>
      <c r="P179" s="43">
        <v>-3.3843437316068273E-2</v>
      </c>
    </row>
    <row r="180" spans="1:16" ht="12.75" customHeight="1">
      <c r="A180" s="31">
        <v>170</v>
      </c>
      <c r="B180" s="32" t="s">
        <v>63</v>
      </c>
      <c r="C180" s="33" t="s">
        <v>189</v>
      </c>
      <c r="D180" s="34">
        <v>44588</v>
      </c>
      <c r="E180" s="40">
        <v>1198.8499999999999</v>
      </c>
      <c r="F180" s="40">
        <v>1198.7833333333335</v>
      </c>
      <c r="G180" s="41">
        <v>1190.366666666667</v>
      </c>
      <c r="H180" s="41">
        <v>1181.8833333333334</v>
      </c>
      <c r="I180" s="41">
        <v>1173.4666666666669</v>
      </c>
      <c r="J180" s="41">
        <v>1207.2666666666671</v>
      </c>
      <c r="K180" s="41">
        <v>1215.6833333333336</v>
      </c>
      <c r="L180" s="41">
        <v>1224.1666666666672</v>
      </c>
      <c r="M180" s="31">
        <v>1207.2</v>
      </c>
      <c r="N180" s="31">
        <v>1190.3</v>
      </c>
      <c r="O180" s="42">
        <v>6575250</v>
      </c>
      <c r="P180" s="43">
        <v>-3.5745710514738231E-2</v>
      </c>
    </row>
    <row r="181" spans="1:16" ht="12.75" customHeight="1">
      <c r="A181" s="31">
        <v>171</v>
      </c>
      <c r="B181" s="32" t="s">
        <v>58</v>
      </c>
      <c r="C181" s="33" t="s">
        <v>190</v>
      </c>
      <c r="D181" s="34">
        <v>44588</v>
      </c>
      <c r="E181" s="40">
        <v>461.8</v>
      </c>
      <c r="F181" s="40">
        <v>460.08333333333331</v>
      </c>
      <c r="G181" s="41">
        <v>456.76666666666665</v>
      </c>
      <c r="H181" s="41">
        <v>451.73333333333335</v>
      </c>
      <c r="I181" s="41">
        <v>448.41666666666669</v>
      </c>
      <c r="J181" s="41">
        <v>465.11666666666662</v>
      </c>
      <c r="K181" s="41">
        <v>468.43333333333334</v>
      </c>
      <c r="L181" s="41">
        <v>473.46666666666658</v>
      </c>
      <c r="M181" s="31">
        <v>463.4</v>
      </c>
      <c r="N181" s="31">
        <v>455.05</v>
      </c>
      <c r="O181" s="42">
        <v>99162000</v>
      </c>
      <c r="P181" s="43">
        <v>-1.4152139224838571E-2</v>
      </c>
    </row>
    <row r="182" spans="1:16" ht="12.75" customHeight="1">
      <c r="A182" s="31">
        <v>172</v>
      </c>
      <c r="B182" s="32" t="s">
        <v>42</v>
      </c>
      <c r="C182" s="33" t="s">
        <v>191</v>
      </c>
      <c r="D182" s="34">
        <v>44588</v>
      </c>
      <c r="E182" s="40">
        <v>27124.2</v>
      </c>
      <c r="F182" s="40">
        <v>27067.95</v>
      </c>
      <c r="G182" s="41">
        <v>26685.9</v>
      </c>
      <c r="H182" s="41">
        <v>26247.600000000002</v>
      </c>
      <c r="I182" s="41">
        <v>25865.550000000003</v>
      </c>
      <c r="J182" s="41">
        <v>27506.25</v>
      </c>
      <c r="K182" s="41">
        <v>27888.299999999996</v>
      </c>
      <c r="L182" s="41">
        <v>28326.6</v>
      </c>
      <c r="M182" s="31">
        <v>27450</v>
      </c>
      <c r="N182" s="31">
        <v>26629.65</v>
      </c>
      <c r="O182" s="42">
        <v>155000</v>
      </c>
      <c r="P182" s="43">
        <v>1.1254281520143532E-2</v>
      </c>
    </row>
    <row r="183" spans="1:16" ht="12.75" customHeight="1">
      <c r="A183" s="31">
        <v>173</v>
      </c>
      <c r="B183" s="32" t="s">
        <v>70</v>
      </c>
      <c r="C183" s="33" t="s">
        <v>192</v>
      </c>
      <c r="D183" s="34">
        <v>44588</v>
      </c>
      <c r="E183" s="40">
        <v>2370.9</v>
      </c>
      <c r="F183" s="40">
        <v>2374.7666666666669</v>
      </c>
      <c r="G183" s="41">
        <v>2355.5833333333339</v>
      </c>
      <c r="H183" s="41">
        <v>2340.2666666666669</v>
      </c>
      <c r="I183" s="41">
        <v>2321.0833333333339</v>
      </c>
      <c r="J183" s="41">
        <v>2390.0833333333339</v>
      </c>
      <c r="K183" s="41">
        <v>2409.2666666666673</v>
      </c>
      <c r="L183" s="41">
        <v>2424.5833333333339</v>
      </c>
      <c r="M183" s="31">
        <v>2393.9499999999998</v>
      </c>
      <c r="N183" s="31">
        <v>2359.4499999999998</v>
      </c>
      <c r="O183" s="42">
        <v>1771000</v>
      </c>
      <c r="P183" s="43">
        <v>3.221670139445424E-2</v>
      </c>
    </row>
    <row r="184" spans="1:16" ht="12.75" customHeight="1">
      <c r="A184" s="31">
        <v>174</v>
      </c>
      <c r="B184" s="32" t="s">
        <v>40</v>
      </c>
      <c r="C184" s="33" t="s">
        <v>193</v>
      </c>
      <c r="D184" s="34">
        <v>44588</v>
      </c>
      <c r="E184" s="40">
        <v>2433.6999999999998</v>
      </c>
      <c r="F184" s="40">
        <v>2428.2999999999997</v>
      </c>
      <c r="G184" s="41">
        <v>2415.5999999999995</v>
      </c>
      <c r="H184" s="41">
        <v>2397.4999999999995</v>
      </c>
      <c r="I184" s="41">
        <v>2384.7999999999993</v>
      </c>
      <c r="J184" s="41">
        <v>2446.3999999999996</v>
      </c>
      <c r="K184" s="41">
        <v>2459.0999999999995</v>
      </c>
      <c r="L184" s="41">
        <v>2477.1999999999998</v>
      </c>
      <c r="M184" s="31">
        <v>2441</v>
      </c>
      <c r="N184" s="31">
        <v>2410.1999999999998</v>
      </c>
      <c r="O184" s="42">
        <v>3088500</v>
      </c>
      <c r="P184" s="43">
        <v>2.7188825143427287E-2</v>
      </c>
    </row>
    <row r="185" spans="1:16" ht="12.75" customHeight="1">
      <c r="A185" s="31">
        <v>175</v>
      </c>
      <c r="B185" s="32" t="s">
        <v>63</v>
      </c>
      <c r="C185" s="33" t="s">
        <v>194</v>
      </c>
      <c r="D185" s="34">
        <v>44588</v>
      </c>
      <c r="E185" s="40">
        <v>1221.0999999999999</v>
      </c>
      <c r="F185" s="40">
        <v>1222.5166666666667</v>
      </c>
      <c r="G185" s="41">
        <v>1206.6833333333334</v>
      </c>
      <c r="H185" s="41">
        <v>1192.2666666666667</v>
      </c>
      <c r="I185" s="41">
        <v>1176.4333333333334</v>
      </c>
      <c r="J185" s="41">
        <v>1236.9333333333334</v>
      </c>
      <c r="K185" s="41">
        <v>1252.7666666666669</v>
      </c>
      <c r="L185" s="41">
        <v>1267.1833333333334</v>
      </c>
      <c r="M185" s="31">
        <v>1238.3499999999999</v>
      </c>
      <c r="N185" s="31">
        <v>1208.0999999999999</v>
      </c>
      <c r="O185" s="42">
        <v>3300800</v>
      </c>
      <c r="P185" s="43">
        <v>1.028403525954946E-2</v>
      </c>
    </row>
    <row r="186" spans="1:16" ht="12.75" customHeight="1">
      <c r="A186" s="31">
        <v>176</v>
      </c>
      <c r="B186" s="32" t="s">
        <v>47</v>
      </c>
      <c r="C186" s="33" t="s">
        <v>514</v>
      </c>
      <c r="D186" s="34">
        <v>44588</v>
      </c>
      <c r="E186" s="40">
        <v>449.85</v>
      </c>
      <c r="F186" s="40">
        <v>450.5333333333333</v>
      </c>
      <c r="G186" s="41">
        <v>447.71666666666658</v>
      </c>
      <c r="H186" s="41">
        <v>445.58333333333326</v>
      </c>
      <c r="I186" s="41">
        <v>442.76666666666654</v>
      </c>
      <c r="J186" s="41">
        <v>452.66666666666663</v>
      </c>
      <c r="K186" s="41">
        <v>455.48333333333335</v>
      </c>
      <c r="L186" s="41">
        <v>457.61666666666667</v>
      </c>
      <c r="M186" s="31">
        <v>453.35</v>
      </c>
      <c r="N186" s="31">
        <v>448.4</v>
      </c>
      <c r="O186" s="42">
        <v>5736600</v>
      </c>
      <c r="P186" s="43">
        <v>2.5583266291230894E-2</v>
      </c>
    </row>
    <row r="187" spans="1:16" ht="12.75" customHeight="1">
      <c r="A187" s="31">
        <v>177</v>
      </c>
      <c r="B187" s="32" t="s">
        <v>47</v>
      </c>
      <c r="C187" s="33" t="s">
        <v>195</v>
      </c>
      <c r="D187" s="34">
        <v>44588</v>
      </c>
      <c r="E187" s="40">
        <v>849.25</v>
      </c>
      <c r="F187" s="40">
        <v>846.65</v>
      </c>
      <c r="G187" s="41">
        <v>838.84999999999991</v>
      </c>
      <c r="H187" s="41">
        <v>828.44999999999993</v>
      </c>
      <c r="I187" s="41">
        <v>820.64999999999986</v>
      </c>
      <c r="J187" s="41">
        <v>857.05</v>
      </c>
      <c r="K187" s="41">
        <v>864.84999999999991</v>
      </c>
      <c r="L187" s="41">
        <v>875.25</v>
      </c>
      <c r="M187" s="31">
        <v>854.45</v>
      </c>
      <c r="N187" s="31">
        <v>836.25</v>
      </c>
      <c r="O187" s="42">
        <v>27356000</v>
      </c>
      <c r="P187" s="43">
        <v>-1.7879948914431673E-3</v>
      </c>
    </row>
    <row r="188" spans="1:16" ht="12.75" customHeight="1">
      <c r="A188" s="31">
        <v>178</v>
      </c>
      <c r="B188" s="32" t="s">
        <v>182</v>
      </c>
      <c r="C188" s="33" t="s">
        <v>196</v>
      </c>
      <c r="D188" s="34">
        <v>44588</v>
      </c>
      <c r="E188" s="40">
        <v>501.8</v>
      </c>
      <c r="F188" s="40">
        <v>498.65000000000003</v>
      </c>
      <c r="G188" s="41">
        <v>493.35000000000008</v>
      </c>
      <c r="H188" s="41">
        <v>484.90000000000003</v>
      </c>
      <c r="I188" s="41">
        <v>479.60000000000008</v>
      </c>
      <c r="J188" s="41">
        <v>507.10000000000008</v>
      </c>
      <c r="K188" s="41">
        <v>512.40000000000009</v>
      </c>
      <c r="L188" s="41">
        <v>520.85000000000014</v>
      </c>
      <c r="M188" s="31">
        <v>503.95</v>
      </c>
      <c r="N188" s="31">
        <v>490.2</v>
      </c>
      <c r="O188" s="42">
        <v>11895000</v>
      </c>
      <c r="P188" s="43">
        <v>1.019108280254777E-2</v>
      </c>
    </row>
    <row r="189" spans="1:16" ht="12.75" customHeight="1">
      <c r="A189" s="31">
        <v>179</v>
      </c>
      <c r="B189" s="32" t="s">
        <v>47</v>
      </c>
      <c r="C189" s="33" t="s">
        <v>277</v>
      </c>
      <c r="D189" s="34">
        <v>44588</v>
      </c>
      <c r="E189" s="40">
        <v>622.75</v>
      </c>
      <c r="F189" s="40">
        <v>620.38333333333333</v>
      </c>
      <c r="G189" s="41">
        <v>616.26666666666665</v>
      </c>
      <c r="H189" s="41">
        <v>609.7833333333333</v>
      </c>
      <c r="I189" s="41">
        <v>605.66666666666663</v>
      </c>
      <c r="J189" s="41">
        <v>626.86666666666667</v>
      </c>
      <c r="K189" s="41">
        <v>630.98333333333323</v>
      </c>
      <c r="L189" s="41">
        <v>637.4666666666667</v>
      </c>
      <c r="M189" s="31">
        <v>624.5</v>
      </c>
      <c r="N189" s="31">
        <v>613.9</v>
      </c>
      <c r="O189" s="42">
        <v>882300</v>
      </c>
      <c r="P189" s="43">
        <v>2.3668639053254437E-2</v>
      </c>
    </row>
    <row r="190" spans="1:16" ht="12.75" customHeight="1">
      <c r="A190" s="31">
        <v>180</v>
      </c>
      <c r="B190" s="32" t="s">
        <v>38</v>
      </c>
      <c r="C190" s="33" t="s">
        <v>197</v>
      </c>
      <c r="D190" s="34">
        <v>44588</v>
      </c>
      <c r="E190" s="40">
        <v>898.65</v>
      </c>
      <c r="F190" s="40">
        <v>895.7166666666667</v>
      </c>
      <c r="G190" s="41">
        <v>888.93333333333339</v>
      </c>
      <c r="H190" s="41">
        <v>879.2166666666667</v>
      </c>
      <c r="I190" s="41">
        <v>872.43333333333339</v>
      </c>
      <c r="J190" s="41">
        <v>905.43333333333339</v>
      </c>
      <c r="K190" s="41">
        <v>912.2166666666667</v>
      </c>
      <c r="L190" s="41">
        <v>921.93333333333339</v>
      </c>
      <c r="M190" s="31">
        <v>902.5</v>
      </c>
      <c r="N190" s="31">
        <v>886</v>
      </c>
      <c r="O190" s="42">
        <v>6882000</v>
      </c>
      <c r="P190" s="43">
        <v>2.768468599737724E-3</v>
      </c>
    </row>
    <row r="191" spans="1:16" ht="12.75" customHeight="1">
      <c r="A191" s="31">
        <v>181</v>
      </c>
      <c r="B191" s="32" t="s">
        <v>74</v>
      </c>
      <c r="C191" s="33" t="s">
        <v>534</v>
      </c>
      <c r="D191" s="34">
        <v>44588</v>
      </c>
      <c r="E191" s="40">
        <v>1472.5</v>
      </c>
      <c r="F191" s="40">
        <v>1463.3333333333333</v>
      </c>
      <c r="G191" s="41">
        <v>1420.3166666666666</v>
      </c>
      <c r="H191" s="41">
        <v>1368.1333333333334</v>
      </c>
      <c r="I191" s="41">
        <v>1325.1166666666668</v>
      </c>
      <c r="J191" s="41">
        <v>1515.5166666666664</v>
      </c>
      <c r="K191" s="41">
        <v>1558.5333333333333</v>
      </c>
      <c r="L191" s="41">
        <v>1610.7166666666662</v>
      </c>
      <c r="M191" s="31">
        <v>1506.35</v>
      </c>
      <c r="N191" s="31">
        <v>1411.15</v>
      </c>
      <c r="O191" s="42">
        <v>754800</v>
      </c>
      <c r="P191" s="43" t="e">
        <v>#DIV/0!</v>
      </c>
    </row>
    <row r="192" spans="1:16" ht="12.75" customHeight="1">
      <c r="A192" s="31">
        <v>182</v>
      </c>
      <c r="B192" s="32" t="s">
        <v>56</v>
      </c>
      <c r="C192" s="33" t="s">
        <v>198</v>
      </c>
      <c r="D192" s="34">
        <v>44588</v>
      </c>
      <c r="E192" s="40">
        <v>745.5</v>
      </c>
      <c r="F192" s="40">
        <v>741.48333333333323</v>
      </c>
      <c r="G192" s="41">
        <v>736.16666666666652</v>
      </c>
      <c r="H192" s="41">
        <v>726.83333333333326</v>
      </c>
      <c r="I192" s="41">
        <v>721.51666666666654</v>
      </c>
      <c r="J192" s="41">
        <v>750.81666666666649</v>
      </c>
      <c r="K192" s="41">
        <v>756.13333333333333</v>
      </c>
      <c r="L192" s="41">
        <v>765.46666666666647</v>
      </c>
      <c r="M192" s="31">
        <v>746.8</v>
      </c>
      <c r="N192" s="31">
        <v>732.15</v>
      </c>
      <c r="O192" s="42">
        <v>10312650</v>
      </c>
      <c r="P192" s="43">
        <v>-7.5354034039236068E-3</v>
      </c>
    </row>
    <row r="193" spans="1:16" ht="12.75" customHeight="1">
      <c r="A193" s="31">
        <v>183</v>
      </c>
      <c r="B193" s="32" t="s">
        <v>49</v>
      </c>
      <c r="C193" s="33" t="s">
        <v>199</v>
      </c>
      <c r="D193" s="34">
        <v>44588</v>
      </c>
      <c r="E193" s="40">
        <v>485.05</v>
      </c>
      <c r="F193" s="40">
        <v>481.83333333333331</v>
      </c>
      <c r="G193" s="41">
        <v>477.66666666666663</v>
      </c>
      <c r="H193" s="41">
        <v>470.2833333333333</v>
      </c>
      <c r="I193" s="41">
        <v>466.11666666666662</v>
      </c>
      <c r="J193" s="41">
        <v>489.21666666666664</v>
      </c>
      <c r="K193" s="41">
        <v>493.38333333333327</v>
      </c>
      <c r="L193" s="41">
        <v>500.76666666666665</v>
      </c>
      <c r="M193" s="31">
        <v>486</v>
      </c>
      <c r="N193" s="31">
        <v>474.45</v>
      </c>
      <c r="O193" s="42">
        <v>80541000</v>
      </c>
      <c r="P193" s="43">
        <v>3.315906847512156E-2</v>
      </c>
    </row>
    <row r="194" spans="1:16" ht="12.75" customHeight="1">
      <c r="A194" s="31">
        <v>184</v>
      </c>
      <c r="B194" s="32" t="s">
        <v>170</v>
      </c>
      <c r="C194" s="33" t="s">
        <v>200</v>
      </c>
      <c r="D194" s="34">
        <v>44588</v>
      </c>
      <c r="E194" s="40">
        <v>222.25</v>
      </c>
      <c r="F194" s="40">
        <v>221.58333333333334</v>
      </c>
      <c r="G194" s="41">
        <v>219.86666666666667</v>
      </c>
      <c r="H194" s="41">
        <v>217.48333333333332</v>
      </c>
      <c r="I194" s="41">
        <v>215.76666666666665</v>
      </c>
      <c r="J194" s="41">
        <v>223.9666666666667</v>
      </c>
      <c r="K194" s="41">
        <v>225.68333333333334</v>
      </c>
      <c r="L194" s="41">
        <v>228.06666666666672</v>
      </c>
      <c r="M194" s="31">
        <v>223.3</v>
      </c>
      <c r="N194" s="31">
        <v>219.2</v>
      </c>
      <c r="O194" s="42">
        <v>95566500</v>
      </c>
      <c r="P194" s="43">
        <v>3.8287010777084515E-3</v>
      </c>
    </row>
    <row r="195" spans="1:16" ht="12.75" customHeight="1">
      <c r="A195" s="31">
        <v>185</v>
      </c>
      <c r="B195" s="32" t="s">
        <v>120</v>
      </c>
      <c r="C195" s="33" t="s">
        <v>201</v>
      </c>
      <c r="D195" s="34">
        <v>44588</v>
      </c>
      <c r="E195" s="40">
        <v>1116.5999999999999</v>
      </c>
      <c r="F195" s="40">
        <v>1117.0833333333333</v>
      </c>
      <c r="G195" s="41">
        <v>1104.6666666666665</v>
      </c>
      <c r="H195" s="41">
        <v>1092.7333333333333</v>
      </c>
      <c r="I195" s="41">
        <v>1080.3166666666666</v>
      </c>
      <c r="J195" s="41">
        <v>1129.0166666666664</v>
      </c>
      <c r="K195" s="41">
        <v>1141.4333333333329</v>
      </c>
      <c r="L195" s="41">
        <v>1153.3666666666663</v>
      </c>
      <c r="M195" s="31">
        <v>1129.5</v>
      </c>
      <c r="N195" s="31">
        <v>1105.1500000000001</v>
      </c>
      <c r="O195" s="42">
        <v>46932750</v>
      </c>
      <c r="P195" s="43">
        <v>3.006385162444709E-3</v>
      </c>
    </row>
    <row r="196" spans="1:16" ht="12.75" customHeight="1">
      <c r="A196" s="31">
        <v>186</v>
      </c>
      <c r="B196" s="32" t="s">
        <v>87</v>
      </c>
      <c r="C196" s="33" t="s">
        <v>202</v>
      </c>
      <c r="D196" s="34">
        <v>44588</v>
      </c>
      <c r="E196" s="40">
        <v>3744.35</v>
      </c>
      <c r="F196" s="40">
        <v>3746.6333333333337</v>
      </c>
      <c r="G196" s="41">
        <v>3729.2666666666673</v>
      </c>
      <c r="H196" s="41">
        <v>3714.1833333333338</v>
      </c>
      <c r="I196" s="41">
        <v>3696.8166666666675</v>
      </c>
      <c r="J196" s="41">
        <v>3761.7166666666672</v>
      </c>
      <c r="K196" s="41">
        <v>3779.083333333333</v>
      </c>
      <c r="L196" s="41">
        <v>3794.166666666667</v>
      </c>
      <c r="M196" s="31">
        <v>3764</v>
      </c>
      <c r="N196" s="31">
        <v>3731.55</v>
      </c>
      <c r="O196" s="42">
        <v>11937600</v>
      </c>
      <c r="P196" s="43">
        <v>2.8984046172845731E-3</v>
      </c>
    </row>
    <row r="197" spans="1:16" ht="12.75" customHeight="1">
      <c r="A197" s="31">
        <v>187</v>
      </c>
      <c r="B197" s="32" t="s">
        <v>87</v>
      </c>
      <c r="C197" s="33" t="s">
        <v>203</v>
      </c>
      <c r="D197" s="34">
        <v>44588</v>
      </c>
      <c r="E197" s="40">
        <v>1800.8</v>
      </c>
      <c r="F197" s="40">
        <v>1802.3166666666666</v>
      </c>
      <c r="G197" s="41">
        <v>1787.4833333333331</v>
      </c>
      <c r="H197" s="41">
        <v>1774.1666666666665</v>
      </c>
      <c r="I197" s="41">
        <v>1759.333333333333</v>
      </c>
      <c r="J197" s="41">
        <v>1815.6333333333332</v>
      </c>
      <c r="K197" s="41">
        <v>1830.4666666666667</v>
      </c>
      <c r="L197" s="41">
        <v>1843.7833333333333</v>
      </c>
      <c r="M197" s="31">
        <v>1817.15</v>
      </c>
      <c r="N197" s="31">
        <v>1789</v>
      </c>
      <c r="O197" s="42">
        <v>12355200</v>
      </c>
      <c r="P197" s="43">
        <v>2.8520053943359474E-2</v>
      </c>
    </row>
    <row r="198" spans="1:16" ht="12.75" customHeight="1">
      <c r="A198" s="31">
        <v>188</v>
      </c>
      <c r="B198" s="32" t="s">
        <v>56</v>
      </c>
      <c r="C198" s="33" t="s">
        <v>204</v>
      </c>
      <c r="D198" s="34">
        <v>44588</v>
      </c>
      <c r="E198" s="40">
        <v>2530</v>
      </c>
      <c r="F198" s="40">
        <v>2506.3000000000002</v>
      </c>
      <c r="G198" s="41">
        <v>2472.0000000000005</v>
      </c>
      <c r="H198" s="41">
        <v>2414.0000000000005</v>
      </c>
      <c r="I198" s="41">
        <v>2379.7000000000007</v>
      </c>
      <c r="J198" s="41">
        <v>2564.3000000000002</v>
      </c>
      <c r="K198" s="41">
        <v>2598.5999999999995</v>
      </c>
      <c r="L198" s="41">
        <v>2656.6</v>
      </c>
      <c r="M198" s="31">
        <v>2540.6</v>
      </c>
      <c r="N198" s="31">
        <v>2448.3000000000002</v>
      </c>
      <c r="O198" s="42">
        <v>4945500</v>
      </c>
      <c r="P198" s="43">
        <v>1.5789879072633444E-2</v>
      </c>
    </row>
    <row r="199" spans="1:16" ht="12.75" customHeight="1">
      <c r="A199" s="31">
        <v>189</v>
      </c>
      <c r="B199" s="32" t="s">
        <v>47</v>
      </c>
      <c r="C199" s="33" t="s">
        <v>205</v>
      </c>
      <c r="D199" s="34">
        <v>44588</v>
      </c>
      <c r="E199" s="40">
        <v>3285.25</v>
      </c>
      <c r="F199" s="40">
        <v>3263.35</v>
      </c>
      <c r="G199" s="41">
        <v>3221.7</v>
      </c>
      <c r="H199" s="41">
        <v>3158.15</v>
      </c>
      <c r="I199" s="41">
        <v>3116.5</v>
      </c>
      <c r="J199" s="41">
        <v>3326.8999999999996</v>
      </c>
      <c r="K199" s="41">
        <v>3368.55</v>
      </c>
      <c r="L199" s="41">
        <v>3432.0999999999995</v>
      </c>
      <c r="M199" s="31">
        <v>3305</v>
      </c>
      <c r="N199" s="31">
        <v>3199.8</v>
      </c>
      <c r="O199" s="42">
        <v>725000</v>
      </c>
      <c r="P199" s="43">
        <v>2.7639971651311126E-2</v>
      </c>
    </row>
    <row r="200" spans="1:16" ht="12.75" customHeight="1">
      <c r="A200" s="31">
        <v>190</v>
      </c>
      <c r="B200" s="32" t="s">
        <v>170</v>
      </c>
      <c r="C200" s="33" t="s">
        <v>206</v>
      </c>
      <c r="D200" s="34">
        <v>44588</v>
      </c>
      <c r="E200" s="40">
        <v>551.5</v>
      </c>
      <c r="F200" s="40">
        <v>549</v>
      </c>
      <c r="G200" s="41">
        <v>545.4</v>
      </c>
      <c r="H200" s="41">
        <v>539.29999999999995</v>
      </c>
      <c r="I200" s="41">
        <v>535.69999999999993</v>
      </c>
      <c r="J200" s="41">
        <v>555.1</v>
      </c>
      <c r="K200" s="41">
        <v>558.69999999999993</v>
      </c>
      <c r="L200" s="41">
        <v>564.80000000000007</v>
      </c>
      <c r="M200" s="31">
        <v>552.6</v>
      </c>
      <c r="N200" s="31">
        <v>542.9</v>
      </c>
      <c r="O200" s="42">
        <v>3135000</v>
      </c>
      <c r="P200" s="43">
        <v>-1.4150943396226415E-2</v>
      </c>
    </row>
    <row r="201" spans="1:16" ht="12.75" customHeight="1">
      <c r="A201" s="31">
        <v>191</v>
      </c>
      <c r="B201" s="32" t="s">
        <v>44</v>
      </c>
      <c r="C201" s="33" t="s">
        <v>207</v>
      </c>
      <c r="D201" s="34">
        <v>44588</v>
      </c>
      <c r="E201" s="40">
        <v>1067.8499999999999</v>
      </c>
      <c r="F201" s="40">
        <v>1058.1833333333332</v>
      </c>
      <c r="G201" s="41">
        <v>1044.7666666666664</v>
      </c>
      <c r="H201" s="41">
        <v>1021.6833333333332</v>
      </c>
      <c r="I201" s="41">
        <v>1008.2666666666664</v>
      </c>
      <c r="J201" s="41">
        <v>1081.2666666666664</v>
      </c>
      <c r="K201" s="41">
        <v>1094.6833333333329</v>
      </c>
      <c r="L201" s="41">
        <v>1117.7666666666664</v>
      </c>
      <c r="M201" s="31">
        <v>1071.5999999999999</v>
      </c>
      <c r="N201" s="31">
        <v>1035.0999999999999</v>
      </c>
      <c r="O201" s="42">
        <v>2102500</v>
      </c>
      <c r="P201" s="43">
        <v>1.0452961672473868E-2</v>
      </c>
    </row>
    <row r="202" spans="1:16" ht="12.75" customHeight="1">
      <c r="A202" s="31">
        <v>192</v>
      </c>
      <c r="B202" s="32" t="s">
        <v>49</v>
      </c>
      <c r="C202" s="33" t="s">
        <v>208</v>
      </c>
      <c r="D202" s="34">
        <v>44588</v>
      </c>
      <c r="E202" s="40">
        <v>627.9</v>
      </c>
      <c r="F202" s="40">
        <v>624.65</v>
      </c>
      <c r="G202" s="41">
        <v>618.4</v>
      </c>
      <c r="H202" s="41">
        <v>608.9</v>
      </c>
      <c r="I202" s="41">
        <v>602.65</v>
      </c>
      <c r="J202" s="41">
        <v>634.15</v>
      </c>
      <c r="K202" s="41">
        <v>640.4</v>
      </c>
      <c r="L202" s="41">
        <v>649.9</v>
      </c>
      <c r="M202" s="31">
        <v>630.9</v>
      </c>
      <c r="N202" s="31">
        <v>615.15</v>
      </c>
      <c r="O202" s="42">
        <v>7809200</v>
      </c>
      <c r="P202" s="43">
        <v>3.526354862657758E-2</v>
      </c>
    </row>
    <row r="203" spans="1:16" ht="12.75" customHeight="1">
      <c r="A203" s="31">
        <v>193</v>
      </c>
      <c r="B203" s="32" t="s">
        <v>56</v>
      </c>
      <c r="C203" s="33" t="s">
        <v>209</v>
      </c>
      <c r="D203" s="34">
        <v>44588</v>
      </c>
      <c r="E203" s="40">
        <v>1582.85</v>
      </c>
      <c r="F203" s="40">
        <v>1570.9166666666667</v>
      </c>
      <c r="G203" s="41">
        <v>1554.3333333333335</v>
      </c>
      <c r="H203" s="41">
        <v>1525.8166666666668</v>
      </c>
      <c r="I203" s="41">
        <v>1509.2333333333336</v>
      </c>
      <c r="J203" s="41">
        <v>1599.4333333333334</v>
      </c>
      <c r="K203" s="41">
        <v>1616.0166666666669</v>
      </c>
      <c r="L203" s="41">
        <v>1644.5333333333333</v>
      </c>
      <c r="M203" s="31">
        <v>1587.5</v>
      </c>
      <c r="N203" s="31">
        <v>1542.4</v>
      </c>
      <c r="O203" s="42">
        <v>1139600</v>
      </c>
      <c r="P203" s="43">
        <v>4.5264847512038527E-2</v>
      </c>
    </row>
    <row r="204" spans="1:16" ht="12.75" customHeight="1">
      <c r="A204" s="31">
        <v>194</v>
      </c>
      <c r="B204" s="32" t="s">
        <v>42</v>
      </c>
      <c r="C204" s="33" t="s">
        <v>210</v>
      </c>
      <c r="D204" s="34">
        <v>44588</v>
      </c>
      <c r="E204" s="40">
        <v>7630.95</v>
      </c>
      <c r="F204" s="40">
        <v>7595.2833333333328</v>
      </c>
      <c r="G204" s="41">
        <v>7490.5666666666657</v>
      </c>
      <c r="H204" s="41">
        <v>7350.1833333333325</v>
      </c>
      <c r="I204" s="41">
        <v>7245.4666666666653</v>
      </c>
      <c r="J204" s="41">
        <v>7735.6666666666661</v>
      </c>
      <c r="K204" s="41">
        <v>7840.3833333333332</v>
      </c>
      <c r="L204" s="41">
        <v>7980.7666666666664</v>
      </c>
      <c r="M204" s="31">
        <v>7700</v>
      </c>
      <c r="N204" s="31">
        <v>7454.9</v>
      </c>
      <c r="O204" s="42">
        <v>1400500</v>
      </c>
      <c r="P204" s="43">
        <v>4.3202979515828681E-2</v>
      </c>
    </row>
    <row r="205" spans="1:16" ht="12.75" customHeight="1">
      <c r="A205" s="31">
        <v>195</v>
      </c>
      <c r="B205" s="32" t="s">
        <v>38</v>
      </c>
      <c r="C205" s="33" t="s">
        <v>211</v>
      </c>
      <c r="D205" s="34">
        <v>44588</v>
      </c>
      <c r="E205" s="40">
        <v>751.8</v>
      </c>
      <c r="F205" s="40">
        <v>753.63333333333321</v>
      </c>
      <c r="G205" s="41">
        <v>746.86666666666645</v>
      </c>
      <c r="H205" s="41">
        <v>741.93333333333328</v>
      </c>
      <c r="I205" s="41">
        <v>735.16666666666652</v>
      </c>
      <c r="J205" s="41">
        <v>758.56666666666638</v>
      </c>
      <c r="K205" s="41">
        <v>765.33333333333326</v>
      </c>
      <c r="L205" s="41">
        <v>770.26666666666631</v>
      </c>
      <c r="M205" s="31">
        <v>760.4</v>
      </c>
      <c r="N205" s="31">
        <v>748.7</v>
      </c>
      <c r="O205" s="42">
        <v>24827400</v>
      </c>
      <c r="P205" s="43">
        <v>1.3264006791171477E-2</v>
      </c>
    </row>
    <row r="206" spans="1:16" ht="12.75" customHeight="1">
      <c r="A206" s="31">
        <v>196</v>
      </c>
      <c r="B206" s="32" t="s">
        <v>120</v>
      </c>
      <c r="C206" s="33" t="s">
        <v>212</v>
      </c>
      <c r="D206" s="34">
        <v>44588</v>
      </c>
      <c r="E206" s="40">
        <v>343</v>
      </c>
      <c r="F206" s="40">
        <v>341.25</v>
      </c>
      <c r="G206" s="41">
        <v>336.5</v>
      </c>
      <c r="H206" s="41">
        <v>330</v>
      </c>
      <c r="I206" s="41">
        <v>325.25</v>
      </c>
      <c r="J206" s="41">
        <v>347.75</v>
      </c>
      <c r="K206" s="41">
        <v>352.5</v>
      </c>
      <c r="L206" s="41">
        <v>359</v>
      </c>
      <c r="M206" s="31">
        <v>346</v>
      </c>
      <c r="N206" s="31">
        <v>334.75</v>
      </c>
      <c r="O206" s="42">
        <v>43285300</v>
      </c>
      <c r="P206" s="43">
        <v>1.6156029401062515E-2</v>
      </c>
    </row>
    <row r="207" spans="1:16" ht="12.75" customHeight="1">
      <c r="A207" s="31">
        <v>197</v>
      </c>
      <c r="B207" s="32" t="s">
        <v>70</v>
      </c>
      <c r="C207" s="33" t="s">
        <v>213</v>
      </c>
      <c r="D207" s="34">
        <v>44588</v>
      </c>
      <c r="E207" s="40">
        <v>1224.25</v>
      </c>
      <c r="F207" s="40">
        <v>1222.6833333333334</v>
      </c>
      <c r="G207" s="41">
        <v>1206.3666666666668</v>
      </c>
      <c r="H207" s="41">
        <v>1188.4833333333333</v>
      </c>
      <c r="I207" s="41">
        <v>1172.1666666666667</v>
      </c>
      <c r="J207" s="41">
        <v>1240.5666666666668</v>
      </c>
      <c r="K207" s="41">
        <v>1256.8833333333334</v>
      </c>
      <c r="L207" s="41">
        <v>1274.7666666666669</v>
      </c>
      <c r="M207" s="31">
        <v>1239</v>
      </c>
      <c r="N207" s="31">
        <v>1204.8</v>
      </c>
      <c r="O207" s="42">
        <v>2582500</v>
      </c>
      <c r="P207" s="43">
        <v>8.1222524597027418E-2</v>
      </c>
    </row>
    <row r="208" spans="1:16" ht="12.75" customHeight="1">
      <c r="A208" s="31">
        <v>198</v>
      </c>
      <c r="B208" s="32" t="s">
        <v>70</v>
      </c>
      <c r="C208" s="33" t="s">
        <v>282</v>
      </c>
      <c r="D208" s="34">
        <v>44588</v>
      </c>
      <c r="E208" s="40">
        <v>1766.2</v>
      </c>
      <c r="F208" s="40">
        <v>1773.3</v>
      </c>
      <c r="G208" s="41">
        <v>1756.85</v>
      </c>
      <c r="H208" s="41">
        <v>1747.5</v>
      </c>
      <c r="I208" s="41">
        <v>1731.05</v>
      </c>
      <c r="J208" s="41">
        <v>1782.6499999999999</v>
      </c>
      <c r="K208" s="41">
        <v>1799.1000000000001</v>
      </c>
      <c r="L208" s="41">
        <v>1808.4499999999998</v>
      </c>
      <c r="M208" s="31">
        <v>1789.75</v>
      </c>
      <c r="N208" s="31">
        <v>1763.95</v>
      </c>
      <c r="O208" s="42">
        <v>921750</v>
      </c>
      <c r="P208" s="43">
        <v>2.104680144004431E-2</v>
      </c>
    </row>
    <row r="209" spans="1:16" ht="12.75" customHeight="1">
      <c r="A209" s="31">
        <v>199</v>
      </c>
      <c r="B209" s="32" t="s">
        <v>87</v>
      </c>
      <c r="C209" s="33" t="s">
        <v>214</v>
      </c>
      <c r="D209" s="34">
        <v>44588</v>
      </c>
      <c r="E209" s="40">
        <v>718.25</v>
      </c>
      <c r="F209" s="40">
        <v>716.33333333333337</v>
      </c>
      <c r="G209" s="41">
        <v>712.76666666666677</v>
      </c>
      <c r="H209" s="41">
        <v>707.28333333333342</v>
      </c>
      <c r="I209" s="41">
        <v>703.71666666666681</v>
      </c>
      <c r="J209" s="41">
        <v>721.81666666666672</v>
      </c>
      <c r="K209" s="41">
        <v>725.38333333333333</v>
      </c>
      <c r="L209" s="41">
        <v>730.86666666666667</v>
      </c>
      <c r="M209" s="31">
        <v>719.9</v>
      </c>
      <c r="N209" s="31">
        <v>710.85</v>
      </c>
      <c r="O209" s="42">
        <v>22570400</v>
      </c>
      <c r="P209" s="43">
        <v>2.4772075115324543E-2</v>
      </c>
    </row>
    <row r="210" spans="1:16" ht="12.75" customHeight="1">
      <c r="A210" s="31">
        <v>200</v>
      </c>
      <c r="B210" s="32" t="s">
        <v>182</v>
      </c>
      <c r="C210" s="33" t="s">
        <v>215</v>
      </c>
      <c r="D210" s="34">
        <v>44588</v>
      </c>
      <c r="E210" s="40">
        <v>322.60000000000002</v>
      </c>
      <c r="F210" s="40">
        <v>322.3</v>
      </c>
      <c r="G210" s="41">
        <v>319.85000000000002</v>
      </c>
      <c r="H210" s="41">
        <v>317.10000000000002</v>
      </c>
      <c r="I210" s="41">
        <v>314.65000000000003</v>
      </c>
      <c r="J210" s="41">
        <v>325.05</v>
      </c>
      <c r="K210" s="41">
        <v>327.49999999999994</v>
      </c>
      <c r="L210" s="41">
        <v>330.25</v>
      </c>
      <c r="M210" s="31">
        <v>324.75</v>
      </c>
      <c r="N210" s="31">
        <v>319.55</v>
      </c>
      <c r="O210" s="42">
        <v>75618000</v>
      </c>
      <c r="P210" s="43">
        <v>6.4686152371825588E-3</v>
      </c>
    </row>
    <row r="211" spans="1:16" ht="12.75" customHeight="1">
      <c r="A211" s="31"/>
      <c r="B211" s="32"/>
      <c r="C211" s="33"/>
      <c r="D211" s="34"/>
      <c r="E211" s="40"/>
      <c r="F211" s="40"/>
      <c r="G211" s="41"/>
      <c r="H211" s="41"/>
      <c r="I211" s="41"/>
      <c r="J211" s="41"/>
      <c r="K211" s="41"/>
      <c r="L211" s="41"/>
      <c r="M211" s="31"/>
      <c r="N211" s="31"/>
      <c r="O211" s="42"/>
      <c r="P211" s="43"/>
    </row>
    <row r="212" spans="1:16" ht="12.75" customHeight="1">
      <c r="A212" s="31"/>
      <c r="B212" s="32"/>
      <c r="C212" s="33"/>
      <c r="D212" s="34"/>
      <c r="E212" s="40"/>
      <c r="F212" s="40"/>
      <c r="G212" s="41"/>
      <c r="H212" s="41"/>
      <c r="I212" s="41"/>
      <c r="J212" s="41"/>
      <c r="K212" s="41"/>
      <c r="L212" s="41"/>
      <c r="M212" s="31"/>
      <c r="N212" s="31"/>
      <c r="O212" s="42"/>
      <c r="P212" s="43"/>
    </row>
    <row r="213" spans="1:16" ht="12.75" customHeight="1">
      <c r="A213" s="346"/>
      <c r="B213" s="525"/>
      <c r="C213" s="346"/>
      <c r="D213" s="526"/>
      <c r="E213" s="347"/>
      <c r="F213" s="347"/>
      <c r="G213" s="527"/>
      <c r="H213" s="527"/>
      <c r="I213" s="527"/>
      <c r="J213" s="527"/>
      <c r="K213" s="527"/>
      <c r="L213" s="527"/>
      <c r="M213" s="346"/>
      <c r="N213" s="346"/>
      <c r="O213" s="528"/>
      <c r="P213" s="529"/>
    </row>
    <row r="214" spans="1:16" ht="12.75" customHeight="1">
      <c r="A214" s="346"/>
      <c r="B214" s="525"/>
      <c r="C214" s="346"/>
      <c r="D214" s="526"/>
      <c r="E214" s="347"/>
      <c r="F214" s="347"/>
      <c r="G214" s="527"/>
      <c r="H214" s="527"/>
      <c r="I214" s="527"/>
      <c r="J214" s="527"/>
      <c r="K214" s="527"/>
      <c r="L214" s="527"/>
      <c r="M214" s="346"/>
      <c r="N214" s="346"/>
      <c r="O214" s="528"/>
      <c r="P214" s="529"/>
    </row>
    <row r="215" spans="1:16" ht="12.75" customHeight="1">
      <c r="A215" s="346"/>
      <c r="B215" s="525"/>
      <c r="C215" s="346"/>
      <c r="D215" s="526"/>
      <c r="E215" s="347"/>
      <c r="F215" s="347"/>
      <c r="G215" s="527"/>
      <c r="H215" s="527"/>
      <c r="I215" s="527"/>
      <c r="J215" s="527"/>
      <c r="K215" s="527"/>
      <c r="L215" s="527"/>
      <c r="M215" s="346"/>
      <c r="N215" s="346"/>
      <c r="O215" s="528"/>
      <c r="P215" s="529"/>
    </row>
    <row r="216" spans="1:16" ht="12.75" customHeight="1">
      <c r="A216" s="346"/>
      <c r="B216" s="525"/>
      <c r="C216" s="346"/>
      <c r="D216" s="526"/>
      <c r="E216" s="347"/>
      <c r="F216" s="347"/>
      <c r="G216" s="527"/>
      <c r="H216" s="527"/>
      <c r="I216" s="527"/>
      <c r="J216" s="527"/>
      <c r="K216" s="527"/>
      <c r="L216" s="527"/>
      <c r="M216" s="346"/>
      <c r="N216" s="346"/>
      <c r="O216" s="528"/>
      <c r="P216" s="529"/>
    </row>
    <row r="217" spans="1:16" ht="12.75" customHeight="1">
      <c r="A217" s="346"/>
      <c r="B217" s="525"/>
      <c r="C217" s="346"/>
      <c r="D217" s="526"/>
      <c r="E217" s="347"/>
      <c r="F217" s="347"/>
      <c r="G217" s="527"/>
      <c r="H217" s="527"/>
      <c r="I217" s="527"/>
      <c r="J217" s="527"/>
      <c r="K217" s="527"/>
      <c r="L217" s="527"/>
      <c r="M217" s="346"/>
      <c r="N217" s="346"/>
      <c r="O217" s="528"/>
      <c r="P217" s="529"/>
    </row>
    <row r="218" spans="1:16" ht="12.75" customHeight="1">
      <c r="B218" s="45"/>
      <c r="C218" s="44"/>
      <c r="D218" s="46"/>
      <c r="E218" s="47"/>
      <c r="F218" s="47"/>
      <c r="G218" s="48"/>
      <c r="H218" s="48"/>
      <c r="I218" s="48"/>
      <c r="J218" s="48"/>
      <c r="K218" s="48"/>
      <c r="L218" s="1"/>
      <c r="M218" s="1"/>
      <c r="N218" s="1"/>
      <c r="O218" s="1"/>
      <c r="P218" s="1"/>
    </row>
    <row r="219" spans="1:16" ht="12.75" customHeight="1">
      <c r="A219" s="44"/>
      <c r="B219" s="45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5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5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45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9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9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9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9" t="s">
        <v>220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24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50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50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50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50" t="s">
        <v>230</v>
      </c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</row>
    <row r="522" spans="1:16" ht="12.75" customHeight="1">
      <c r="A522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00"/>
  <sheetViews>
    <sheetView zoomScale="85" zoomScaleNormal="85" workbookViewId="0">
      <pane ySplit="9" topLeftCell="A10" activePane="bottomLeft" state="frozen"/>
      <selection pane="bottomLeft" activeCell="B14" sqref="B1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44564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515" t="s">
        <v>16</v>
      </c>
      <c r="B8" s="517"/>
      <c r="C8" s="521" t="s">
        <v>20</v>
      </c>
      <c r="D8" s="521" t="s">
        <v>21</v>
      </c>
      <c r="E8" s="512" t="s">
        <v>22</v>
      </c>
      <c r="F8" s="513"/>
      <c r="G8" s="514"/>
      <c r="H8" s="512" t="s">
        <v>23</v>
      </c>
      <c r="I8" s="513"/>
      <c r="J8" s="514"/>
      <c r="K8" s="26"/>
      <c r="L8" s="53"/>
      <c r="M8" s="53"/>
      <c r="N8" s="1"/>
      <c r="O8" s="1"/>
    </row>
    <row r="9" spans="1:15" ht="36" customHeight="1">
      <c r="A9" s="519"/>
      <c r="B9" s="520"/>
      <c r="C9" s="520"/>
      <c r="D9" s="52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231</v>
      </c>
      <c r="N9" s="1"/>
      <c r="O9" s="1"/>
    </row>
    <row r="10" spans="1:15" ht="12.75" customHeight="1">
      <c r="A10" s="56">
        <v>1</v>
      </c>
      <c r="B10" s="31" t="s">
        <v>232</v>
      </c>
      <c r="C10" s="37">
        <v>17354.05</v>
      </c>
      <c r="D10" s="35">
        <v>17331.116666666665</v>
      </c>
      <c r="E10" s="35">
        <v>17261.433333333331</v>
      </c>
      <c r="F10" s="35">
        <v>17168.816666666666</v>
      </c>
      <c r="G10" s="35">
        <v>17099.133333333331</v>
      </c>
      <c r="H10" s="35">
        <v>17423.73333333333</v>
      </c>
      <c r="I10" s="35">
        <v>17493.416666666664</v>
      </c>
      <c r="J10" s="35">
        <v>17586.033333333329</v>
      </c>
      <c r="K10" s="37">
        <v>17400.8</v>
      </c>
      <c r="L10" s="37">
        <v>17238.5</v>
      </c>
      <c r="M10" s="57"/>
      <c r="N10" s="1"/>
      <c r="O10" s="1"/>
    </row>
    <row r="11" spans="1:15" ht="12.75" customHeight="1">
      <c r="A11" s="56">
        <v>2</v>
      </c>
      <c r="B11" s="31" t="s">
        <v>233</v>
      </c>
      <c r="C11" s="31">
        <v>35481.699999999997</v>
      </c>
      <c r="D11" s="40">
        <v>35397.466666666667</v>
      </c>
      <c r="E11" s="40">
        <v>35197.983333333337</v>
      </c>
      <c r="F11" s="40">
        <v>34914.26666666667</v>
      </c>
      <c r="G11" s="40">
        <v>34714.78333333334</v>
      </c>
      <c r="H11" s="40">
        <v>35681.183333333334</v>
      </c>
      <c r="I11" s="40">
        <v>35880.666666666657</v>
      </c>
      <c r="J11" s="40">
        <v>36164.383333333331</v>
      </c>
      <c r="K11" s="31">
        <v>35596.949999999997</v>
      </c>
      <c r="L11" s="31">
        <v>35113.75</v>
      </c>
      <c r="M11" s="57"/>
      <c r="N11" s="1"/>
      <c r="O11" s="1"/>
    </row>
    <row r="12" spans="1:15" ht="12.75" customHeight="1">
      <c r="A12" s="56">
        <v>3</v>
      </c>
      <c r="B12" s="44" t="s">
        <v>234</v>
      </c>
      <c r="C12" s="31">
        <v>2263.4499999999998</v>
      </c>
      <c r="D12" s="40">
        <v>2263.6999999999998</v>
      </c>
      <c r="E12" s="40">
        <v>2252.7999999999997</v>
      </c>
      <c r="F12" s="40">
        <v>2242.15</v>
      </c>
      <c r="G12" s="40">
        <v>2231.25</v>
      </c>
      <c r="H12" s="40">
        <v>2274.3499999999995</v>
      </c>
      <c r="I12" s="40">
        <v>2285.2499999999991</v>
      </c>
      <c r="J12" s="40">
        <v>2295.8999999999992</v>
      </c>
      <c r="K12" s="31">
        <v>2274.6</v>
      </c>
      <c r="L12" s="31">
        <v>2253.0500000000002</v>
      </c>
      <c r="M12" s="57"/>
      <c r="N12" s="1"/>
      <c r="O12" s="1"/>
    </row>
    <row r="13" spans="1:15" ht="12.75" customHeight="1">
      <c r="A13" s="56">
        <v>4</v>
      </c>
      <c r="B13" s="31" t="s">
        <v>235</v>
      </c>
      <c r="C13" s="31">
        <v>4949.8999999999996</v>
      </c>
      <c r="D13" s="40">
        <v>4943.8166666666666</v>
      </c>
      <c r="E13" s="40">
        <v>4919.3833333333332</v>
      </c>
      <c r="F13" s="40">
        <v>4888.8666666666668</v>
      </c>
      <c r="G13" s="40">
        <v>4864.4333333333334</v>
      </c>
      <c r="H13" s="40">
        <v>4974.333333333333</v>
      </c>
      <c r="I13" s="40">
        <v>4998.7666666666655</v>
      </c>
      <c r="J13" s="40">
        <v>5029.2833333333328</v>
      </c>
      <c r="K13" s="31">
        <v>4968.25</v>
      </c>
      <c r="L13" s="31">
        <v>4913.3</v>
      </c>
      <c r="M13" s="57"/>
      <c r="N13" s="1"/>
      <c r="O13" s="1"/>
    </row>
    <row r="14" spans="1:15" ht="12.75" customHeight="1">
      <c r="A14" s="56">
        <v>5</v>
      </c>
      <c r="B14" s="31" t="s">
        <v>236</v>
      </c>
      <c r="C14" s="31">
        <v>38701</v>
      </c>
      <c r="D14" s="40">
        <v>38676.833333333336</v>
      </c>
      <c r="E14" s="40">
        <v>38492.566666666673</v>
      </c>
      <c r="F14" s="40">
        <v>38284.133333333339</v>
      </c>
      <c r="G14" s="40">
        <v>38099.866666666676</v>
      </c>
      <c r="H14" s="40">
        <v>38885.26666666667</v>
      </c>
      <c r="I14" s="40">
        <v>39069.533333333333</v>
      </c>
      <c r="J14" s="40">
        <v>39277.966666666667</v>
      </c>
      <c r="K14" s="31">
        <v>38861.1</v>
      </c>
      <c r="L14" s="31">
        <v>38468.400000000001</v>
      </c>
      <c r="M14" s="57"/>
      <c r="N14" s="1"/>
      <c r="O14" s="1"/>
    </row>
    <row r="15" spans="1:15" ht="12.75" customHeight="1">
      <c r="A15" s="56">
        <v>6</v>
      </c>
      <c r="B15" s="31" t="s">
        <v>237</v>
      </c>
      <c r="C15" s="31">
        <v>3835.25</v>
      </c>
      <c r="D15" s="40">
        <v>3833.0499999999997</v>
      </c>
      <c r="E15" s="40">
        <v>3812.3999999999996</v>
      </c>
      <c r="F15" s="40">
        <v>3789.5499999999997</v>
      </c>
      <c r="G15" s="40">
        <v>3768.8999999999996</v>
      </c>
      <c r="H15" s="40">
        <v>3855.8999999999996</v>
      </c>
      <c r="I15" s="40">
        <v>3876.55</v>
      </c>
      <c r="J15" s="40">
        <v>3899.3999999999996</v>
      </c>
      <c r="K15" s="31">
        <v>3853.7</v>
      </c>
      <c r="L15" s="31">
        <v>3810.2</v>
      </c>
      <c r="M15" s="57"/>
      <c r="N15" s="1"/>
      <c r="O15" s="1"/>
    </row>
    <row r="16" spans="1:15" ht="12.75" customHeight="1">
      <c r="A16" s="56">
        <v>7</v>
      </c>
      <c r="B16" s="31" t="s">
        <v>238</v>
      </c>
      <c r="C16" s="31">
        <v>8410.75</v>
      </c>
      <c r="D16" s="40">
        <v>8382.0333333333328</v>
      </c>
      <c r="E16" s="40">
        <v>8341.5666666666657</v>
      </c>
      <c r="F16" s="40">
        <v>8272.3833333333332</v>
      </c>
      <c r="G16" s="40">
        <v>8231.9166666666661</v>
      </c>
      <c r="H16" s="40">
        <v>8451.2166666666653</v>
      </c>
      <c r="I16" s="40">
        <v>8491.6833333333325</v>
      </c>
      <c r="J16" s="40">
        <v>8560.866666666665</v>
      </c>
      <c r="K16" s="31">
        <v>8422.5</v>
      </c>
      <c r="L16" s="31">
        <v>8312.85</v>
      </c>
      <c r="M16" s="57"/>
      <c r="N16" s="1"/>
      <c r="O16" s="1"/>
    </row>
    <row r="17" spans="1:15" ht="12.75" customHeight="1">
      <c r="A17" s="56">
        <v>8</v>
      </c>
      <c r="B17" s="31" t="s">
        <v>43</v>
      </c>
      <c r="C17" s="31">
        <v>2215.75</v>
      </c>
      <c r="D17" s="40">
        <v>2205.5666666666666</v>
      </c>
      <c r="E17" s="40">
        <v>2172.6333333333332</v>
      </c>
      <c r="F17" s="40">
        <v>2129.5166666666664</v>
      </c>
      <c r="G17" s="40">
        <v>2096.583333333333</v>
      </c>
      <c r="H17" s="40">
        <v>2248.6833333333334</v>
      </c>
      <c r="I17" s="40">
        <v>2281.6166666666668</v>
      </c>
      <c r="J17" s="40">
        <v>2324.7333333333336</v>
      </c>
      <c r="K17" s="31">
        <v>2238.5</v>
      </c>
      <c r="L17" s="31">
        <v>2162.4499999999998</v>
      </c>
      <c r="M17" s="31">
        <v>4.6789399999999999</v>
      </c>
      <c r="N17" s="1"/>
      <c r="O17" s="1"/>
    </row>
    <row r="18" spans="1:15" ht="12.75" customHeight="1">
      <c r="A18" s="56">
        <v>9</v>
      </c>
      <c r="B18" s="31" t="s">
        <v>59</v>
      </c>
      <c r="C18" s="31">
        <v>1036.5</v>
      </c>
      <c r="D18" s="40">
        <v>1039.75</v>
      </c>
      <c r="E18" s="40">
        <v>1025.05</v>
      </c>
      <c r="F18" s="40">
        <v>1013.5999999999999</v>
      </c>
      <c r="G18" s="40">
        <v>998.89999999999986</v>
      </c>
      <c r="H18" s="40">
        <v>1051.2</v>
      </c>
      <c r="I18" s="40">
        <v>1065.8999999999999</v>
      </c>
      <c r="J18" s="40">
        <v>1077.3500000000001</v>
      </c>
      <c r="K18" s="31">
        <v>1054.45</v>
      </c>
      <c r="L18" s="31">
        <v>1028.3</v>
      </c>
      <c r="M18" s="31">
        <v>7.4009</v>
      </c>
      <c r="N18" s="1"/>
      <c r="O18" s="1"/>
    </row>
    <row r="19" spans="1:15" ht="12.75" customHeight="1">
      <c r="A19" s="56">
        <v>10</v>
      </c>
      <c r="B19" s="31" t="s">
        <v>39</v>
      </c>
      <c r="C19" s="58">
        <v>1004.6</v>
      </c>
      <c r="D19" s="40">
        <v>997.43333333333339</v>
      </c>
      <c r="E19" s="40">
        <v>987.16666666666674</v>
      </c>
      <c r="F19" s="40">
        <v>969.73333333333335</v>
      </c>
      <c r="G19" s="40">
        <v>959.4666666666667</v>
      </c>
      <c r="H19" s="40">
        <v>1014.8666666666668</v>
      </c>
      <c r="I19" s="40">
        <v>1025.1333333333334</v>
      </c>
      <c r="J19" s="40">
        <v>1042.5666666666668</v>
      </c>
      <c r="K19" s="31">
        <v>1007.7</v>
      </c>
      <c r="L19" s="31">
        <v>980</v>
      </c>
      <c r="M19" s="31">
        <v>5.4627499999999998</v>
      </c>
      <c r="N19" s="1"/>
      <c r="O19" s="1"/>
    </row>
    <row r="20" spans="1:15" ht="12.75" customHeight="1">
      <c r="A20" s="56">
        <v>11</v>
      </c>
      <c r="B20" s="31" t="s">
        <v>45</v>
      </c>
      <c r="C20" s="31">
        <v>1709.45</v>
      </c>
      <c r="D20" s="40">
        <v>1708.5</v>
      </c>
      <c r="E20" s="40">
        <v>1692</v>
      </c>
      <c r="F20" s="40">
        <v>1674.55</v>
      </c>
      <c r="G20" s="40">
        <v>1658.05</v>
      </c>
      <c r="H20" s="40">
        <v>1725.95</v>
      </c>
      <c r="I20" s="40">
        <v>1742.45</v>
      </c>
      <c r="J20" s="40">
        <v>1759.9</v>
      </c>
      <c r="K20" s="31">
        <v>1725</v>
      </c>
      <c r="L20" s="31">
        <v>1691.05</v>
      </c>
      <c r="M20" s="31">
        <v>13.1096</v>
      </c>
      <c r="N20" s="1"/>
      <c r="O20" s="1"/>
    </row>
    <row r="21" spans="1:15" ht="12.75" customHeight="1">
      <c r="A21" s="56">
        <v>12</v>
      </c>
      <c r="B21" s="31" t="s">
        <v>240</v>
      </c>
      <c r="C21" s="31">
        <v>1330.25</v>
      </c>
      <c r="D21" s="40">
        <v>1327.3666666666668</v>
      </c>
      <c r="E21" s="40">
        <v>1313.9333333333336</v>
      </c>
      <c r="F21" s="40">
        <v>1297.6166666666668</v>
      </c>
      <c r="G21" s="40">
        <v>1284.1833333333336</v>
      </c>
      <c r="H21" s="40">
        <v>1343.6833333333336</v>
      </c>
      <c r="I21" s="40">
        <v>1357.116666666667</v>
      </c>
      <c r="J21" s="40">
        <v>1373.4333333333336</v>
      </c>
      <c r="K21" s="31">
        <v>1340.8</v>
      </c>
      <c r="L21" s="31">
        <v>1311.05</v>
      </c>
      <c r="M21" s="31">
        <v>2.3543799999999999</v>
      </c>
      <c r="N21" s="1"/>
      <c r="O21" s="1"/>
    </row>
    <row r="22" spans="1:15" ht="12.75" customHeight="1">
      <c r="A22" s="56">
        <v>13</v>
      </c>
      <c r="B22" s="31" t="s">
        <v>46</v>
      </c>
      <c r="C22" s="31">
        <v>730.3</v>
      </c>
      <c r="D22" s="40">
        <v>730.1</v>
      </c>
      <c r="E22" s="40">
        <v>725.2</v>
      </c>
      <c r="F22" s="40">
        <v>720.1</v>
      </c>
      <c r="G22" s="40">
        <v>715.2</v>
      </c>
      <c r="H22" s="40">
        <v>735.2</v>
      </c>
      <c r="I22" s="40">
        <v>740.09999999999991</v>
      </c>
      <c r="J22" s="40">
        <v>745.2</v>
      </c>
      <c r="K22" s="31">
        <v>735</v>
      </c>
      <c r="L22" s="31">
        <v>725</v>
      </c>
      <c r="M22" s="31">
        <v>25.38092</v>
      </c>
      <c r="N22" s="1"/>
      <c r="O22" s="1"/>
    </row>
    <row r="23" spans="1:15" ht="12.75" customHeight="1">
      <c r="A23" s="56">
        <v>14</v>
      </c>
      <c r="B23" s="31" t="s">
        <v>241</v>
      </c>
      <c r="C23" s="31">
        <v>1721.8</v>
      </c>
      <c r="D23" s="40">
        <v>1714.3</v>
      </c>
      <c r="E23" s="40">
        <v>1688.6</v>
      </c>
      <c r="F23" s="40">
        <v>1655.3999999999999</v>
      </c>
      <c r="G23" s="40">
        <v>1629.6999999999998</v>
      </c>
      <c r="H23" s="40">
        <v>1747.5</v>
      </c>
      <c r="I23" s="40">
        <v>1773.2000000000003</v>
      </c>
      <c r="J23" s="40">
        <v>1806.4</v>
      </c>
      <c r="K23" s="31">
        <v>1740</v>
      </c>
      <c r="L23" s="31">
        <v>1681.1</v>
      </c>
      <c r="M23" s="31">
        <v>2.7099700000000002</v>
      </c>
      <c r="N23" s="1"/>
      <c r="O23" s="1"/>
    </row>
    <row r="24" spans="1:15" ht="12.75" customHeight="1">
      <c r="A24" s="56">
        <v>15</v>
      </c>
      <c r="B24" s="31" t="s">
        <v>242</v>
      </c>
      <c r="C24" s="31">
        <v>1740.85</v>
      </c>
      <c r="D24" s="40">
        <v>1725.2833333333335</v>
      </c>
      <c r="E24" s="40">
        <v>1700.5666666666671</v>
      </c>
      <c r="F24" s="40">
        <v>1660.2833333333335</v>
      </c>
      <c r="G24" s="40">
        <v>1635.5666666666671</v>
      </c>
      <c r="H24" s="40">
        <v>1765.5666666666671</v>
      </c>
      <c r="I24" s="40">
        <v>1790.2833333333338</v>
      </c>
      <c r="J24" s="40">
        <v>1830.5666666666671</v>
      </c>
      <c r="K24" s="31">
        <v>1750</v>
      </c>
      <c r="L24" s="31">
        <v>1685</v>
      </c>
      <c r="M24" s="31">
        <v>0.55057999999999996</v>
      </c>
      <c r="N24" s="1"/>
      <c r="O24" s="1"/>
    </row>
    <row r="25" spans="1:15" ht="12.75" customHeight="1">
      <c r="A25" s="56">
        <v>16</v>
      </c>
      <c r="B25" s="31" t="s">
        <v>243</v>
      </c>
      <c r="C25" s="31">
        <v>123.9</v>
      </c>
      <c r="D25" s="40">
        <v>123.76666666666667</v>
      </c>
      <c r="E25" s="40">
        <v>122.03333333333333</v>
      </c>
      <c r="F25" s="40">
        <v>120.16666666666667</v>
      </c>
      <c r="G25" s="40">
        <v>118.43333333333334</v>
      </c>
      <c r="H25" s="40">
        <v>125.63333333333333</v>
      </c>
      <c r="I25" s="40">
        <v>127.36666666666665</v>
      </c>
      <c r="J25" s="40">
        <v>129.23333333333332</v>
      </c>
      <c r="K25" s="31">
        <v>125.5</v>
      </c>
      <c r="L25" s="31">
        <v>121.9</v>
      </c>
      <c r="M25" s="31">
        <v>112.24135</v>
      </c>
      <c r="N25" s="1"/>
      <c r="O25" s="1"/>
    </row>
    <row r="26" spans="1:15" ht="12.75" customHeight="1">
      <c r="A26" s="56">
        <v>17</v>
      </c>
      <c r="B26" s="31" t="s">
        <v>41</v>
      </c>
      <c r="C26" s="31">
        <v>272.25</v>
      </c>
      <c r="D26" s="40">
        <v>269.01666666666665</v>
      </c>
      <c r="E26" s="40">
        <v>264.63333333333333</v>
      </c>
      <c r="F26" s="40">
        <v>257.01666666666665</v>
      </c>
      <c r="G26" s="40">
        <v>252.63333333333333</v>
      </c>
      <c r="H26" s="40">
        <v>276.63333333333333</v>
      </c>
      <c r="I26" s="40">
        <v>281.01666666666665</v>
      </c>
      <c r="J26" s="40">
        <v>288.63333333333333</v>
      </c>
      <c r="K26" s="31">
        <v>273.39999999999998</v>
      </c>
      <c r="L26" s="31">
        <v>261.39999999999998</v>
      </c>
      <c r="M26" s="31">
        <v>35.920839999999998</v>
      </c>
      <c r="N26" s="1"/>
      <c r="O26" s="1"/>
    </row>
    <row r="27" spans="1:15" ht="12.75" customHeight="1">
      <c r="A27" s="56">
        <v>18</v>
      </c>
      <c r="B27" s="31" t="s">
        <v>244</v>
      </c>
      <c r="C27" s="31">
        <v>2235.5500000000002</v>
      </c>
      <c r="D27" s="40">
        <v>2245.0166666666669</v>
      </c>
      <c r="E27" s="40">
        <v>2216.0333333333338</v>
      </c>
      <c r="F27" s="40">
        <v>2196.5166666666669</v>
      </c>
      <c r="G27" s="40">
        <v>2167.5333333333338</v>
      </c>
      <c r="H27" s="40">
        <v>2264.5333333333338</v>
      </c>
      <c r="I27" s="40">
        <v>2293.5166666666664</v>
      </c>
      <c r="J27" s="40">
        <v>2313.0333333333338</v>
      </c>
      <c r="K27" s="31">
        <v>2274</v>
      </c>
      <c r="L27" s="31">
        <v>2225.5</v>
      </c>
      <c r="M27" s="31">
        <v>0.61689000000000005</v>
      </c>
      <c r="N27" s="1"/>
      <c r="O27" s="1"/>
    </row>
    <row r="28" spans="1:15" ht="12.75" customHeight="1">
      <c r="A28" s="56">
        <v>19</v>
      </c>
      <c r="B28" s="31" t="s">
        <v>52</v>
      </c>
      <c r="C28" s="31">
        <v>801.9</v>
      </c>
      <c r="D28" s="40">
        <v>802.43333333333339</v>
      </c>
      <c r="E28" s="40">
        <v>795.11666666666679</v>
      </c>
      <c r="F28" s="40">
        <v>788.33333333333337</v>
      </c>
      <c r="G28" s="40">
        <v>781.01666666666677</v>
      </c>
      <c r="H28" s="40">
        <v>809.21666666666681</v>
      </c>
      <c r="I28" s="40">
        <v>816.53333333333342</v>
      </c>
      <c r="J28" s="40">
        <v>823.31666666666683</v>
      </c>
      <c r="K28" s="31">
        <v>809.75</v>
      </c>
      <c r="L28" s="31">
        <v>795.65</v>
      </c>
      <c r="M28" s="31">
        <v>2.0779100000000001</v>
      </c>
      <c r="N28" s="1"/>
      <c r="O28" s="1"/>
    </row>
    <row r="29" spans="1:15" ht="12.75" customHeight="1">
      <c r="A29" s="56">
        <v>20</v>
      </c>
      <c r="B29" s="31" t="s">
        <v>48</v>
      </c>
      <c r="C29" s="31">
        <v>3624.05</v>
      </c>
      <c r="D29" s="40">
        <v>3627.2666666666664</v>
      </c>
      <c r="E29" s="40">
        <v>3604.833333333333</v>
      </c>
      <c r="F29" s="40">
        <v>3585.6166666666668</v>
      </c>
      <c r="G29" s="40">
        <v>3563.1833333333334</v>
      </c>
      <c r="H29" s="40">
        <v>3646.4833333333327</v>
      </c>
      <c r="I29" s="40">
        <v>3668.9166666666661</v>
      </c>
      <c r="J29" s="40">
        <v>3688.1333333333323</v>
      </c>
      <c r="K29" s="31">
        <v>3649.7</v>
      </c>
      <c r="L29" s="31">
        <v>3608.05</v>
      </c>
      <c r="M29" s="31">
        <v>0.68337000000000003</v>
      </c>
      <c r="N29" s="1"/>
      <c r="O29" s="1"/>
    </row>
    <row r="30" spans="1:15" ht="12.75" customHeight="1">
      <c r="A30" s="56">
        <v>21</v>
      </c>
      <c r="B30" s="31" t="s">
        <v>50</v>
      </c>
      <c r="C30" s="31">
        <v>637.15</v>
      </c>
      <c r="D30" s="40">
        <v>632.20000000000005</v>
      </c>
      <c r="E30" s="40">
        <v>626.15000000000009</v>
      </c>
      <c r="F30" s="40">
        <v>615.15000000000009</v>
      </c>
      <c r="G30" s="40">
        <v>609.10000000000014</v>
      </c>
      <c r="H30" s="40">
        <v>643.20000000000005</v>
      </c>
      <c r="I30" s="40">
        <v>649.25</v>
      </c>
      <c r="J30" s="40">
        <v>660.25</v>
      </c>
      <c r="K30" s="31">
        <v>638.25</v>
      </c>
      <c r="L30" s="31">
        <v>621.20000000000005</v>
      </c>
      <c r="M30" s="31">
        <v>11.760490000000001</v>
      </c>
      <c r="N30" s="1"/>
      <c r="O30" s="1"/>
    </row>
    <row r="31" spans="1:15" ht="12.75" customHeight="1">
      <c r="A31" s="56">
        <v>22</v>
      </c>
      <c r="B31" s="31" t="s">
        <v>51</v>
      </c>
      <c r="C31" s="31">
        <v>377.5</v>
      </c>
      <c r="D31" s="40">
        <v>377.93333333333334</v>
      </c>
      <c r="E31" s="40">
        <v>371.56666666666666</v>
      </c>
      <c r="F31" s="40">
        <v>365.63333333333333</v>
      </c>
      <c r="G31" s="40">
        <v>359.26666666666665</v>
      </c>
      <c r="H31" s="40">
        <v>383.86666666666667</v>
      </c>
      <c r="I31" s="40">
        <v>390.23333333333335</v>
      </c>
      <c r="J31" s="40">
        <v>396.16666666666669</v>
      </c>
      <c r="K31" s="31">
        <v>384.3</v>
      </c>
      <c r="L31" s="31">
        <v>372</v>
      </c>
      <c r="M31" s="31">
        <v>19.070959999999999</v>
      </c>
      <c r="N31" s="1"/>
      <c r="O31" s="1"/>
    </row>
    <row r="32" spans="1:15" ht="12.75" customHeight="1">
      <c r="A32" s="56">
        <v>23</v>
      </c>
      <c r="B32" s="31" t="s">
        <v>53</v>
      </c>
      <c r="C32" s="31">
        <v>5013.3999999999996</v>
      </c>
      <c r="D32" s="40">
        <v>5007.7333333333336</v>
      </c>
      <c r="E32" s="40">
        <v>4958.666666666667</v>
      </c>
      <c r="F32" s="40">
        <v>4903.9333333333334</v>
      </c>
      <c r="G32" s="40">
        <v>4854.8666666666668</v>
      </c>
      <c r="H32" s="40">
        <v>5062.4666666666672</v>
      </c>
      <c r="I32" s="40">
        <v>5111.5333333333328</v>
      </c>
      <c r="J32" s="40">
        <v>5166.2666666666673</v>
      </c>
      <c r="K32" s="31">
        <v>5056.8</v>
      </c>
      <c r="L32" s="31">
        <v>4953</v>
      </c>
      <c r="M32" s="31">
        <v>5.0401199999999999</v>
      </c>
      <c r="N32" s="1"/>
      <c r="O32" s="1"/>
    </row>
    <row r="33" spans="1:15" ht="12.75" customHeight="1">
      <c r="A33" s="56">
        <v>24</v>
      </c>
      <c r="B33" s="31" t="s">
        <v>54</v>
      </c>
      <c r="C33" s="31">
        <v>219.15</v>
      </c>
      <c r="D33" s="40">
        <v>219.46666666666667</v>
      </c>
      <c r="E33" s="40">
        <v>216.83333333333334</v>
      </c>
      <c r="F33" s="40">
        <v>214.51666666666668</v>
      </c>
      <c r="G33" s="40">
        <v>211.88333333333335</v>
      </c>
      <c r="H33" s="40">
        <v>221.78333333333333</v>
      </c>
      <c r="I33" s="40">
        <v>224.41666666666666</v>
      </c>
      <c r="J33" s="40">
        <v>226.73333333333332</v>
      </c>
      <c r="K33" s="31">
        <v>222.1</v>
      </c>
      <c r="L33" s="31">
        <v>217.15</v>
      </c>
      <c r="M33" s="31">
        <v>22.18732</v>
      </c>
      <c r="N33" s="1"/>
      <c r="O33" s="1"/>
    </row>
    <row r="34" spans="1:15" ht="12.75" customHeight="1">
      <c r="A34" s="56">
        <v>25</v>
      </c>
      <c r="B34" s="31" t="s">
        <v>55</v>
      </c>
      <c r="C34" s="31">
        <v>122.45</v>
      </c>
      <c r="D34" s="40">
        <v>122.2</v>
      </c>
      <c r="E34" s="40">
        <v>120.75</v>
      </c>
      <c r="F34" s="40">
        <v>119.05</v>
      </c>
      <c r="G34" s="40">
        <v>117.6</v>
      </c>
      <c r="H34" s="40">
        <v>123.9</v>
      </c>
      <c r="I34" s="40">
        <v>125.35000000000002</v>
      </c>
      <c r="J34" s="40">
        <v>127.05000000000001</v>
      </c>
      <c r="K34" s="31">
        <v>123.65</v>
      </c>
      <c r="L34" s="31">
        <v>120.5</v>
      </c>
      <c r="M34" s="31">
        <v>89.894800000000004</v>
      </c>
      <c r="N34" s="1"/>
      <c r="O34" s="1"/>
    </row>
    <row r="35" spans="1:15" ht="12.75" customHeight="1">
      <c r="A35" s="56">
        <v>26</v>
      </c>
      <c r="B35" s="31" t="s">
        <v>57</v>
      </c>
      <c r="C35" s="31">
        <v>3382.95</v>
      </c>
      <c r="D35" s="40">
        <v>3383.1166666666668</v>
      </c>
      <c r="E35" s="40">
        <v>3361.2333333333336</v>
      </c>
      <c r="F35" s="40">
        <v>3339.5166666666669</v>
      </c>
      <c r="G35" s="40">
        <v>3317.6333333333337</v>
      </c>
      <c r="H35" s="40">
        <v>3404.8333333333335</v>
      </c>
      <c r="I35" s="40">
        <v>3426.7166666666667</v>
      </c>
      <c r="J35" s="40">
        <v>3448.4333333333334</v>
      </c>
      <c r="K35" s="31">
        <v>3405</v>
      </c>
      <c r="L35" s="31">
        <v>3361.4</v>
      </c>
      <c r="M35" s="31">
        <v>5.7067100000000002</v>
      </c>
      <c r="N35" s="1"/>
      <c r="O35" s="1"/>
    </row>
    <row r="36" spans="1:15" ht="12.75" customHeight="1">
      <c r="A36" s="56">
        <v>27</v>
      </c>
      <c r="B36" s="31" t="s">
        <v>307</v>
      </c>
      <c r="C36" s="31">
        <v>2281.8000000000002</v>
      </c>
      <c r="D36" s="40">
        <v>2285.2666666666669</v>
      </c>
      <c r="E36" s="40">
        <v>2256.5333333333338</v>
      </c>
      <c r="F36" s="40">
        <v>2231.2666666666669</v>
      </c>
      <c r="G36" s="40">
        <v>2202.5333333333338</v>
      </c>
      <c r="H36" s="40">
        <v>2310.5333333333338</v>
      </c>
      <c r="I36" s="40">
        <v>2339.2666666666664</v>
      </c>
      <c r="J36" s="40">
        <v>2364.5333333333338</v>
      </c>
      <c r="K36" s="31">
        <v>2314</v>
      </c>
      <c r="L36" s="31">
        <v>2260</v>
      </c>
      <c r="M36" s="31">
        <v>1.8747400000000001</v>
      </c>
      <c r="N36" s="1"/>
      <c r="O36" s="1"/>
    </row>
    <row r="37" spans="1:15" ht="12.75" customHeight="1">
      <c r="A37" s="56">
        <v>28</v>
      </c>
      <c r="B37" s="31" t="s">
        <v>60</v>
      </c>
      <c r="C37" s="31">
        <v>734.35</v>
      </c>
      <c r="D37" s="40">
        <v>731.55000000000007</v>
      </c>
      <c r="E37" s="40">
        <v>723.30000000000018</v>
      </c>
      <c r="F37" s="40">
        <v>712.25000000000011</v>
      </c>
      <c r="G37" s="40">
        <v>704.00000000000023</v>
      </c>
      <c r="H37" s="40">
        <v>742.60000000000014</v>
      </c>
      <c r="I37" s="40">
        <v>750.84999999999991</v>
      </c>
      <c r="J37" s="40">
        <v>761.90000000000009</v>
      </c>
      <c r="K37" s="31">
        <v>739.8</v>
      </c>
      <c r="L37" s="31">
        <v>720.5</v>
      </c>
      <c r="M37" s="31">
        <v>17.71378</v>
      </c>
      <c r="N37" s="1"/>
      <c r="O37" s="1"/>
    </row>
    <row r="38" spans="1:15" ht="12.75" customHeight="1">
      <c r="A38" s="56">
        <v>29</v>
      </c>
      <c r="B38" s="31" t="s">
        <v>245</v>
      </c>
      <c r="C38" s="31">
        <v>4671.45</v>
      </c>
      <c r="D38" s="40">
        <v>4666.7333333333336</v>
      </c>
      <c r="E38" s="40">
        <v>4640.7166666666672</v>
      </c>
      <c r="F38" s="40">
        <v>4609.9833333333336</v>
      </c>
      <c r="G38" s="40">
        <v>4583.9666666666672</v>
      </c>
      <c r="H38" s="40">
        <v>4697.4666666666672</v>
      </c>
      <c r="I38" s="40">
        <v>4723.4833333333336</v>
      </c>
      <c r="J38" s="40">
        <v>4754.2166666666672</v>
      </c>
      <c r="K38" s="31">
        <v>4692.75</v>
      </c>
      <c r="L38" s="31">
        <v>4636</v>
      </c>
      <c r="M38" s="31">
        <v>1.7278800000000001</v>
      </c>
      <c r="N38" s="1"/>
      <c r="O38" s="1"/>
    </row>
    <row r="39" spans="1:15" ht="12.75" customHeight="1">
      <c r="A39" s="56">
        <v>30</v>
      </c>
      <c r="B39" s="31" t="s">
        <v>61</v>
      </c>
      <c r="C39" s="31">
        <v>678.55</v>
      </c>
      <c r="D39" s="40">
        <v>678.75</v>
      </c>
      <c r="E39" s="40">
        <v>671</v>
      </c>
      <c r="F39" s="40">
        <v>663.45</v>
      </c>
      <c r="G39" s="40">
        <v>655.7</v>
      </c>
      <c r="H39" s="40">
        <v>686.3</v>
      </c>
      <c r="I39" s="40">
        <v>694.05</v>
      </c>
      <c r="J39" s="40">
        <v>701.59999999999991</v>
      </c>
      <c r="K39" s="31">
        <v>686.5</v>
      </c>
      <c r="L39" s="31">
        <v>671.2</v>
      </c>
      <c r="M39" s="31">
        <v>55.869799999999998</v>
      </c>
      <c r="N39" s="1"/>
      <c r="O39" s="1"/>
    </row>
    <row r="40" spans="1:15" ht="12.75" customHeight="1">
      <c r="A40" s="56">
        <v>31</v>
      </c>
      <c r="B40" s="31" t="s">
        <v>62</v>
      </c>
      <c r="C40" s="31">
        <v>3249.25</v>
      </c>
      <c r="D40" s="40">
        <v>3243.65</v>
      </c>
      <c r="E40" s="40">
        <v>3222.6000000000004</v>
      </c>
      <c r="F40" s="40">
        <v>3195.9500000000003</v>
      </c>
      <c r="G40" s="40">
        <v>3174.9000000000005</v>
      </c>
      <c r="H40" s="40">
        <v>3270.3</v>
      </c>
      <c r="I40" s="40">
        <v>3291.3500000000004</v>
      </c>
      <c r="J40" s="40">
        <v>3318</v>
      </c>
      <c r="K40" s="31">
        <v>3264.7</v>
      </c>
      <c r="L40" s="31">
        <v>3217</v>
      </c>
      <c r="M40" s="31">
        <v>2.4810300000000001</v>
      </c>
      <c r="N40" s="1"/>
      <c r="O40" s="1"/>
    </row>
    <row r="41" spans="1:15" ht="12.75" customHeight="1">
      <c r="A41" s="56">
        <v>32</v>
      </c>
      <c r="B41" s="31" t="s">
        <v>65</v>
      </c>
      <c r="C41" s="31">
        <v>6977.3</v>
      </c>
      <c r="D41" s="40">
        <v>6950.6166666666659</v>
      </c>
      <c r="E41" s="40">
        <v>6902.2333333333318</v>
      </c>
      <c r="F41" s="40">
        <v>6827.1666666666661</v>
      </c>
      <c r="G41" s="40">
        <v>6778.7833333333319</v>
      </c>
      <c r="H41" s="40">
        <v>7025.6833333333316</v>
      </c>
      <c r="I41" s="40">
        <v>7074.0666666666648</v>
      </c>
      <c r="J41" s="40">
        <v>7149.1333333333314</v>
      </c>
      <c r="K41" s="31">
        <v>6999</v>
      </c>
      <c r="L41" s="31">
        <v>6875.55</v>
      </c>
      <c r="M41" s="31">
        <v>7.6990699999999999</v>
      </c>
      <c r="N41" s="1"/>
      <c r="O41" s="1"/>
    </row>
    <row r="42" spans="1:15" ht="12.75" customHeight="1">
      <c r="A42" s="56">
        <v>33</v>
      </c>
      <c r="B42" s="31" t="s">
        <v>64</v>
      </c>
      <c r="C42" s="31">
        <v>16406.2</v>
      </c>
      <c r="D42" s="40">
        <v>16358.733333333332</v>
      </c>
      <c r="E42" s="40">
        <v>16217.466666666664</v>
      </c>
      <c r="F42" s="40">
        <v>16028.733333333332</v>
      </c>
      <c r="G42" s="40">
        <v>15887.466666666664</v>
      </c>
      <c r="H42" s="40">
        <v>16547.466666666664</v>
      </c>
      <c r="I42" s="40">
        <v>16688.73333333333</v>
      </c>
      <c r="J42" s="40">
        <v>16877.466666666664</v>
      </c>
      <c r="K42" s="31">
        <v>16500</v>
      </c>
      <c r="L42" s="31">
        <v>16170</v>
      </c>
      <c r="M42" s="31">
        <v>2.3008600000000001</v>
      </c>
      <c r="N42" s="1"/>
      <c r="O42" s="1"/>
    </row>
    <row r="43" spans="1:15" ht="12.75" customHeight="1">
      <c r="A43" s="56">
        <v>34</v>
      </c>
      <c r="B43" s="31" t="s">
        <v>246</v>
      </c>
      <c r="C43" s="31">
        <v>5432.05</v>
      </c>
      <c r="D43" s="40">
        <v>5387.2833333333328</v>
      </c>
      <c r="E43" s="40">
        <v>5184.5666666666657</v>
      </c>
      <c r="F43" s="40">
        <v>4937.083333333333</v>
      </c>
      <c r="G43" s="40">
        <v>4734.3666666666659</v>
      </c>
      <c r="H43" s="40">
        <v>5634.7666666666655</v>
      </c>
      <c r="I43" s="40">
        <v>5837.4833333333327</v>
      </c>
      <c r="J43" s="40">
        <v>6084.9666666666653</v>
      </c>
      <c r="K43" s="31">
        <v>5590</v>
      </c>
      <c r="L43" s="31">
        <v>5139.8</v>
      </c>
      <c r="M43" s="31">
        <v>0.49641000000000002</v>
      </c>
      <c r="N43" s="1"/>
      <c r="O43" s="1"/>
    </row>
    <row r="44" spans="1:15" ht="12.75" customHeight="1">
      <c r="A44" s="56">
        <v>35</v>
      </c>
      <c r="B44" s="31" t="s">
        <v>66</v>
      </c>
      <c r="C44" s="31">
        <v>2323.4</v>
      </c>
      <c r="D44" s="40">
        <v>2301.2999999999997</v>
      </c>
      <c r="E44" s="40">
        <v>2272.0999999999995</v>
      </c>
      <c r="F44" s="40">
        <v>2220.7999999999997</v>
      </c>
      <c r="G44" s="40">
        <v>2191.5999999999995</v>
      </c>
      <c r="H44" s="40">
        <v>2352.5999999999995</v>
      </c>
      <c r="I44" s="40">
        <v>2381.7999999999993</v>
      </c>
      <c r="J44" s="40">
        <v>2433.0999999999995</v>
      </c>
      <c r="K44" s="31">
        <v>2330.5</v>
      </c>
      <c r="L44" s="31">
        <v>2250</v>
      </c>
      <c r="M44" s="31">
        <v>2.0884100000000001</v>
      </c>
      <c r="N44" s="1"/>
      <c r="O44" s="1"/>
    </row>
    <row r="45" spans="1:15" ht="12.75" customHeight="1">
      <c r="A45" s="56">
        <v>36</v>
      </c>
      <c r="B45" s="31" t="s">
        <v>67</v>
      </c>
      <c r="C45" s="31">
        <v>252.7</v>
      </c>
      <c r="D45" s="40">
        <v>251.18333333333331</v>
      </c>
      <c r="E45" s="40">
        <v>248.61666666666662</v>
      </c>
      <c r="F45" s="40">
        <v>244.5333333333333</v>
      </c>
      <c r="G45" s="40">
        <v>241.96666666666661</v>
      </c>
      <c r="H45" s="40">
        <v>255.26666666666662</v>
      </c>
      <c r="I45" s="40">
        <v>257.83333333333326</v>
      </c>
      <c r="J45" s="40">
        <v>261.91666666666663</v>
      </c>
      <c r="K45" s="31">
        <v>253.75</v>
      </c>
      <c r="L45" s="31">
        <v>247.1</v>
      </c>
      <c r="M45" s="31">
        <v>37.649549999999998</v>
      </c>
      <c r="N45" s="1"/>
      <c r="O45" s="1"/>
    </row>
    <row r="46" spans="1:15" ht="12.75" customHeight="1">
      <c r="A46" s="56">
        <v>37</v>
      </c>
      <c r="B46" s="31" t="s">
        <v>68</v>
      </c>
      <c r="C46" s="31">
        <v>81.95</v>
      </c>
      <c r="D46" s="40">
        <v>81.45</v>
      </c>
      <c r="E46" s="40">
        <v>80.600000000000009</v>
      </c>
      <c r="F46" s="40">
        <v>79.25</v>
      </c>
      <c r="G46" s="40">
        <v>78.400000000000006</v>
      </c>
      <c r="H46" s="40">
        <v>82.800000000000011</v>
      </c>
      <c r="I46" s="40">
        <v>83.65</v>
      </c>
      <c r="J46" s="40">
        <v>85.000000000000014</v>
      </c>
      <c r="K46" s="31">
        <v>82.3</v>
      </c>
      <c r="L46" s="31">
        <v>80.099999999999994</v>
      </c>
      <c r="M46" s="31">
        <v>224.68020000000001</v>
      </c>
      <c r="N46" s="1"/>
      <c r="O46" s="1"/>
    </row>
    <row r="47" spans="1:15" ht="12.75" customHeight="1">
      <c r="A47" s="56">
        <v>38</v>
      </c>
      <c r="B47" s="31" t="s">
        <v>247</v>
      </c>
      <c r="C47" s="31">
        <v>51.4</v>
      </c>
      <c r="D47" s="40">
        <v>51.133333333333333</v>
      </c>
      <c r="E47" s="40">
        <v>50.666666666666664</v>
      </c>
      <c r="F47" s="40">
        <v>49.93333333333333</v>
      </c>
      <c r="G47" s="40">
        <v>49.466666666666661</v>
      </c>
      <c r="H47" s="40">
        <v>51.866666666666667</v>
      </c>
      <c r="I47" s="40">
        <v>52.333333333333336</v>
      </c>
      <c r="J47" s="40">
        <v>53.06666666666667</v>
      </c>
      <c r="K47" s="31">
        <v>51.6</v>
      </c>
      <c r="L47" s="31">
        <v>50.4</v>
      </c>
      <c r="M47" s="31">
        <v>27.771989999999999</v>
      </c>
      <c r="N47" s="1"/>
      <c r="O47" s="1"/>
    </row>
    <row r="48" spans="1:15" ht="12.75" customHeight="1">
      <c r="A48" s="56">
        <v>39</v>
      </c>
      <c r="B48" s="31" t="s">
        <v>69</v>
      </c>
      <c r="C48" s="31">
        <v>1871.65</v>
      </c>
      <c r="D48" s="40">
        <v>1861.5</v>
      </c>
      <c r="E48" s="40">
        <v>1830.15</v>
      </c>
      <c r="F48" s="40">
        <v>1788.65</v>
      </c>
      <c r="G48" s="40">
        <v>1757.3000000000002</v>
      </c>
      <c r="H48" s="40">
        <v>1903</v>
      </c>
      <c r="I48" s="40">
        <v>1934.35</v>
      </c>
      <c r="J48" s="40">
        <v>1975.85</v>
      </c>
      <c r="K48" s="31">
        <v>1892.85</v>
      </c>
      <c r="L48" s="31">
        <v>1820</v>
      </c>
      <c r="M48" s="31">
        <v>7.2367800000000004</v>
      </c>
      <c r="N48" s="1"/>
      <c r="O48" s="1"/>
    </row>
    <row r="49" spans="1:15" ht="12.75" customHeight="1">
      <c r="A49" s="56">
        <v>40</v>
      </c>
      <c r="B49" s="31" t="s">
        <v>72</v>
      </c>
      <c r="C49" s="31">
        <v>771.75</v>
      </c>
      <c r="D49" s="40">
        <v>769.98333333333323</v>
      </c>
      <c r="E49" s="40">
        <v>758.96666666666647</v>
      </c>
      <c r="F49" s="40">
        <v>746.18333333333328</v>
      </c>
      <c r="G49" s="40">
        <v>735.16666666666652</v>
      </c>
      <c r="H49" s="40">
        <v>782.76666666666642</v>
      </c>
      <c r="I49" s="40">
        <v>793.78333333333308</v>
      </c>
      <c r="J49" s="40">
        <v>806.56666666666638</v>
      </c>
      <c r="K49" s="31">
        <v>781</v>
      </c>
      <c r="L49" s="31">
        <v>757.2</v>
      </c>
      <c r="M49" s="31">
        <v>10.400930000000001</v>
      </c>
      <c r="N49" s="1"/>
      <c r="O49" s="1"/>
    </row>
    <row r="50" spans="1:15" ht="12.75" customHeight="1">
      <c r="A50" s="56">
        <v>41</v>
      </c>
      <c r="B50" s="31" t="s">
        <v>71</v>
      </c>
      <c r="C50" s="31">
        <v>209.95</v>
      </c>
      <c r="D50" s="40">
        <v>210.51666666666665</v>
      </c>
      <c r="E50" s="40">
        <v>208.0333333333333</v>
      </c>
      <c r="F50" s="40">
        <v>206.11666666666665</v>
      </c>
      <c r="G50" s="40">
        <v>203.6333333333333</v>
      </c>
      <c r="H50" s="40">
        <v>212.43333333333331</v>
      </c>
      <c r="I50" s="40">
        <v>214.91666666666666</v>
      </c>
      <c r="J50" s="40">
        <v>216.83333333333331</v>
      </c>
      <c r="K50" s="31">
        <v>213</v>
      </c>
      <c r="L50" s="31">
        <v>208.6</v>
      </c>
      <c r="M50" s="31">
        <v>42.277290000000001</v>
      </c>
      <c r="N50" s="1"/>
      <c r="O50" s="1"/>
    </row>
    <row r="51" spans="1:15" ht="12.75" customHeight="1">
      <c r="A51" s="56">
        <v>42</v>
      </c>
      <c r="B51" s="31" t="s">
        <v>73</v>
      </c>
      <c r="C51" s="31">
        <v>697.85</v>
      </c>
      <c r="D51" s="40">
        <v>697.6</v>
      </c>
      <c r="E51" s="40">
        <v>692.35</v>
      </c>
      <c r="F51" s="40">
        <v>686.85</v>
      </c>
      <c r="G51" s="40">
        <v>681.6</v>
      </c>
      <c r="H51" s="40">
        <v>703.1</v>
      </c>
      <c r="I51" s="40">
        <v>708.35</v>
      </c>
      <c r="J51" s="40">
        <v>713.85</v>
      </c>
      <c r="K51" s="31">
        <v>702.85</v>
      </c>
      <c r="L51" s="31">
        <v>692.1</v>
      </c>
      <c r="M51" s="31">
        <v>11.176959999999999</v>
      </c>
      <c r="N51" s="1"/>
      <c r="O51" s="1"/>
    </row>
    <row r="52" spans="1:15" ht="12.75" customHeight="1">
      <c r="A52" s="56">
        <v>43</v>
      </c>
      <c r="B52" s="31" t="s">
        <v>76</v>
      </c>
      <c r="C52" s="31">
        <v>58.95</v>
      </c>
      <c r="D52" s="40">
        <v>58.550000000000004</v>
      </c>
      <c r="E52" s="40">
        <v>57.650000000000006</v>
      </c>
      <c r="F52" s="40">
        <v>56.35</v>
      </c>
      <c r="G52" s="40">
        <v>55.45</v>
      </c>
      <c r="H52" s="40">
        <v>59.850000000000009</v>
      </c>
      <c r="I52" s="40">
        <v>60.75</v>
      </c>
      <c r="J52" s="40">
        <v>62.050000000000011</v>
      </c>
      <c r="K52" s="31">
        <v>59.45</v>
      </c>
      <c r="L52" s="31">
        <v>57.25</v>
      </c>
      <c r="M52" s="31">
        <v>294.71570000000003</v>
      </c>
      <c r="N52" s="1"/>
      <c r="O52" s="1"/>
    </row>
    <row r="53" spans="1:15" ht="12.75" customHeight="1">
      <c r="A53" s="56">
        <v>44</v>
      </c>
      <c r="B53" s="31" t="s">
        <v>80</v>
      </c>
      <c r="C53" s="31">
        <v>385.45</v>
      </c>
      <c r="D53" s="40">
        <v>383.11666666666662</v>
      </c>
      <c r="E53" s="40">
        <v>378.83333333333326</v>
      </c>
      <c r="F53" s="40">
        <v>372.21666666666664</v>
      </c>
      <c r="G53" s="40">
        <v>367.93333333333328</v>
      </c>
      <c r="H53" s="40">
        <v>389.73333333333323</v>
      </c>
      <c r="I53" s="40">
        <v>394.01666666666665</v>
      </c>
      <c r="J53" s="40">
        <v>400.63333333333321</v>
      </c>
      <c r="K53" s="31">
        <v>387.4</v>
      </c>
      <c r="L53" s="31">
        <v>376.5</v>
      </c>
      <c r="M53" s="31">
        <v>38.903280000000002</v>
      </c>
      <c r="N53" s="1"/>
      <c r="O53" s="1"/>
    </row>
    <row r="54" spans="1:15" ht="12.75" customHeight="1">
      <c r="A54" s="56">
        <v>45</v>
      </c>
      <c r="B54" s="31" t="s">
        <v>75</v>
      </c>
      <c r="C54" s="31">
        <v>683.8</v>
      </c>
      <c r="D54" s="40">
        <v>685.9666666666667</v>
      </c>
      <c r="E54" s="40">
        <v>677.83333333333337</v>
      </c>
      <c r="F54" s="40">
        <v>671.86666666666667</v>
      </c>
      <c r="G54" s="40">
        <v>663.73333333333335</v>
      </c>
      <c r="H54" s="40">
        <v>691.93333333333339</v>
      </c>
      <c r="I54" s="40">
        <v>700.06666666666661</v>
      </c>
      <c r="J54" s="40">
        <v>706.03333333333342</v>
      </c>
      <c r="K54" s="31">
        <v>694.1</v>
      </c>
      <c r="L54" s="31">
        <v>680</v>
      </c>
      <c r="M54" s="31">
        <v>45.986280000000001</v>
      </c>
      <c r="N54" s="1"/>
      <c r="O54" s="1"/>
    </row>
    <row r="55" spans="1:15" ht="12.75" customHeight="1">
      <c r="A55" s="56">
        <v>46</v>
      </c>
      <c r="B55" s="31" t="s">
        <v>77</v>
      </c>
      <c r="C55" s="31">
        <v>364.65</v>
      </c>
      <c r="D55" s="40">
        <v>364.41666666666669</v>
      </c>
      <c r="E55" s="40">
        <v>361.83333333333337</v>
      </c>
      <c r="F55" s="40">
        <v>359.01666666666671</v>
      </c>
      <c r="G55" s="40">
        <v>356.43333333333339</v>
      </c>
      <c r="H55" s="40">
        <v>367.23333333333335</v>
      </c>
      <c r="I55" s="40">
        <v>369.81666666666672</v>
      </c>
      <c r="J55" s="40">
        <v>372.63333333333333</v>
      </c>
      <c r="K55" s="31">
        <v>367</v>
      </c>
      <c r="L55" s="31">
        <v>361.6</v>
      </c>
      <c r="M55" s="31">
        <v>17.88993</v>
      </c>
      <c r="N55" s="1"/>
      <c r="O55" s="1"/>
    </row>
    <row r="56" spans="1:15" ht="12.75" customHeight="1">
      <c r="A56" s="56">
        <v>47</v>
      </c>
      <c r="B56" s="31" t="s">
        <v>78</v>
      </c>
      <c r="C56" s="31">
        <v>17320.25</v>
      </c>
      <c r="D56" s="40">
        <v>17155.083333333332</v>
      </c>
      <c r="E56" s="40">
        <v>16890.166666666664</v>
      </c>
      <c r="F56" s="40">
        <v>16460.083333333332</v>
      </c>
      <c r="G56" s="40">
        <v>16195.166666666664</v>
      </c>
      <c r="H56" s="40">
        <v>17585.166666666664</v>
      </c>
      <c r="I56" s="40">
        <v>17850.083333333328</v>
      </c>
      <c r="J56" s="40">
        <v>18280.166666666664</v>
      </c>
      <c r="K56" s="31">
        <v>17420</v>
      </c>
      <c r="L56" s="31">
        <v>16725</v>
      </c>
      <c r="M56" s="31">
        <v>0.52947</v>
      </c>
      <c r="N56" s="1"/>
      <c r="O56" s="1"/>
    </row>
    <row r="57" spans="1:15" ht="12.75" customHeight="1">
      <c r="A57" s="56">
        <v>48</v>
      </c>
      <c r="B57" s="31" t="s">
        <v>81</v>
      </c>
      <c r="C57" s="31">
        <v>3606</v>
      </c>
      <c r="D57" s="40">
        <v>3599.4166666666665</v>
      </c>
      <c r="E57" s="40">
        <v>3575.6333333333332</v>
      </c>
      <c r="F57" s="40">
        <v>3545.2666666666669</v>
      </c>
      <c r="G57" s="40">
        <v>3521.4833333333336</v>
      </c>
      <c r="H57" s="40">
        <v>3629.7833333333328</v>
      </c>
      <c r="I57" s="40">
        <v>3653.5666666666666</v>
      </c>
      <c r="J57" s="40">
        <v>3683.9333333333325</v>
      </c>
      <c r="K57" s="31">
        <v>3623.2</v>
      </c>
      <c r="L57" s="31">
        <v>3569.05</v>
      </c>
      <c r="M57" s="31">
        <v>2.4420700000000002</v>
      </c>
      <c r="N57" s="1"/>
      <c r="O57" s="1"/>
    </row>
    <row r="58" spans="1:15" ht="12.75" customHeight="1">
      <c r="A58" s="56">
        <v>49</v>
      </c>
      <c r="B58" s="31" t="s">
        <v>82</v>
      </c>
      <c r="C58" s="31">
        <v>483.15</v>
      </c>
      <c r="D58" s="40">
        <v>481.91666666666669</v>
      </c>
      <c r="E58" s="40">
        <v>477.28333333333336</v>
      </c>
      <c r="F58" s="40">
        <v>471.41666666666669</v>
      </c>
      <c r="G58" s="40">
        <v>466.78333333333336</v>
      </c>
      <c r="H58" s="40">
        <v>487.78333333333336</v>
      </c>
      <c r="I58" s="40">
        <v>492.41666666666669</v>
      </c>
      <c r="J58" s="40">
        <v>498.28333333333336</v>
      </c>
      <c r="K58" s="31">
        <v>486.55</v>
      </c>
      <c r="L58" s="31">
        <v>476.05</v>
      </c>
      <c r="M58" s="31">
        <v>22.994119999999999</v>
      </c>
      <c r="N58" s="1"/>
      <c r="O58" s="1"/>
    </row>
    <row r="59" spans="1:15" ht="12.75" customHeight="1">
      <c r="A59" s="56">
        <v>50</v>
      </c>
      <c r="B59" s="31" t="s">
        <v>83</v>
      </c>
      <c r="C59" s="31">
        <v>199.95</v>
      </c>
      <c r="D59" s="40">
        <v>199.04999999999998</v>
      </c>
      <c r="E59" s="40">
        <v>196.74999999999997</v>
      </c>
      <c r="F59" s="40">
        <v>193.54999999999998</v>
      </c>
      <c r="G59" s="40">
        <v>191.24999999999997</v>
      </c>
      <c r="H59" s="40">
        <v>202.24999999999997</v>
      </c>
      <c r="I59" s="40">
        <v>204.54999999999998</v>
      </c>
      <c r="J59" s="40">
        <v>207.74999999999997</v>
      </c>
      <c r="K59" s="31">
        <v>201.35</v>
      </c>
      <c r="L59" s="31">
        <v>195.85</v>
      </c>
      <c r="M59" s="31">
        <v>72.017529999999994</v>
      </c>
      <c r="N59" s="1"/>
      <c r="O59" s="1"/>
    </row>
    <row r="60" spans="1:15" ht="12.75" customHeight="1">
      <c r="A60" s="56">
        <v>51</v>
      </c>
      <c r="B60" s="31" t="s">
        <v>250</v>
      </c>
      <c r="C60" s="31">
        <v>122.8</v>
      </c>
      <c r="D60" s="40">
        <v>123.11666666666666</v>
      </c>
      <c r="E60" s="40">
        <v>121.63333333333333</v>
      </c>
      <c r="F60" s="40">
        <v>120.46666666666667</v>
      </c>
      <c r="G60" s="40">
        <v>118.98333333333333</v>
      </c>
      <c r="H60" s="40">
        <v>124.28333333333332</v>
      </c>
      <c r="I60" s="40">
        <v>125.76666666666664</v>
      </c>
      <c r="J60" s="40">
        <v>126.93333333333331</v>
      </c>
      <c r="K60" s="31">
        <v>124.6</v>
      </c>
      <c r="L60" s="31">
        <v>121.95</v>
      </c>
      <c r="M60" s="31">
        <v>4.9742600000000001</v>
      </c>
      <c r="N60" s="1"/>
      <c r="O60" s="1"/>
    </row>
    <row r="61" spans="1:15" ht="12.75" customHeight="1">
      <c r="A61" s="56">
        <v>52</v>
      </c>
      <c r="B61" s="31" t="s">
        <v>84</v>
      </c>
      <c r="C61" s="31">
        <v>520.4</v>
      </c>
      <c r="D61" s="40">
        <v>517.66666666666663</v>
      </c>
      <c r="E61" s="40">
        <v>512.73333333333323</v>
      </c>
      <c r="F61" s="40">
        <v>505.06666666666661</v>
      </c>
      <c r="G61" s="40">
        <v>500.13333333333321</v>
      </c>
      <c r="H61" s="40">
        <v>525.33333333333326</v>
      </c>
      <c r="I61" s="40">
        <v>530.26666666666665</v>
      </c>
      <c r="J61" s="40">
        <v>537.93333333333328</v>
      </c>
      <c r="K61" s="31">
        <v>522.6</v>
      </c>
      <c r="L61" s="31">
        <v>510</v>
      </c>
      <c r="M61" s="31">
        <v>12.063000000000001</v>
      </c>
      <c r="N61" s="1"/>
      <c r="O61" s="1"/>
    </row>
    <row r="62" spans="1:15" ht="12.75" customHeight="1">
      <c r="A62" s="56">
        <v>53</v>
      </c>
      <c r="B62" s="31" t="s">
        <v>85</v>
      </c>
      <c r="C62" s="31">
        <v>944.1</v>
      </c>
      <c r="D62" s="40">
        <v>947.7833333333333</v>
      </c>
      <c r="E62" s="40">
        <v>938.31666666666661</v>
      </c>
      <c r="F62" s="40">
        <v>932.5333333333333</v>
      </c>
      <c r="G62" s="40">
        <v>923.06666666666661</v>
      </c>
      <c r="H62" s="40">
        <v>953.56666666666661</v>
      </c>
      <c r="I62" s="40">
        <v>963.0333333333333</v>
      </c>
      <c r="J62" s="40">
        <v>968.81666666666661</v>
      </c>
      <c r="K62" s="31">
        <v>957.25</v>
      </c>
      <c r="L62" s="31">
        <v>942</v>
      </c>
      <c r="M62" s="31">
        <v>20.390440000000002</v>
      </c>
      <c r="N62" s="1"/>
      <c r="O62" s="1"/>
    </row>
    <row r="63" spans="1:15" ht="12.75" customHeight="1">
      <c r="A63" s="56">
        <v>54</v>
      </c>
      <c r="B63" s="31" t="s">
        <v>92</v>
      </c>
      <c r="C63" s="31">
        <v>134.65</v>
      </c>
      <c r="D63" s="40">
        <v>135.16666666666669</v>
      </c>
      <c r="E63" s="40">
        <v>133.78333333333336</v>
      </c>
      <c r="F63" s="40">
        <v>132.91666666666669</v>
      </c>
      <c r="G63" s="40">
        <v>131.53333333333336</v>
      </c>
      <c r="H63" s="40">
        <v>136.03333333333336</v>
      </c>
      <c r="I63" s="40">
        <v>137.41666666666669</v>
      </c>
      <c r="J63" s="40">
        <v>138.28333333333336</v>
      </c>
      <c r="K63" s="31">
        <v>136.55000000000001</v>
      </c>
      <c r="L63" s="31">
        <v>134.30000000000001</v>
      </c>
      <c r="M63" s="31">
        <v>15.52392</v>
      </c>
      <c r="N63" s="1"/>
      <c r="O63" s="1"/>
    </row>
    <row r="64" spans="1:15" ht="12.75" customHeight="1">
      <c r="A64" s="56">
        <v>55</v>
      </c>
      <c r="B64" s="31" t="s">
        <v>86</v>
      </c>
      <c r="C64" s="31">
        <v>146.05000000000001</v>
      </c>
      <c r="D64" s="40">
        <v>146.31666666666669</v>
      </c>
      <c r="E64" s="40">
        <v>145.08333333333337</v>
      </c>
      <c r="F64" s="40">
        <v>144.11666666666667</v>
      </c>
      <c r="G64" s="40">
        <v>142.88333333333335</v>
      </c>
      <c r="H64" s="40">
        <v>147.28333333333339</v>
      </c>
      <c r="I64" s="40">
        <v>148.51666666666668</v>
      </c>
      <c r="J64" s="40">
        <v>149.48333333333341</v>
      </c>
      <c r="K64" s="31">
        <v>147.55000000000001</v>
      </c>
      <c r="L64" s="31">
        <v>145.35</v>
      </c>
      <c r="M64" s="31">
        <v>53.20232</v>
      </c>
      <c r="N64" s="1"/>
      <c r="O64" s="1"/>
    </row>
    <row r="65" spans="1:15" ht="12.75" customHeight="1">
      <c r="A65" s="56">
        <v>56</v>
      </c>
      <c r="B65" s="31" t="s">
        <v>88</v>
      </c>
      <c r="C65" s="31">
        <v>5890.35</v>
      </c>
      <c r="D65" s="40">
        <v>5878.1333333333341</v>
      </c>
      <c r="E65" s="40">
        <v>5832.8166666666684</v>
      </c>
      <c r="F65" s="40">
        <v>5775.2833333333347</v>
      </c>
      <c r="G65" s="40">
        <v>5729.966666666669</v>
      </c>
      <c r="H65" s="40">
        <v>5935.6666666666679</v>
      </c>
      <c r="I65" s="40">
        <v>5980.9833333333336</v>
      </c>
      <c r="J65" s="40">
        <v>6038.5166666666673</v>
      </c>
      <c r="K65" s="31">
        <v>5923.45</v>
      </c>
      <c r="L65" s="31">
        <v>5820.6</v>
      </c>
      <c r="M65" s="31">
        <v>2.7652000000000001</v>
      </c>
      <c r="N65" s="1"/>
      <c r="O65" s="1"/>
    </row>
    <row r="66" spans="1:15" ht="12.75" customHeight="1">
      <c r="A66" s="56">
        <v>57</v>
      </c>
      <c r="B66" s="31" t="s">
        <v>89</v>
      </c>
      <c r="C66" s="31">
        <v>1481.3</v>
      </c>
      <c r="D66" s="40">
        <v>1475.95</v>
      </c>
      <c r="E66" s="40">
        <v>1467</v>
      </c>
      <c r="F66" s="40">
        <v>1452.7</v>
      </c>
      <c r="G66" s="40">
        <v>1443.75</v>
      </c>
      <c r="H66" s="40">
        <v>1490.25</v>
      </c>
      <c r="I66" s="40">
        <v>1499.2000000000003</v>
      </c>
      <c r="J66" s="40">
        <v>1513.5</v>
      </c>
      <c r="K66" s="31">
        <v>1484.9</v>
      </c>
      <c r="L66" s="31">
        <v>1461.65</v>
      </c>
      <c r="M66" s="31">
        <v>3.8123900000000002</v>
      </c>
      <c r="N66" s="1"/>
      <c r="O66" s="1"/>
    </row>
    <row r="67" spans="1:15" ht="12.75" customHeight="1">
      <c r="A67" s="56">
        <v>58</v>
      </c>
      <c r="B67" s="31" t="s">
        <v>90</v>
      </c>
      <c r="C67" s="31">
        <v>614.54999999999995</v>
      </c>
      <c r="D67" s="40">
        <v>612.41666666666663</v>
      </c>
      <c r="E67" s="40">
        <v>607.98333333333323</v>
      </c>
      <c r="F67" s="40">
        <v>601.41666666666663</v>
      </c>
      <c r="G67" s="40">
        <v>596.98333333333323</v>
      </c>
      <c r="H67" s="40">
        <v>618.98333333333323</v>
      </c>
      <c r="I67" s="40">
        <v>623.41666666666663</v>
      </c>
      <c r="J67" s="40">
        <v>629.98333333333323</v>
      </c>
      <c r="K67" s="31">
        <v>616.85</v>
      </c>
      <c r="L67" s="31">
        <v>605.85</v>
      </c>
      <c r="M67" s="31">
        <v>2.55735</v>
      </c>
      <c r="N67" s="1"/>
      <c r="O67" s="1"/>
    </row>
    <row r="68" spans="1:15" ht="12.75" customHeight="1">
      <c r="A68" s="56">
        <v>59</v>
      </c>
      <c r="B68" s="31" t="s">
        <v>91</v>
      </c>
      <c r="C68" s="31">
        <v>756.05</v>
      </c>
      <c r="D68" s="40">
        <v>756.65</v>
      </c>
      <c r="E68" s="40">
        <v>749.59999999999991</v>
      </c>
      <c r="F68" s="40">
        <v>743.15</v>
      </c>
      <c r="G68" s="40">
        <v>736.09999999999991</v>
      </c>
      <c r="H68" s="40">
        <v>763.09999999999991</v>
      </c>
      <c r="I68" s="40">
        <v>770.14999999999986</v>
      </c>
      <c r="J68" s="40">
        <v>776.59999999999991</v>
      </c>
      <c r="K68" s="31">
        <v>763.7</v>
      </c>
      <c r="L68" s="31">
        <v>750.2</v>
      </c>
      <c r="M68" s="31">
        <v>1.52912</v>
      </c>
      <c r="N68" s="1"/>
      <c r="O68" s="1"/>
    </row>
    <row r="69" spans="1:15" ht="12.75" customHeight="1">
      <c r="A69" s="56">
        <v>60</v>
      </c>
      <c r="B69" s="31" t="s">
        <v>251</v>
      </c>
      <c r="C69" s="31">
        <v>437.45</v>
      </c>
      <c r="D69" s="40">
        <v>436.15000000000003</v>
      </c>
      <c r="E69" s="40">
        <v>432.25000000000006</v>
      </c>
      <c r="F69" s="40">
        <v>427.05</v>
      </c>
      <c r="G69" s="40">
        <v>423.15000000000003</v>
      </c>
      <c r="H69" s="40">
        <v>441.35000000000008</v>
      </c>
      <c r="I69" s="40">
        <v>445.25000000000006</v>
      </c>
      <c r="J69" s="40">
        <v>450.4500000000001</v>
      </c>
      <c r="K69" s="31">
        <v>440.05</v>
      </c>
      <c r="L69" s="31">
        <v>430.95</v>
      </c>
      <c r="M69" s="31">
        <v>6.3476100000000004</v>
      </c>
      <c r="N69" s="1"/>
      <c r="O69" s="1"/>
    </row>
    <row r="70" spans="1:15" ht="12.75" customHeight="1">
      <c r="A70" s="56">
        <v>61</v>
      </c>
      <c r="B70" s="31" t="s">
        <v>93</v>
      </c>
      <c r="C70" s="31">
        <v>941.8</v>
      </c>
      <c r="D70" s="40">
        <v>939.06666666666661</v>
      </c>
      <c r="E70" s="40">
        <v>933.73333333333323</v>
      </c>
      <c r="F70" s="40">
        <v>925.66666666666663</v>
      </c>
      <c r="G70" s="40">
        <v>920.33333333333326</v>
      </c>
      <c r="H70" s="40">
        <v>947.13333333333321</v>
      </c>
      <c r="I70" s="40">
        <v>952.4666666666667</v>
      </c>
      <c r="J70" s="40">
        <v>960.53333333333319</v>
      </c>
      <c r="K70" s="31">
        <v>944.4</v>
      </c>
      <c r="L70" s="31">
        <v>931</v>
      </c>
      <c r="M70" s="31">
        <v>1.44411</v>
      </c>
      <c r="N70" s="1"/>
      <c r="O70" s="1"/>
    </row>
    <row r="71" spans="1:15" ht="12.75" customHeight="1">
      <c r="A71" s="56">
        <v>62</v>
      </c>
      <c r="B71" s="31" t="s">
        <v>98</v>
      </c>
      <c r="C71" s="31">
        <v>390.45</v>
      </c>
      <c r="D71" s="40">
        <v>387.91666666666669</v>
      </c>
      <c r="E71" s="40">
        <v>384.03333333333336</v>
      </c>
      <c r="F71" s="40">
        <v>377.61666666666667</v>
      </c>
      <c r="G71" s="40">
        <v>373.73333333333335</v>
      </c>
      <c r="H71" s="40">
        <v>394.33333333333337</v>
      </c>
      <c r="I71" s="40">
        <v>398.2166666666667</v>
      </c>
      <c r="J71" s="40">
        <v>404.63333333333338</v>
      </c>
      <c r="K71" s="31">
        <v>391.8</v>
      </c>
      <c r="L71" s="31">
        <v>381.5</v>
      </c>
      <c r="M71" s="31">
        <v>39.49389</v>
      </c>
      <c r="N71" s="1"/>
      <c r="O71" s="1"/>
    </row>
    <row r="72" spans="1:15" ht="12.75" customHeight="1">
      <c r="A72" s="56">
        <v>63</v>
      </c>
      <c r="B72" s="31" t="s">
        <v>94</v>
      </c>
      <c r="C72" s="31">
        <v>580.04999999999995</v>
      </c>
      <c r="D72" s="40">
        <v>577.69999999999993</v>
      </c>
      <c r="E72" s="40">
        <v>574.14999999999986</v>
      </c>
      <c r="F72" s="40">
        <v>568.24999999999989</v>
      </c>
      <c r="G72" s="40">
        <v>564.69999999999982</v>
      </c>
      <c r="H72" s="40">
        <v>583.59999999999991</v>
      </c>
      <c r="I72" s="40">
        <v>587.14999999999986</v>
      </c>
      <c r="J72" s="40">
        <v>593.04999999999995</v>
      </c>
      <c r="K72" s="31">
        <v>581.25</v>
      </c>
      <c r="L72" s="31">
        <v>571.79999999999995</v>
      </c>
      <c r="M72" s="31">
        <v>10.24258</v>
      </c>
      <c r="N72" s="1"/>
      <c r="O72" s="1"/>
    </row>
    <row r="73" spans="1:15" ht="12.75" customHeight="1">
      <c r="A73" s="56">
        <v>64</v>
      </c>
      <c r="B73" s="31" t="s">
        <v>252</v>
      </c>
      <c r="C73" s="31">
        <v>1847.9</v>
      </c>
      <c r="D73" s="40">
        <v>1837.3333333333333</v>
      </c>
      <c r="E73" s="40">
        <v>1808.7166666666665</v>
      </c>
      <c r="F73" s="40">
        <v>1769.5333333333333</v>
      </c>
      <c r="G73" s="40">
        <v>1740.9166666666665</v>
      </c>
      <c r="H73" s="40">
        <v>1876.5166666666664</v>
      </c>
      <c r="I73" s="40">
        <v>1905.1333333333332</v>
      </c>
      <c r="J73" s="40">
        <v>1944.3166666666664</v>
      </c>
      <c r="K73" s="31">
        <v>1865.95</v>
      </c>
      <c r="L73" s="31">
        <v>1798.15</v>
      </c>
      <c r="M73" s="31">
        <v>2.0249299999999999</v>
      </c>
      <c r="N73" s="1"/>
      <c r="O73" s="1"/>
    </row>
    <row r="74" spans="1:15" ht="12.75" customHeight="1">
      <c r="A74" s="56">
        <v>65</v>
      </c>
      <c r="B74" s="31" t="s">
        <v>95</v>
      </c>
      <c r="C74" s="31">
        <v>2490.1999999999998</v>
      </c>
      <c r="D74" s="40">
        <v>2476.7333333333331</v>
      </c>
      <c r="E74" s="40">
        <v>2459.4666666666662</v>
      </c>
      <c r="F74" s="40">
        <v>2428.7333333333331</v>
      </c>
      <c r="G74" s="40">
        <v>2411.4666666666662</v>
      </c>
      <c r="H74" s="40">
        <v>2507.4666666666662</v>
      </c>
      <c r="I74" s="40">
        <v>2524.7333333333336</v>
      </c>
      <c r="J74" s="40">
        <v>2555.4666666666662</v>
      </c>
      <c r="K74" s="31">
        <v>2494</v>
      </c>
      <c r="L74" s="31">
        <v>2446</v>
      </c>
      <c r="M74" s="31">
        <v>6.3395400000000004</v>
      </c>
      <c r="N74" s="1"/>
      <c r="O74" s="1"/>
    </row>
    <row r="75" spans="1:15" ht="12.75" customHeight="1">
      <c r="A75" s="56">
        <v>66</v>
      </c>
      <c r="B75" s="31" t="s">
        <v>253</v>
      </c>
      <c r="C75" s="31">
        <v>165.6</v>
      </c>
      <c r="D75" s="40">
        <v>164.16666666666666</v>
      </c>
      <c r="E75" s="40">
        <v>158.43333333333331</v>
      </c>
      <c r="F75" s="40">
        <v>151.26666666666665</v>
      </c>
      <c r="G75" s="40">
        <v>145.5333333333333</v>
      </c>
      <c r="H75" s="40">
        <v>171.33333333333331</v>
      </c>
      <c r="I75" s="40">
        <v>177.06666666666666</v>
      </c>
      <c r="J75" s="40">
        <v>184.23333333333332</v>
      </c>
      <c r="K75" s="31">
        <v>169.9</v>
      </c>
      <c r="L75" s="31">
        <v>157</v>
      </c>
      <c r="M75" s="31">
        <v>34.536879999999996</v>
      </c>
      <c r="N75" s="1"/>
      <c r="O75" s="1"/>
    </row>
    <row r="76" spans="1:15" ht="12.75" customHeight="1">
      <c r="A76" s="56">
        <v>67</v>
      </c>
      <c r="B76" s="31" t="s">
        <v>96</v>
      </c>
      <c r="C76" s="31">
        <v>4678.2</v>
      </c>
      <c r="D76" s="40">
        <v>4666.0666666666666</v>
      </c>
      <c r="E76" s="40">
        <v>4642.1333333333332</v>
      </c>
      <c r="F76" s="40">
        <v>4606.0666666666666</v>
      </c>
      <c r="G76" s="40">
        <v>4582.1333333333332</v>
      </c>
      <c r="H76" s="40">
        <v>4702.1333333333332</v>
      </c>
      <c r="I76" s="40">
        <v>4726.0666666666657</v>
      </c>
      <c r="J76" s="40">
        <v>4762.1333333333332</v>
      </c>
      <c r="K76" s="31">
        <v>4690</v>
      </c>
      <c r="L76" s="31">
        <v>4630</v>
      </c>
      <c r="M76" s="31">
        <v>2.93933</v>
      </c>
      <c r="N76" s="1"/>
      <c r="O76" s="1"/>
    </row>
    <row r="77" spans="1:15" ht="12.75" customHeight="1">
      <c r="A77" s="56">
        <v>68</v>
      </c>
      <c r="B77" s="31" t="s">
        <v>254</v>
      </c>
      <c r="C77" s="31">
        <v>5509.55</v>
      </c>
      <c r="D77" s="40">
        <v>5533.5666666666657</v>
      </c>
      <c r="E77" s="40">
        <v>5467.1333333333314</v>
      </c>
      <c r="F77" s="40">
        <v>5424.7166666666653</v>
      </c>
      <c r="G77" s="40">
        <v>5358.283333333331</v>
      </c>
      <c r="H77" s="40">
        <v>5575.9833333333318</v>
      </c>
      <c r="I77" s="40">
        <v>5642.4166666666661</v>
      </c>
      <c r="J77" s="40">
        <v>5684.8333333333321</v>
      </c>
      <c r="K77" s="31">
        <v>5600</v>
      </c>
      <c r="L77" s="31">
        <v>5491.15</v>
      </c>
      <c r="M77" s="31">
        <v>2.2018499999999999</v>
      </c>
      <c r="N77" s="1"/>
      <c r="O77" s="1"/>
    </row>
    <row r="78" spans="1:15" ht="12.75" customHeight="1">
      <c r="A78" s="56">
        <v>69</v>
      </c>
      <c r="B78" s="31" t="s">
        <v>144</v>
      </c>
      <c r="C78" s="31">
        <v>3822.25</v>
      </c>
      <c r="D78" s="40">
        <v>3793.9666666666667</v>
      </c>
      <c r="E78" s="40">
        <v>3755.1333333333332</v>
      </c>
      <c r="F78" s="40">
        <v>3688.0166666666664</v>
      </c>
      <c r="G78" s="40">
        <v>3649.1833333333329</v>
      </c>
      <c r="H78" s="40">
        <v>3861.0833333333335</v>
      </c>
      <c r="I78" s="40">
        <v>3899.9166666666665</v>
      </c>
      <c r="J78" s="40">
        <v>3967.0333333333338</v>
      </c>
      <c r="K78" s="31">
        <v>3832.8</v>
      </c>
      <c r="L78" s="31">
        <v>3726.85</v>
      </c>
      <c r="M78" s="31">
        <v>2.0678399999999999</v>
      </c>
      <c r="N78" s="1"/>
      <c r="O78" s="1"/>
    </row>
    <row r="79" spans="1:15" ht="12.75" customHeight="1">
      <c r="A79" s="56">
        <v>70</v>
      </c>
      <c r="B79" s="31" t="s">
        <v>99</v>
      </c>
      <c r="C79" s="31">
        <v>4907</v>
      </c>
      <c r="D79" s="40">
        <v>4904.8499999999995</v>
      </c>
      <c r="E79" s="40">
        <v>4878.6499999999987</v>
      </c>
      <c r="F79" s="40">
        <v>4850.2999999999993</v>
      </c>
      <c r="G79" s="40">
        <v>4824.0999999999985</v>
      </c>
      <c r="H79" s="40">
        <v>4933.1999999999989</v>
      </c>
      <c r="I79" s="40">
        <v>4959.3999999999996</v>
      </c>
      <c r="J79" s="40">
        <v>4987.7499999999991</v>
      </c>
      <c r="K79" s="31">
        <v>4931.05</v>
      </c>
      <c r="L79" s="31">
        <v>4876.5</v>
      </c>
      <c r="M79" s="31">
        <v>2.8856799999999998</v>
      </c>
      <c r="N79" s="1"/>
      <c r="O79" s="1"/>
    </row>
    <row r="80" spans="1:15" ht="12.75" customHeight="1">
      <c r="A80" s="56">
        <v>71</v>
      </c>
      <c r="B80" s="31" t="s">
        <v>100</v>
      </c>
      <c r="C80" s="31">
        <v>2591.9</v>
      </c>
      <c r="D80" s="40">
        <v>2581.5500000000002</v>
      </c>
      <c r="E80" s="40">
        <v>2558.9000000000005</v>
      </c>
      <c r="F80" s="40">
        <v>2525.9000000000005</v>
      </c>
      <c r="G80" s="40">
        <v>2503.2500000000009</v>
      </c>
      <c r="H80" s="40">
        <v>2614.5500000000002</v>
      </c>
      <c r="I80" s="40">
        <v>2637.2</v>
      </c>
      <c r="J80" s="40">
        <v>2670.2</v>
      </c>
      <c r="K80" s="31">
        <v>2604.1999999999998</v>
      </c>
      <c r="L80" s="31">
        <v>2548.5500000000002</v>
      </c>
      <c r="M80" s="31">
        <v>4.0676300000000003</v>
      </c>
      <c r="N80" s="1"/>
      <c r="O80" s="1"/>
    </row>
    <row r="81" spans="1:15" ht="12.75" customHeight="1">
      <c r="A81" s="56">
        <v>72</v>
      </c>
      <c r="B81" s="31" t="s">
        <v>255</v>
      </c>
      <c r="C81" s="31">
        <v>519</v>
      </c>
      <c r="D81" s="40">
        <v>516.66666666666663</v>
      </c>
      <c r="E81" s="40">
        <v>509.33333333333326</v>
      </c>
      <c r="F81" s="40">
        <v>499.66666666666663</v>
      </c>
      <c r="G81" s="40">
        <v>492.33333333333326</v>
      </c>
      <c r="H81" s="40">
        <v>526.33333333333326</v>
      </c>
      <c r="I81" s="40">
        <v>533.66666666666652</v>
      </c>
      <c r="J81" s="40">
        <v>543.33333333333326</v>
      </c>
      <c r="K81" s="31">
        <v>524</v>
      </c>
      <c r="L81" s="31">
        <v>507</v>
      </c>
      <c r="M81" s="31">
        <v>3.4267799999999999</v>
      </c>
      <c r="N81" s="1"/>
      <c r="O81" s="1"/>
    </row>
    <row r="82" spans="1:15" ht="12.75" customHeight="1">
      <c r="A82" s="56">
        <v>73</v>
      </c>
      <c r="B82" s="31" t="s">
        <v>256</v>
      </c>
      <c r="C82" s="31">
        <v>1693.75</v>
      </c>
      <c r="D82" s="40">
        <v>1686.4166666666667</v>
      </c>
      <c r="E82" s="40">
        <v>1662.8333333333335</v>
      </c>
      <c r="F82" s="40">
        <v>1631.9166666666667</v>
      </c>
      <c r="G82" s="40">
        <v>1608.3333333333335</v>
      </c>
      <c r="H82" s="40">
        <v>1717.3333333333335</v>
      </c>
      <c r="I82" s="40">
        <v>1740.916666666667</v>
      </c>
      <c r="J82" s="40">
        <v>1771.8333333333335</v>
      </c>
      <c r="K82" s="31">
        <v>1710</v>
      </c>
      <c r="L82" s="31">
        <v>1655.5</v>
      </c>
      <c r="M82" s="31">
        <v>0.39655000000000001</v>
      </c>
      <c r="N82" s="1"/>
      <c r="O82" s="1"/>
    </row>
    <row r="83" spans="1:15" ht="12.75" customHeight="1">
      <c r="A83" s="56">
        <v>74</v>
      </c>
      <c r="B83" s="31" t="s">
        <v>101</v>
      </c>
      <c r="C83" s="31">
        <v>1908.7</v>
      </c>
      <c r="D83" s="40">
        <v>1908.2</v>
      </c>
      <c r="E83" s="40">
        <v>1897.5</v>
      </c>
      <c r="F83" s="40">
        <v>1886.3</v>
      </c>
      <c r="G83" s="40">
        <v>1875.6</v>
      </c>
      <c r="H83" s="40">
        <v>1919.4</v>
      </c>
      <c r="I83" s="40">
        <v>1930.1000000000004</v>
      </c>
      <c r="J83" s="40">
        <v>1941.3000000000002</v>
      </c>
      <c r="K83" s="31">
        <v>1918.9</v>
      </c>
      <c r="L83" s="31">
        <v>1897</v>
      </c>
      <c r="M83" s="31">
        <v>5.9552800000000001</v>
      </c>
      <c r="N83" s="1"/>
      <c r="O83" s="1"/>
    </row>
    <row r="84" spans="1:15" ht="12.75" customHeight="1">
      <c r="A84" s="56">
        <v>75</v>
      </c>
      <c r="B84" s="31" t="s">
        <v>102</v>
      </c>
      <c r="C84" s="31">
        <v>168.35</v>
      </c>
      <c r="D84" s="40">
        <v>167.43333333333331</v>
      </c>
      <c r="E84" s="40">
        <v>166.26666666666662</v>
      </c>
      <c r="F84" s="40">
        <v>164.18333333333331</v>
      </c>
      <c r="G84" s="40">
        <v>163.01666666666662</v>
      </c>
      <c r="H84" s="40">
        <v>169.51666666666662</v>
      </c>
      <c r="I84" s="40">
        <v>170.68333333333331</v>
      </c>
      <c r="J84" s="40">
        <v>172.76666666666662</v>
      </c>
      <c r="K84" s="31">
        <v>168.6</v>
      </c>
      <c r="L84" s="31">
        <v>165.35</v>
      </c>
      <c r="M84" s="31">
        <v>13.37204</v>
      </c>
      <c r="N84" s="1"/>
      <c r="O84" s="1"/>
    </row>
    <row r="85" spans="1:15" ht="12.75" customHeight="1">
      <c r="A85" s="56">
        <v>76</v>
      </c>
      <c r="B85" s="31" t="s">
        <v>103</v>
      </c>
      <c r="C85" s="31">
        <v>83</v>
      </c>
      <c r="D85" s="40">
        <v>82.86666666666666</v>
      </c>
      <c r="E85" s="40">
        <v>82.23333333333332</v>
      </c>
      <c r="F85" s="40">
        <v>81.466666666666654</v>
      </c>
      <c r="G85" s="40">
        <v>80.833333333333314</v>
      </c>
      <c r="H85" s="40">
        <v>83.633333333333326</v>
      </c>
      <c r="I85" s="40">
        <v>84.26666666666668</v>
      </c>
      <c r="J85" s="40">
        <v>85.033333333333331</v>
      </c>
      <c r="K85" s="31">
        <v>83.5</v>
      </c>
      <c r="L85" s="31">
        <v>82.1</v>
      </c>
      <c r="M85" s="31">
        <v>75.083449999999999</v>
      </c>
      <c r="N85" s="1"/>
      <c r="O85" s="1"/>
    </row>
    <row r="86" spans="1:15" ht="12.75" customHeight="1">
      <c r="A86" s="56">
        <v>77</v>
      </c>
      <c r="B86" s="31" t="s">
        <v>257</v>
      </c>
      <c r="C86" s="31">
        <v>297.3</v>
      </c>
      <c r="D86" s="40">
        <v>298.14999999999998</v>
      </c>
      <c r="E86" s="40">
        <v>288.29999999999995</v>
      </c>
      <c r="F86" s="40">
        <v>279.29999999999995</v>
      </c>
      <c r="G86" s="40">
        <v>269.44999999999993</v>
      </c>
      <c r="H86" s="40">
        <v>307.14999999999998</v>
      </c>
      <c r="I86" s="40">
        <v>317</v>
      </c>
      <c r="J86" s="40">
        <v>326</v>
      </c>
      <c r="K86" s="31">
        <v>308</v>
      </c>
      <c r="L86" s="31">
        <v>289.14999999999998</v>
      </c>
      <c r="M86" s="31">
        <v>70.368970000000004</v>
      </c>
      <c r="N86" s="1"/>
      <c r="O86" s="1"/>
    </row>
    <row r="87" spans="1:15" ht="12.75" customHeight="1">
      <c r="A87" s="56">
        <v>78</v>
      </c>
      <c r="B87" s="31" t="s">
        <v>104</v>
      </c>
      <c r="C87" s="31">
        <v>129.19999999999999</v>
      </c>
      <c r="D87" s="40">
        <v>129.03333333333333</v>
      </c>
      <c r="E87" s="40">
        <v>128.16666666666666</v>
      </c>
      <c r="F87" s="40">
        <v>127.13333333333333</v>
      </c>
      <c r="G87" s="40">
        <v>126.26666666666665</v>
      </c>
      <c r="H87" s="40">
        <v>130.06666666666666</v>
      </c>
      <c r="I87" s="40">
        <v>130.93333333333334</v>
      </c>
      <c r="J87" s="40">
        <v>131.96666666666667</v>
      </c>
      <c r="K87" s="31">
        <v>129.9</v>
      </c>
      <c r="L87" s="31">
        <v>128</v>
      </c>
      <c r="M87" s="31">
        <v>41.60624</v>
      </c>
      <c r="N87" s="1"/>
      <c r="O87" s="1"/>
    </row>
    <row r="88" spans="1:15" ht="12.75" customHeight="1">
      <c r="A88" s="56">
        <v>79</v>
      </c>
      <c r="B88" s="31" t="s">
        <v>107</v>
      </c>
      <c r="C88" s="31">
        <v>45.75</v>
      </c>
      <c r="D88" s="40">
        <v>46.15</v>
      </c>
      <c r="E88" s="40">
        <v>45.099999999999994</v>
      </c>
      <c r="F88" s="40">
        <v>44.449999999999996</v>
      </c>
      <c r="G88" s="40">
        <v>43.399999999999991</v>
      </c>
      <c r="H88" s="40">
        <v>46.8</v>
      </c>
      <c r="I88" s="40">
        <v>47.849999999999994</v>
      </c>
      <c r="J88" s="40">
        <v>48.5</v>
      </c>
      <c r="K88" s="31">
        <v>47.2</v>
      </c>
      <c r="L88" s="31">
        <v>45.5</v>
      </c>
      <c r="M88" s="31">
        <v>218.39553000000001</v>
      </c>
      <c r="N88" s="1"/>
      <c r="O88" s="1"/>
    </row>
    <row r="89" spans="1:15" ht="12.75" customHeight="1">
      <c r="A89" s="56">
        <v>80</v>
      </c>
      <c r="B89" s="31" t="s">
        <v>258</v>
      </c>
      <c r="C89" s="31">
        <v>3864.55</v>
      </c>
      <c r="D89" s="40">
        <v>3867.1833333333329</v>
      </c>
      <c r="E89" s="40">
        <v>3828.3666666666659</v>
      </c>
      <c r="F89" s="40">
        <v>3792.1833333333329</v>
      </c>
      <c r="G89" s="40">
        <v>3753.3666666666659</v>
      </c>
      <c r="H89" s="40">
        <v>3903.3666666666659</v>
      </c>
      <c r="I89" s="40">
        <v>3942.1833333333325</v>
      </c>
      <c r="J89" s="40">
        <v>3978.3666666666659</v>
      </c>
      <c r="K89" s="31">
        <v>3906</v>
      </c>
      <c r="L89" s="31">
        <v>3831</v>
      </c>
      <c r="M89" s="31">
        <v>0.89895000000000003</v>
      </c>
      <c r="N89" s="1"/>
      <c r="O89" s="1"/>
    </row>
    <row r="90" spans="1:15" ht="12.75" customHeight="1">
      <c r="A90" s="56">
        <v>81</v>
      </c>
      <c r="B90" s="31" t="s">
        <v>105</v>
      </c>
      <c r="C90" s="31">
        <v>528.54999999999995</v>
      </c>
      <c r="D90" s="40">
        <v>528.06666666666661</v>
      </c>
      <c r="E90" s="40">
        <v>524.88333333333321</v>
      </c>
      <c r="F90" s="40">
        <v>521.21666666666658</v>
      </c>
      <c r="G90" s="40">
        <v>518.03333333333319</v>
      </c>
      <c r="H90" s="40">
        <v>531.73333333333323</v>
      </c>
      <c r="I90" s="40">
        <v>534.91666666666663</v>
      </c>
      <c r="J90" s="40">
        <v>538.58333333333326</v>
      </c>
      <c r="K90" s="31">
        <v>531.25</v>
      </c>
      <c r="L90" s="31">
        <v>524.4</v>
      </c>
      <c r="M90" s="31">
        <v>7.3938499999999996</v>
      </c>
      <c r="N90" s="1"/>
      <c r="O90" s="1"/>
    </row>
    <row r="91" spans="1:15" ht="12.75" customHeight="1">
      <c r="A91" s="56">
        <v>82</v>
      </c>
      <c r="B91" s="31" t="s">
        <v>108</v>
      </c>
      <c r="C91" s="31">
        <v>968.35</v>
      </c>
      <c r="D91" s="40">
        <v>965.15</v>
      </c>
      <c r="E91" s="40">
        <v>956.15</v>
      </c>
      <c r="F91" s="40">
        <v>943.95</v>
      </c>
      <c r="G91" s="40">
        <v>934.95</v>
      </c>
      <c r="H91" s="40">
        <v>977.34999999999991</v>
      </c>
      <c r="I91" s="40">
        <v>986.34999999999991</v>
      </c>
      <c r="J91" s="40">
        <v>998.54999999999984</v>
      </c>
      <c r="K91" s="31">
        <v>974.15</v>
      </c>
      <c r="L91" s="31">
        <v>952.95</v>
      </c>
      <c r="M91" s="31">
        <v>7.6654200000000001</v>
      </c>
      <c r="N91" s="1"/>
      <c r="O91" s="1"/>
    </row>
    <row r="92" spans="1:15" ht="12.75" customHeight="1">
      <c r="A92" s="56">
        <v>83</v>
      </c>
      <c r="B92" s="31" t="s">
        <v>260</v>
      </c>
      <c r="C92" s="31">
        <v>628.29999999999995</v>
      </c>
      <c r="D92" s="40">
        <v>629.65</v>
      </c>
      <c r="E92" s="40">
        <v>622.69999999999993</v>
      </c>
      <c r="F92" s="40">
        <v>617.09999999999991</v>
      </c>
      <c r="G92" s="40">
        <v>610.14999999999986</v>
      </c>
      <c r="H92" s="40">
        <v>635.25</v>
      </c>
      <c r="I92" s="40">
        <v>642.20000000000005</v>
      </c>
      <c r="J92" s="40">
        <v>647.80000000000007</v>
      </c>
      <c r="K92" s="31">
        <v>636.6</v>
      </c>
      <c r="L92" s="31">
        <v>624.04999999999995</v>
      </c>
      <c r="M92" s="31">
        <v>2.77047</v>
      </c>
      <c r="N92" s="1"/>
      <c r="O92" s="1"/>
    </row>
    <row r="93" spans="1:15" ht="12.75" customHeight="1">
      <c r="A93" s="56">
        <v>84</v>
      </c>
      <c r="B93" s="31" t="s">
        <v>109</v>
      </c>
      <c r="C93" s="31">
        <v>1871.8</v>
      </c>
      <c r="D93" s="40">
        <v>1867.3</v>
      </c>
      <c r="E93" s="40">
        <v>1852.6499999999999</v>
      </c>
      <c r="F93" s="40">
        <v>1833.5</v>
      </c>
      <c r="G93" s="40">
        <v>1818.85</v>
      </c>
      <c r="H93" s="40">
        <v>1886.4499999999998</v>
      </c>
      <c r="I93" s="40">
        <v>1901.1</v>
      </c>
      <c r="J93" s="40">
        <v>1920.2499999999998</v>
      </c>
      <c r="K93" s="31">
        <v>1881.95</v>
      </c>
      <c r="L93" s="31">
        <v>1848.15</v>
      </c>
      <c r="M93" s="31">
        <v>3.92238</v>
      </c>
      <c r="N93" s="1"/>
      <c r="O93" s="1"/>
    </row>
    <row r="94" spans="1:15" ht="12.75" customHeight="1">
      <c r="A94" s="56">
        <v>85</v>
      </c>
      <c r="B94" s="31" t="s">
        <v>111</v>
      </c>
      <c r="C94" s="31">
        <v>1622.25</v>
      </c>
      <c r="D94" s="40">
        <v>1622.2666666666667</v>
      </c>
      <c r="E94" s="40">
        <v>1600.5333333333333</v>
      </c>
      <c r="F94" s="40">
        <v>1578.8166666666666</v>
      </c>
      <c r="G94" s="40">
        <v>1557.0833333333333</v>
      </c>
      <c r="H94" s="40">
        <v>1643.9833333333333</v>
      </c>
      <c r="I94" s="40">
        <v>1665.7166666666665</v>
      </c>
      <c r="J94" s="40">
        <v>1687.4333333333334</v>
      </c>
      <c r="K94" s="31">
        <v>1644</v>
      </c>
      <c r="L94" s="31">
        <v>1600.55</v>
      </c>
      <c r="M94" s="31">
        <v>16.565200000000001</v>
      </c>
      <c r="N94" s="1"/>
      <c r="O94" s="1"/>
    </row>
    <row r="95" spans="1:15" ht="12.75" customHeight="1">
      <c r="A95" s="56">
        <v>86</v>
      </c>
      <c r="B95" s="31" t="s">
        <v>112</v>
      </c>
      <c r="C95" s="31">
        <v>634.85</v>
      </c>
      <c r="D95" s="40">
        <v>633.25000000000011</v>
      </c>
      <c r="E95" s="40">
        <v>628.05000000000018</v>
      </c>
      <c r="F95" s="40">
        <v>621.25000000000011</v>
      </c>
      <c r="G95" s="40">
        <v>616.05000000000018</v>
      </c>
      <c r="H95" s="40">
        <v>640.05000000000018</v>
      </c>
      <c r="I95" s="40">
        <v>645.25000000000023</v>
      </c>
      <c r="J95" s="40">
        <v>652.05000000000018</v>
      </c>
      <c r="K95" s="31">
        <v>638.45000000000005</v>
      </c>
      <c r="L95" s="31">
        <v>626.45000000000005</v>
      </c>
      <c r="M95" s="31">
        <v>4.68703</v>
      </c>
      <c r="N95" s="1"/>
      <c r="O95" s="1"/>
    </row>
    <row r="96" spans="1:15" ht="12.75" customHeight="1">
      <c r="A96" s="56">
        <v>87</v>
      </c>
      <c r="B96" s="31" t="s">
        <v>261</v>
      </c>
      <c r="C96" s="31">
        <v>295.14999999999998</v>
      </c>
      <c r="D96" s="40">
        <v>294.2833333333333</v>
      </c>
      <c r="E96" s="40">
        <v>291.66666666666663</v>
      </c>
      <c r="F96" s="40">
        <v>288.18333333333334</v>
      </c>
      <c r="G96" s="40">
        <v>285.56666666666666</v>
      </c>
      <c r="H96" s="40">
        <v>297.76666666666659</v>
      </c>
      <c r="I96" s="40">
        <v>300.38333333333327</v>
      </c>
      <c r="J96" s="40">
        <v>303.86666666666656</v>
      </c>
      <c r="K96" s="31">
        <v>296.89999999999998</v>
      </c>
      <c r="L96" s="31">
        <v>290.8</v>
      </c>
      <c r="M96" s="31">
        <v>2.5672799999999998</v>
      </c>
      <c r="N96" s="1"/>
      <c r="O96" s="1"/>
    </row>
    <row r="97" spans="1:15" ht="12.75" customHeight="1">
      <c r="A97" s="56">
        <v>88</v>
      </c>
      <c r="B97" s="31" t="s">
        <v>114</v>
      </c>
      <c r="C97" s="31">
        <v>1319.1</v>
      </c>
      <c r="D97" s="40">
        <v>1319.1666666666667</v>
      </c>
      <c r="E97" s="40">
        <v>1308.8833333333334</v>
      </c>
      <c r="F97" s="40">
        <v>1298.6666666666667</v>
      </c>
      <c r="G97" s="40">
        <v>1288.3833333333334</v>
      </c>
      <c r="H97" s="40">
        <v>1329.3833333333334</v>
      </c>
      <c r="I97" s="40">
        <v>1339.6666666666667</v>
      </c>
      <c r="J97" s="40">
        <v>1349.8833333333334</v>
      </c>
      <c r="K97" s="31">
        <v>1329.45</v>
      </c>
      <c r="L97" s="31">
        <v>1308.95</v>
      </c>
      <c r="M97" s="31">
        <v>22.315079999999998</v>
      </c>
      <c r="N97" s="1"/>
      <c r="O97" s="1"/>
    </row>
    <row r="98" spans="1:15" ht="12.75" customHeight="1">
      <c r="A98" s="56">
        <v>89</v>
      </c>
      <c r="B98" s="31" t="s">
        <v>116</v>
      </c>
      <c r="C98" s="31">
        <v>2446.1</v>
      </c>
      <c r="D98" s="40">
        <v>2435.6833333333329</v>
      </c>
      <c r="E98" s="40">
        <v>2421.4166666666661</v>
      </c>
      <c r="F98" s="40">
        <v>2396.7333333333331</v>
      </c>
      <c r="G98" s="40">
        <v>2382.4666666666662</v>
      </c>
      <c r="H98" s="40">
        <v>2460.3666666666659</v>
      </c>
      <c r="I98" s="40">
        <v>2474.6333333333332</v>
      </c>
      <c r="J98" s="40">
        <v>2499.3166666666657</v>
      </c>
      <c r="K98" s="31">
        <v>2449.9499999999998</v>
      </c>
      <c r="L98" s="31">
        <v>2411</v>
      </c>
      <c r="M98" s="31">
        <v>1.17665</v>
      </c>
      <c r="N98" s="1"/>
      <c r="O98" s="1"/>
    </row>
    <row r="99" spans="1:15" ht="12.75" customHeight="1">
      <c r="A99" s="56">
        <v>90</v>
      </c>
      <c r="B99" s="31" t="s">
        <v>117</v>
      </c>
      <c r="C99" s="31">
        <v>1479.4</v>
      </c>
      <c r="D99" s="40">
        <v>1475.2333333333333</v>
      </c>
      <c r="E99" s="40">
        <v>1465.6666666666667</v>
      </c>
      <c r="F99" s="40">
        <v>1451.9333333333334</v>
      </c>
      <c r="G99" s="40">
        <v>1442.3666666666668</v>
      </c>
      <c r="H99" s="40">
        <v>1488.9666666666667</v>
      </c>
      <c r="I99" s="40">
        <v>1498.5333333333333</v>
      </c>
      <c r="J99" s="40">
        <v>1512.2666666666667</v>
      </c>
      <c r="K99" s="31">
        <v>1484.8</v>
      </c>
      <c r="L99" s="31">
        <v>1461.5</v>
      </c>
      <c r="M99" s="31">
        <v>31.628679999999999</v>
      </c>
      <c r="N99" s="1"/>
      <c r="O99" s="1"/>
    </row>
    <row r="100" spans="1:15" ht="12.75" customHeight="1">
      <c r="A100" s="56">
        <v>91</v>
      </c>
      <c r="B100" s="31" t="s">
        <v>118</v>
      </c>
      <c r="C100" s="31">
        <v>649.54999999999995</v>
      </c>
      <c r="D100" s="40">
        <v>648.9</v>
      </c>
      <c r="E100" s="40">
        <v>642.79999999999995</v>
      </c>
      <c r="F100" s="40">
        <v>636.04999999999995</v>
      </c>
      <c r="G100" s="40">
        <v>629.94999999999993</v>
      </c>
      <c r="H100" s="40">
        <v>655.65</v>
      </c>
      <c r="I100" s="40">
        <v>661.75000000000011</v>
      </c>
      <c r="J100" s="40">
        <v>668.5</v>
      </c>
      <c r="K100" s="31">
        <v>655</v>
      </c>
      <c r="L100" s="31">
        <v>642.15</v>
      </c>
      <c r="M100" s="31">
        <v>15.928419999999999</v>
      </c>
      <c r="N100" s="1"/>
      <c r="O100" s="1"/>
    </row>
    <row r="101" spans="1:15" ht="12.75" customHeight="1">
      <c r="A101" s="56">
        <v>92</v>
      </c>
      <c r="B101" s="31" t="s">
        <v>113</v>
      </c>
      <c r="C101" s="31">
        <v>1397</v>
      </c>
      <c r="D101" s="40">
        <v>1392.2166666666665</v>
      </c>
      <c r="E101" s="40">
        <v>1381.4333333333329</v>
      </c>
      <c r="F101" s="40">
        <v>1365.8666666666666</v>
      </c>
      <c r="G101" s="40">
        <v>1355.083333333333</v>
      </c>
      <c r="H101" s="40">
        <v>1407.7833333333328</v>
      </c>
      <c r="I101" s="40">
        <v>1418.5666666666662</v>
      </c>
      <c r="J101" s="40">
        <v>1434.1333333333328</v>
      </c>
      <c r="K101" s="31">
        <v>1403</v>
      </c>
      <c r="L101" s="31">
        <v>1376.65</v>
      </c>
      <c r="M101" s="31">
        <v>3.8645200000000002</v>
      </c>
      <c r="N101" s="1"/>
      <c r="O101" s="1"/>
    </row>
    <row r="102" spans="1:15" ht="12.75" customHeight="1">
      <c r="A102" s="56">
        <v>93</v>
      </c>
      <c r="B102" s="31" t="s">
        <v>119</v>
      </c>
      <c r="C102" s="31">
        <v>2462.1</v>
      </c>
      <c r="D102" s="40">
        <v>2459.2333333333331</v>
      </c>
      <c r="E102" s="40">
        <v>2434.8666666666663</v>
      </c>
      <c r="F102" s="40">
        <v>2407.6333333333332</v>
      </c>
      <c r="G102" s="40">
        <v>2383.2666666666664</v>
      </c>
      <c r="H102" s="40">
        <v>2486.4666666666662</v>
      </c>
      <c r="I102" s="40">
        <v>2510.833333333333</v>
      </c>
      <c r="J102" s="40">
        <v>2538.0666666666662</v>
      </c>
      <c r="K102" s="31">
        <v>2483.6</v>
      </c>
      <c r="L102" s="31">
        <v>2432</v>
      </c>
      <c r="M102" s="31">
        <v>2.5360800000000001</v>
      </c>
      <c r="N102" s="1"/>
      <c r="O102" s="1"/>
    </row>
    <row r="103" spans="1:15" ht="12.75" customHeight="1">
      <c r="A103" s="56">
        <v>94</v>
      </c>
      <c r="B103" s="31" t="s">
        <v>121</v>
      </c>
      <c r="C103" s="31">
        <v>475.55</v>
      </c>
      <c r="D103" s="40">
        <v>469.4666666666667</v>
      </c>
      <c r="E103" s="40">
        <v>461.58333333333337</v>
      </c>
      <c r="F103" s="40">
        <v>447.61666666666667</v>
      </c>
      <c r="G103" s="40">
        <v>439.73333333333335</v>
      </c>
      <c r="H103" s="40">
        <v>483.43333333333339</v>
      </c>
      <c r="I103" s="40">
        <v>491.31666666666672</v>
      </c>
      <c r="J103" s="40">
        <v>505.28333333333342</v>
      </c>
      <c r="K103" s="31">
        <v>477.35</v>
      </c>
      <c r="L103" s="31">
        <v>455.5</v>
      </c>
      <c r="M103" s="31">
        <v>182.57597999999999</v>
      </c>
      <c r="N103" s="1"/>
      <c r="O103" s="1"/>
    </row>
    <row r="104" spans="1:15" ht="12.75" customHeight="1">
      <c r="A104" s="56">
        <v>95</v>
      </c>
      <c r="B104" s="31" t="s">
        <v>262</v>
      </c>
      <c r="C104" s="31">
        <v>1210.6500000000001</v>
      </c>
      <c r="D104" s="40">
        <v>1217.05</v>
      </c>
      <c r="E104" s="40">
        <v>1202.0999999999999</v>
      </c>
      <c r="F104" s="40">
        <v>1193.55</v>
      </c>
      <c r="G104" s="40">
        <v>1178.5999999999999</v>
      </c>
      <c r="H104" s="40">
        <v>1225.5999999999999</v>
      </c>
      <c r="I104" s="40">
        <v>1240.5500000000002</v>
      </c>
      <c r="J104" s="40">
        <v>1249.0999999999999</v>
      </c>
      <c r="K104" s="31">
        <v>1232</v>
      </c>
      <c r="L104" s="31">
        <v>1208.5</v>
      </c>
      <c r="M104" s="31">
        <v>5.6943299999999999</v>
      </c>
      <c r="N104" s="1"/>
      <c r="O104" s="1"/>
    </row>
    <row r="105" spans="1:15" ht="12.75" customHeight="1">
      <c r="A105" s="56">
        <v>96</v>
      </c>
      <c r="B105" s="31" t="s">
        <v>391</v>
      </c>
      <c r="C105" s="31">
        <v>124.7</v>
      </c>
      <c r="D105" s="40">
        <v>125.01666666666665</v>
      </c>
      <c r="E105" s="40">
        <v>122.5333333333333</v>
      </c>
      <c r="F105" s="40">
        <v>120.36666666666665</v>
      </c>
      <c r="G105" s="40">
        <v>117.8833333333333</v>
      </c>
      <c r="H105" s="40">
        <v>127.18333333333331</v>
      </c>
      <c r="I105" s="40">
        <v>129.66666666666666</v>
      </c>
      <c r="J105" s="40">
        <v>131.83333333333331</v>
      </c>
      <c r="K105" s="31">
        <v>127.5</v>
      </c>
      <c r="L105" s="31">
        <v>122.85</v>
      </c>
      <c r="M105" s="31">
        <v>53.864170000000001</v>
      </c>
      <c r="N105" s="1"/>
      <c r="O105" s="1"/>
    </row>
    <row r="106" spans="1:15" ht="12.75" customHeight="1">
      <c r="A106" s="56">
        <v>97</v>
      </c>
      <c r="B106" s="31" t="s">
        <v>122</v>
      </c>
      <c r="C106" s="31">
        <v>292.35000000000002</v>
      </c>
      <c r="D106" s="40">
        <v>291.53333333333336</v>
      </c>
      <c r="E106" s="40">
        <v>288.41666666666674</v>
      </c>
      <c r="F106" s="40">
        <v>284.48333333333341</v>
      </c>
      <c r="G106" s="40">
        <v>281.36666666666679</v>
      </c>
      <c r="H106" s="40">
        <v>295.4666666666667</v>
      </c>
      <c r="I106" s="40">
        <v>298.58333333333337</v>
      </c>
      <c r="J106" s="40">
        <v>302.51666666666665</v>
      </c>
      <c r="K106" s="31">
        <v>294.64999999999998</v>
      </c>
      <c r="L106" s="31">
        <v>287.60000000000002</v>
      </c>
      <c r="M106" s="31">
        <v>12.10196</v>
      </c>
      <c r="N106" s="1"/>
      <c r="O106" s="1"/>
    </row>
    <row r="107" spans="1:15" ht="12.75" customHeight="1">
      <c r="A107" s="56">
        <v>98</v>
      </c>
      <c r="B107" s="31" t="s">
        <v>123</v>
      </c>
      <c r="C107" s="31">
        <v>2360.15</v>
      </c>
      <c r="D107" s="40">
        <v>2353.5</v>
      </c>
      <c r="E107" s="40">
        <v>2336.65</v>
      </c>
      <c r="F107" s="40">
        <v>2313.15</v>
      </c>
      <c r="G107" s="40">
        <v>2296.3000000000002</v>
      </c>
      <c r="H107" s="40">
        <v>2377</v>
      </c>
      <c r="I107" s="40">
        <v>2393.8500000000004</v>
      </c>
      <c r="J107" s="40">
        <v>2417.35</v>
      </c>
      <c r="K107" s="31">
        <v>2370.35</v>
      </c>
      <c r="L107" s="31">
        <v>2330</v>
      </c>
      <c r="M107" s="31">
        <v>11.23597</v>
      </c>
      <c r="N107" s="1"/>
      <c r="O107" s="1"/>
    </row>
    <row r="108" spans="1:15" ht="12.75" customHeight="1">
      <c r="A108" s="56">
        <v>99</v>
      </c>
      <c r="B108" s="31" t="s">
        <v>263</v>
      </c>
      <c r="C108" s="31">
        <v>316.8</v>
      </c>
      <c r="D108" s="40">
        <v>317.06666666666666</v>
      </c>
      <c r="E108" s="40">
        <v>315.7833333333333</v>
      </c>
      <c r="F108" s="40">
        <v>314.76666666666665</v>
      </c>
      <c r="G108" s="40">
        <v>313.48333333333329</v>
      </c>
      <c r="H108" s="40">
        <v>318.08333333333331</v>
      </c>
      <c r="I108" s="40">
        <v>319.36666666666673</v>
      </c>
      <c r="J108" s="40">
        <v>320.38333333333333</v>
      </c>
      <c r="K108" s="31">
        <v>318.35000000000002</v>
      </c>
      <c r="L108" s="31">
        <v>316.05</v>
      </c>
      <c r="M108" s="31">
        <v>2.62845</v>
      </c>
      <c r="N108" s="1"/>
      <c r="O108" s="1"/>
    </row>
    <row r="109" spans="1:15" ht="12.75" customHeight="1">
      <c r="A109" s="56">
        <v>100</v>
      </c>
      <c r="B109" s="31" t="s">
        <v>115</v>
      </c>
      <c r="C109" s="31">
        <v>2586.4499999999998</v>
      </c>
      <c r="D109" s="40">
        <v>2585.3666666666668</v>
      </c>
      <c r="E109" s="40">
        <v>2562.0833333333335</v>
      </c>
      <c r="F109" s="40">
        <v>2537.7166666666667</v>
      </c>
      <c r="G109" s="40">
        <v>2514.4333333333334</v>
      </c>
      <c r="H109" s="40">
        <v>2609.7333333333336</v>
      </c>
      <c r="I109" s="40">
        <v>2633.0166666666664</v>
      </c>
      <c r="J109" s="40">
        <v>2657.3833333333337</v>
      </c>
      <c r="K109" s="31">
        <v>2608.65</v>
      </c>
      <c r="L109" s="31">
        <v>2561</v>
      </c>
      <c r="M109" s="31">
        <v>22.89067</v>
      </c>
      <c r="N109" s="1"/>
      <c r="O109" s="1"/>
    </row>
    <row r="110" spans="1:15" ht="12.75" customHeight="1">
      <c r="A110" s="56">
        <v>101</v>
      </c>
      <c r="B110" s="31" t="s">
        <v>125</v>
      </c>
      <c r="C110" s="31">
        <v>740.15</v>
      </c>
      <c r="D110" s="40">
        <v>740.98333333333323</v>
      </c>
      <c r="E110" s="40">
        <v>735.71666666666647</v>
      </c>
      <c r="F110" s="40">
        <v>731.28333333333319</v>
      </c>
      <c r="G110" s="40">
        <v>726.01666666666642</v>
      </c>
      <c r="H110" s="40">
        <v>745.41666666666652</v>
      </c>
      <c r="I110" s="40">
        <v>750.68333333333317</v>
      </c>
      <c r="J110" s="40">
        <v>755.11666666666656</v>
      </c>
      <c r="K110" s="31">
        <v>746.25</v>
      </c>
      <c r="L110" s="31">
        <v>736.55</v>
      </c>
      <c r="M110" s="31">
        <v>69.730549999999994</v>
      </c>
      <c r="N110" s="1"/>
      <c r="O110" s="1"/>
    </row>
    <row r="111" spans="1:15" ht="12.75" customHeight="1">
      <c r="A111" s="56">
        <v>102</v>
      </c>
      <c r="B111" s="31" t="s">
        <v>126</v>
      </c>
      <c r="C111" s="31">
        <v>1401.25</v>
      </c>
      <c r="D111" s="40">
        <v>1393.6499999999999</v>
      </c>
      <c r="E111" s="40">
        <v>1380.3499999999997</v>
      </c>
      <c r="F111" s="40">
        <v>1359.4499999999998</v>
      </c>
      <c r="G111" s="40">
        <v>1346.1499999999996</v>
      </c>
      <c r="H111" s="40">
        <v>1414.5499999999997</v>
      </c>
      <c r="I111" s="40">
        <v>1427.85</v>
      </c>
      <c r="J111" s="40">
        <v>1448.7499999999998</v>
      </c>
      <c r="K111" s="31">
        <v>1406.95</v>
      </c>
      <c r="L111" s="31">
        <v>1372.75</v>
      </c>
      <c r="M111" s="31">
        <v>3.4330099999999999</v>
      </c>
      <c r="N111" s="1"/>
      <c r="O111" s="1"/>
    </row>
    <row r="112" spans="1:15" ht="12.75" customHeight="1">
      <c r="A112" s="56">
        <v>103</v>
      </c>
      <c r="B112" s="31" t="s">
        <v>127</v>
      </c>
      <c r="C112" s="31">
        <v>560.79999999999995</v>
      </c>
      <c r="D112" s="40">
        <v>558.5</v>
      </c>
      <c r="E112" s="40">
        <v>552.5</v>
      </c>
      <c r="F112" s="40">
        <v>544.20000000000005</v>
      </c>
      <c r="G112" s="40">
        <v>538.20000000000005</v>
      </c>
      <c r="H112" s="40">
        <v>566.79999999999995</v>
      </c>
      <c r="I112" s="40">
        <v>572.79999999999995</v>
      </c>
      <c r="J112" s="40">
        <v>581.09999999999991</v>
      </c>
      <c r="K112" s="31">
        <v>564.5</v>
      </c>
      <c r="L112" s="31">
        <v>550.20000000000005</v>
      </c>
      <c r="M112" s="31">
        <v>8.2087699999999995</v>
      </c>
      <c r="N112" s="1"/>
      <c r="O112" s="1"/>
    </row>
    <row r="113" spans="1:15" ht="12.75" customHeight="1">
      <c r="A113" s="56">
        <v>104</v>
      </c>
      <c r="B113" s="31" t="s">
        <v>264</v>
      </c>
      <c r="C113" s="31">
        <v>791.75</v>
      </c>
      <c r="D113" s="40">
        <v>789.95000000000016</v>
      </c>
      <c r="E113" s="40">
        <v>781.25000000000034</v>
      </c>
      <c r="F113" s="40">
        <v>770.75000000000023</v>
      </c>
      <c r="G113" s="40">
        <v>762.05000000000041</v>
      </c>
      <c r="H113" s="40">
        <v>800.45000000000027</v>
      </c>
      <c r="I113" s="40">
        <v>809.15000000000009</v>
      </c>
      <c r="J113" s="40">
        <v>819.6500000000002</v>
      </c>
      <c r="K113" s="31">
        <v>798.65</v>
      </c>
      <c r="L113" s="31">
        <v>779.45</v>
      </c>
      <c r="M113" s="31">
        <v>1.6216299999999999</v>
      </c>
      <c r="N113" s="1"/>
      <c r="O113" s="1"/>
    </row>
    <row r="114" spans="1:15" ht="12.75" customHeight="1">
      <c r="A114" s="56">
        <v>105</v>
      </c>
      <c r="B114" s="31" t="s">
        <v>129</v>
      </c>
      <c r="C114" s="31">
        <v>48.35</v>
      </c>
      <c r="D114" s="40">
        <v>48.316666666666663</v>
      </c>
      <c r="E114" s="40">
        <v>47.283333333333324</v>
      </c>
      <c r="F114" s="40">
        <v>46.216666666666661</v>
      </c>
      <c r="G114" s="40">
        <v>45.183333333333323</v>
      </c>
      <c r="H114" s="40">
        <v>49.383333333333326</v>
      </c>
      <c r="I114" s="40">
        <v>50.416666666666657</v>
      </c>
      <c r="J114" s="40">
        <v>51.483333333333327</v>
      </c>
      <c r="K114" s="31">
        <v>49.35</v>
      </c>
      <c r="L114" s="31">
        <v>47.25</v>
      </c>
      <c r="M114" s="31">
        <v>487.68009999999998</v>
      </c>
      <c r="N114" s="1"/>
      <c r="O114" s="1"/>
    </row>
    <row r="115" spans="1:15" ht="12.75" customHeight="1">
      <c r="A115" s="56">
        <v>106</v>
      </c>
      <c r="B115" s="31" t="s">
        <v>138</v>
      </c>
      <c r="C115" s="31">
        <v>218.05</v>
      </c>
      <c r="D115" s="40">
        <v>217.66666666666666</v>
      </c>
      <c r="E115" s="40">
        <v>216.5333333333333</v>
      </c>
      <c r="F115" s="40">
        <v>215.01666666666665</v>
      </c>
      <c r="G115" s="40">
        <v>213.8833333333333</v>
      </c>
      <c r="H115" s="40">
        <v>219.18333333333331</v>
      </c>
      <c r="I115" s="40">
        <v>220.31666666666669</v>
      </c>
      <c r="J115" s="40">
        <v>221.83333333333331</v>
      </c>
      <c r="K115" s="31">
        <v>218.8</v>
      </c>
      <c r="L115" s="31">
        <v>216.15</v>
      </c>
      <c r="M115" s="31">
        <v>75.838149999999999</v>
      </c>
      <c r="N115" s="1"/>
      <c r="O115" s="1"/>
    </row>
    <row r="116" spans="1:15" ht="12.75" customHeight="1">
      <c r="A116" s="56">
        <v>107</v>
      </c>
      <c r="B116" s="31" t="s">
        <v>265</v>
      </c>
      <c r="C116" s="31">
        <v>6476.4</v>
      </c>
      <c r="D116" s="40">
        <v>6435.8</v>
      </c>
      <c r="E116" s="40">
        <v>6331.6</v>
      </c>
      <c r="F116" s="40">
        <v>6186.8</v>
      </c>
      <c r="G116" s="40">
        <v>6082.6</v>
      </c>
      <c r="H116" s="40">
        <v>6580.6</v>
      </c>
      <c r="I116" s="40">
        <v>6684.7999999999993</v>
      </c>
      <c r="J116" s="40">
        <v>6829.6</v>
      </c>
      <c r="K116" s="31">
        <v>6540</v>
      </c>
      <c r="L116" s="31">
        <v>6291</v>
      </c>
      <c r="M116" s="31">
        <v>1.68537</v>
      </c>
      <c r="N116" s="1"/>
      <c r="O116" s="1"/>
    </row>
    <row r="117" spans="1:15" ht="12.75" customHeight="1">
      <c r="A117" s="56">
        <v>108</v>
      </c>
      <c r="B117" s="31" t="s">
        <v>406</v>
      </c>
      <c r="C117" s="31">
        <v>139.6</v>
      </c>
      <c r="D117" s="40">
        <v>139.66666666666666</v>
      </c>
      <c r="E117" s="40">
        <v>138.18333333333331</v>
      </c>
      <c r="F117" s="40">
        <v>136.76666666666665</v>
      </c>
      <c r="G117" s="40">
        <v>135.2833333333333</v>
      </c>
      <c r="H117" s="40">
        <v>141.08333333333331</v>
      </c>
      <c r="I117" s="40">
        <v>142.56666666666666</v>
      </c>
      <c r="J117" s="40">
        <v>143.98333333333332</v>
      </c>
      <c r="K117" s="31">
        <v>141.15</v>
      </c>
      <c r="L117" s="31">
        <v>138.25</v>
      </c>
      <c r="M117" s="31">
        <v>12.814590000000001</v>
      </c>
      <c r="N117" s="1"/>
      <c r="O117" s="1"/>
    </row>
    <row r="118" spans="1:15" ht="12.75" customHeight="1">
      <c r="A118" s="56">
        <v>109</v>
      </c>
      <c r="B118" s="31" t="s">
        <v>131</v>
      </c>
      <c r="C118" s="31">
        <v>180.75</v>
      </c>
      <c r="D118" s="40">
        <v>179.20000000000002</v>
      </c>
      <c r="E118" s="40">
        <v>176.55000000000004</v>
      </c>
      <c r="F118" s="40">
        <v>172.35000000000002</v>
      </c>
      <c r="G118" s="40">
        <v>169.70000000000005</v>
      </c>
      <c r="H118" s="40">
        <v>183.40000000000003</v>
      </c>
      <c r="I118" s="40">
        <v>186.05</v>
      </c>
      <c r="J118" s="40">
        <v>190.25000000000003</v>
      </c>
      <c r="K118" s="31">
        <v>181.85</v>
      </c>
      <c r="L118" s="31">
        <v>175</v>
      </c>
      <c r="M118" s="31">
        <v>46.10528</v>
      </c>
      <c r="N118" s="1"/>
      <c r="O118" s="1"/>
    </row>
    <row r="119" spans="1:15" ht="12.75" customHeight="1">
      <c r="A119" s="56">
        <v>110</v>
      </c>
      <c r="B119" s="31" t="s">
        <v>136</v>
      </c>
      <c r="C119" s="31">
        <v>111.5</v>
      </c>
      <c r="D119" s="40">
        <v>111.56666666666666</v>
      </c>
      <c r="E119" s="40">
        <v>110.53333333333333</v>
      </c>
      <c r="F119" s="40">
        <v>109.56666666666666</v>
      </c>
      <c r="G119" s="40">
        <v>108.53333333333333</v>
      </c>
      <c r="H119" s="40">
        <v>112.53333333333333</v>
      </c>
      <c r="I119" s="40">
        <v>113.56666666666666</v>
      </c>
      <c r="J119" s="40">
        <v>114.53333333333333</v>
      </c>
      <c r="K119" s="31">
        <v>112.6</v>
      </c>
      <c r="L119" s="31">
        <v>110.6</v>
      </c>
      <c r="M119" s="31">
        <v>58.119810000000001</v>
      </c>
      <c r="N119" s="1"/>
      <c r="O119" s="1"/>
    </row>
    <row r="120" spans="1:15" ht="12.75" customHeight="1">
      <c r="A120" s="56">
        <v>111</v>
      </c>
      <c r="B120" s="31" t="s">
        <v>137</v>
      </c>
      <c r="C120" s="31">
        <v>831.75</v>
      </c>
      <c r="D120" s="40">
        <v>833.63333333333333</v>
      </c>
      <c r="E120" s="40">
        <v>827.26666666666665</v>
      </c>
      <c r="F120" s="40">
        <v>822.7833333333333</v>
      </c>
      <c r="G120" s="40">
        <v>816.41666666666663</v>
      </c>
      <c r="H120" s="40">
        <v>838.11666666666667</v>
      </c>
      <c r="I120" s="40">
        <v>844.48333333333323</v>
      </c>
      <c r="J120" s="40">
        <v>848.9666666666667</v>
      </c>
      <c r="K120" s="31">
        <v>840</v>
      </c>
      <c r="L120" s="31">
        <v>829.15</v>
      </c>
      <c r="M120" s="31">
        <v>27.124600000000001</v>
      </c>
      <c r="N120" s="1"/>
      <c r="O120" s="1"/>
    </row>
    <row r="121" spans="1:15" ht="12.75" customHeight="1">
      <c r="A121" s="56">
        <v>112</v>
      </c>
      <c r="B121" s="31" t="s">
        <v>842</v>
      </c>
      <c r="C121" s="31">
        <v>22.85</v>
      </c>
      <c r="D121" s="40">
        <v>22.883333333333336</v>
      </c>
      <c r="E121" s="40">
        <v>22.766666666666673</v>
      </c>
      <c r="F121" s="40">
        <v>22.683333333333337</v>
      </c>
      <c r="G121" s="40">
        <v>22.566666666666674</v>
      </c>
      <c r="H121" s="40">
        <v>22.966666666666672</v>
      </c>
      <c r="I121" s="40">
        <v>23.083333333333339</v>
      </c>
      <c r="J121" s="40">
        <v>23.166666666666671</v>
      </c>
      <c r="K121" s="31">
        <v>23</v>
      </c>
      <c r="L121" s="31">
        <v>22.8</v>
      </c>
      <c r="M121" s="31">
        <v>35.428260000000002</v>
      </c>
      <c r="N121" s="1"/>
      <c r="O121" s="1"/>
    </row>
    <row r="122" spans="1:15" ht="12.75" customHeight="1">
      <c r="A122" s="56">
        <v>113</v>
      </c>
      <c r="B122" s="31" t="s">
        <v>130</v>
      </c>
      <c r="C122" s="31">
        <v>470.4</v>
      </c>
      <c r="D122" s="40">
        <v>469.48333333333335</v>
      </c>
      <c r="E122" s="40">
        <v>466.41666666666669</v>
      </c>
      <c r="F122" s="40">
        <v>462.43333333333334</v>
      </c>
      <c r="G122" s="40">
        <v>459.36666666666667</v>
      </c>
      <c r="H122" s="40">
        <v>473.4666666666667</v>
      </c>
      <c r="I122" s="40">
        <v>476.5333333333333</v>
      </c>
      <c r="J122" s="40">
        <v>480.51666666666671</v>
      </c>
      <c r="K122" s="31">
        <v>472.55</v>
      </c>
      <c r="L122" s="31">
        <v>465.5</v>
      </c>
      <c r="M122" s="31">
        <v>20.113050000000001</v>
      </c>
      <c r="N122" s="1"/>
      <c r="O122" s="1"/>
    </row>
    <row r="123" spans="1:15" ht="12.75" customHeight="1">
      <c r="A123" s="56">
        <v>114</v>
      </c>
      <c r="B123" s="31" t="s">
        <v>134</v>
      </c>
      <c r="C123" s="31">
        <v>248.3</v>
      </c>
      <c r="D123" s="40">
        <v>246.4</v>
      </c>
      <c r="E123" s="40">
        <v>243</v>
      </c>
      <c r="F123" s="40">
        <v>237.7</v>
      </c>
      <c r="G123" s="40">
        <v>234.29999999999998</v>
      </c>
      <c r="H123" s="40">
        <v>251.70000000000002</v>
      </c>
      <c r="I123" s="40">
        <v>255.10000000000005</v>
      </c>
      <c r="J123" s="40">
        <v>260.40000000000003</v>
      </c>
      <c r="K123" s="31">
        <v>249.8</v>
      </c>
      <c r="L123" s="31">
        <v>241.1</v>
      </c>
      <c r="M123" s="31">
        <v>29.26408</v>
      </c>
      <c r="N123" s="1"/>
      <c r="O123" s="1"/>
    </row>
    <row r="124" spans="1:15" ht="12.75" customHeight="1">
      <c r="A124" s="56">
        <v>115</v>
      </c>
      <c r="B124" s="31" t="s">
        <v>133</v>
      </c>
      <c r="C124" s="31">
        <v>888.15</v>
      </c>
      <c r="D124" s="40">
        <v>886.48333333333323</v>
      </c>
      <c r="E124" s="40">
        <v>880.06666666666649</v>
      </c>
      <c r="F124" s="40">
        <v>871.98333333333323</v>
      </c>
      <c r="G124" s="40">
        <v>865.56666666666649</v>
      </c>
      <c r="H124" s="40">
        <v>894.56666666666649</v>
      </c>
      <c r="I124" s="40">
        <v>900.98333333333323</v>
      </c>
      <c r="J124" s="40">
        <v>909.06666666666649</v>
      </c>
      <c r="K124" s="31">
        <v>892.9</v>
      </c>
      <c r="L124" s="31">
        <v>878.4</v>
      </c>
      <c r="M124" s="31">
        <v>36.060429999999997</v>
      </c>
      <c r="N124" s="1"/>
      <c r="O124" s="1"/>
    </row>
    <row r="125" spans="1:15" ht="12.75" customHeight="1">
      <c r="A125" s="56">
        <v>116</v>
      </c>
      <c r="B125" s="31" t="s">
        <v>166</v>
      </c>
      <c r="C125" s="31">
        <v>5576.7</v>
      </c>
      <c r="D125" s="40">
        <v>5549.4000000000005</v>
      </c>
      <c r="E125" s="40">
        <v>5467.3000000000011</v>
      </c>
      <c r="F125" s="40">
        <v>5357.9000000000005</v>
      </c>
      <c r="G125" s="40">
        <v>5275.8000000000011</v>
      </c>
      <c r="H125" s="40">
        <v>5658.8000000000011</v>
      </c>
      <c r="I125" s="40">
        <v>5740.9000000000015</v>
      </c>
      <c r="J125" s="40">
        <v>5850.3000000000011</v>
      </c>
      <c r="K125" s="31">
        <v>5631.5</v>
      </c>
      <c r="L125" s="31">
        <v>5440</v>
      </c>
      <c r="M125" s="31">
        <v>2.5365799999999998</v>
      </c>
      <c r="N125" s="1"/>
      <c r="O125" s="1"/>
    </row>
    <row r="126" spans="1:15" ht="12.75" customHeight="1">
      <c r="A126" s="56">
        <v>117</v>
      </c>
      <c r="B126" s="31" t="s">
        <v>135</v>
      </c>
      <c r="C126" s="31">
        <v>1887.75</v>
      </c>
      <c r="D126" s="40">
        <v>1885.9166666666667</v>
      </c>
      <c r="E126" s="40">
        <v>1873.4833333333336</v>
      </c>
      <c r="F126" s="40">
        <v>1859.2166666666669</v>
      </c>
      <c r="G126" s="40">
        <v>1846.7833333333338</v>
      </c>
      <c r="H126" s="40">
        <v>1900.1833333333334</v>
      </c>
      <c r="I126" s="40">
        <v>1912.6166666666663</v>
      </c>
      <c r="J126" s="40">
        <v>1926.8833333333332</v>
      </c>
      <c r="K126" s="31">
        <v>1898.35</v>
      </c>
      <c r="L126" s="31">
        <v>1871.65</v>
      </c>
      <c r="M126" s="31">
        <v>46.194200000000002</v>
      </c>
      <c r="N126" s="1"/>
      <c r="O126" s="1"/>
    </row>
    <row r="127" spans="1:15" ht="12.75" customHeight="1">
      <c r="A127" s="56">
        <v>118</v>
      </c>
      <c r="B127" s="31" t="s">
        <v>132</v>
      </c>
      <c r="C127" s="31">
        <v>2017.55</v>
      </c>
      <c r="D127" s="40">
        <v>2008.1166666666668</v>
      </c>
      <c r="E127" s="40">
        <v>1991.2333333333336</v>
      </c>
      <c r="F127" s="40">
        <v>1964.9166666666667</v>
      </c>
      <c r="G127" s="40">
        <v>1948.0333333333335</v>
      </c>
      <c r="H127" s="40">
        <v>2034.4333333333336</v>
      </c>
      <c r="I127" s="40">
        <v>2051.3166666666666</v>
      </c>
      <c r="J127" s="40">
        <v>2077.6333333333337</v>
      </c>
      <c r="K127" s="31">
        <v>2025</v>
      </c>
      <c r="L127" s="31">
        <v>1981.8</v>
      </c>
      <c r="M127" s="31">
        <v>4.1728399999999999</v>
      </c>
      <c r="N127" s="1"/>
      <c r="O127" s="1"/>
    </row>
    <row r="128" spans="1:15" ht="12.75" customHeight="1">
      <c r="A128" s="56">
        <v>119</v>
      </c>
      <c r="B128" s="31" t="s">
        <v>266</v>
      </c>
      <c r="C128" s="31">
        <v>2166.8000000000002</v>
      </c>
      <c r="D128" s="40">
        <v>2169.7666666666669</v>
      </c>
      <c r="E128" s="40">
        <v>2149.5333333333338</v>
      </c>
      <c r="F128" s="40">
        <v>2132.2666666666669</v>
      </c>
      <c r="G128" s="40">
        <v>2112.0333333333338</v>
      </c>
      <c r="H128" s="40">
        <v>2187.0333333333338</v>
      </c>
      <c r="I128" s="40">
        <v>2207.2666666666664</v>
      </c>
      <c r="J128" s="40">
        <v>2224.5333333333338</v>
      </c>
      <c r="K128" s="31">
        <v>2190</v>
      </c>
      <c r="L128" s="31">
        <v>2152.5</v>
      </c>
      <c r="M128" s="31">
        <v>1.6606099999999999</v>
      </c>
      <c r="N128" s="1"/>
      <c r="O128" s="1"/>
    </row>
    <row r="129" spans="1:15" ht="12.75" customHeight="1">
      <c r="A129" s="56">
        <v>120</v>
      </c>
      <c r="B129" s="31" t="s">
        <v>267</v>
      </c>
      <c r="C129" s="31">
        <v>300.5</v>
      </c>
      <c r="D129" s="40">
        <v>302.16666666666669</v>
      </c>
      <c r="E129" s="40">
        <v>296.33333333333337</v>
      </c>
      <c r="F129" s="40">
        <v>292.16666666666669</v>
      </c>
      <c r="G129" s="40">
        <v>286.33333333333337</v>
      </c>
      <c r="H129" s="40">
        <v>306.33333333333337</v>
      </c>
      <c r="I129" s="40">
        <v>312.16666666666674</v>
      </c>
      <c r="J129" s="40">
        <v>316.33333333333337</v>
      </c>
      <c r="K129" s="31">
        <v>308</v>
      </c>
      <c r="L129" s="31">
        <v>298</v>
      </c>
      <c r="M129" s="31">
        <v>6.5178000000000003</v>
      </c>
      <c r="N129" s="1"/>
      <c r="O129" s="1"/>
    </row>
    <row r="130" spans="1:15" ht="12.75" customHeight="1">
      <c r="A130" s="56">
        <v>121</v>
      </c>
      <c r="B130" s="31" t="s">
        <v>140</v>
      </c>
      <c r="C130" s="31">
        <v>655.95</v>
      </c>
      <c r="D130" s="40">
        <v>656.08333333333337</v>
      </c>
      <c r="E130" s="40">
        <v>647.16666666666674</v>
      </c>
      <c r="F130" s="40">
        <v>638.38333333333333</v>
      </c>
      <c r="G130" s="40">
        <v>629.4666666666667</v>
      </c>
      <c r="H130" s="40">
        <v>664.86666666666679</v>
      </c>
      <c r="I130" s="40">
        <v>673.78333333333353</v>
      </c>
      <c r="J130" s="40">
        <v>682.56666666666683</v>
      </c>
      <c r="K130" s="31">
        <v>665</v>
      </c>
      <c r="L130" s="31">
        <v>647.29999999999995</v>
      </c>
      <c r="M130" s="31">
        <v>24.996230000000001</v>
      </c>
      <c r="N130" s="1"/>
      <c r="O130" s="1"/>
    </row>
    <row r="131" spans="1:15" ht="12.75" customHeight="1">
      <c r="A131" s="56">
        <v>122</v>
      </c>
      <c r="B131" s="31" t="s">
        <v>139</v>
      </c>
      <c r="C131" s="31">
        <v>377.25</v>
      </c>
      <c r="D131" s="40">
        <v>376.65000000000003</v>
      </c>
      <c r="E131" s="40">
        <v>371.60000000000008</v>
      </c>
      <c r="F131" s="40">
        <v>365.95000000000005</v>
      </c>
      <c r="G131" s="40">
        <v>360.90000000000009</v>
      </c>
      <c r="H131" s="40">
        <v>382.30000000000007</v>
      </c>
      <c r="I131" s="40">
        <v>387.35</v>
      </c>
      <c r="J131" s="40">
        <v>393.00000000000006</v>
      </c>
      <c r="K131" s="31">
        <v>381.7</v>
      </c>
      <c r="L131" s="31">
        <v>371</v>
      </c>
      <c r="M131" s="31">
        <v>27.212969999999999</v>
      </c>
      <c r="N131" s="1"/>
      <c r="O131" s="1"/>
    </row>
    <row r="132" spans="1:15" ht="12.75" customHeight="1">
      <c r="A132" s="56">
        <v>123</v>
      </c>
      <c r="B132" s="31" t="s">
        <v>141</v>
      </c>
      <c r="C132" s="31">
        <v>3591.1</v>
      </c>
      <c r="D132" s="40">
        <v>3572.0500000000006</v>
      </c>
      <c r="E132" s="40">
        <v>3534.1000000000013</v>
      </c>
      <c r="F132" s="40">
        <v>3477.1000000000008</v>
      </c>
      <c r="G132" s="40">
        <v>3439.1500000000015</v>
      </c>
      <c r="H132" s="40">
        <v>3629.0500000000011</v>
      </c>
      <c r="I132" s="40">
        <v>3667.0000000000009</v>
      </c>
      <c r="J132" s="40">
        <v>3724.0000000000009</v>
      </c>
      <c r="K132" s="31">
        <v>3610</v>
      </c>
      <c r="L132" s="31">
        <v>3515.05</v>
      </c>
      <c r="M132" s="31">
        <v>3.3444099999999999</v>
      </c>
      <c r="N132" s="1"/>
      <c r="O132" s="1"/>
    </row>
    <row r="133" spans="1:15" ht="12.75" customHeight="1">
      <c r="A133" s="56">
        <v>124</v>
      </c>
      <c r="B133" s="31" t="s">
        <v>142</v>
      </c>
      <c r="C133" s="31">
        <v>1796.1</v>
      </c>
      <c r="D133" s="40">
        <v>1785.7166666666665</v>
      </c>
      <c r="E133" s="40">
        <v>1770.4333333333329</v>
      </c>
      <c r="F133" s="40">
        <v>1744.7666666666664</v>
      </c>
      <c r="G133" s="40">
        <v>1729.4833333333329</v>
      </c>
      <c r="H133" s="40">
        <v>1811.383333333333</v>
      </c>
      <c r="I133" s="40">
        <v>1826.6666666666663</v>
      </c>
      <c r="J133" s="40">
        <v>1852.333333333333</v>
      </c>
      <c r="K133" s="31">
        <v>1801</v>
      </c>
      <c r="L133" s="31">
        <v>1760.05</v>
      </c>
      <c r="M133" s="31">
        <v>22.128920000000001</v>
      </c>
      <c r="N133" s="1"/>
      <c r="O133" s="1"/>
    </row>
    <row r="134" spans="1:15" ht="12.75" customHeight="1">
      <c r="A134" s="56">
        <v>125</v>
      </c>
      <c r="B134" s="31" t="s">
        <v>143</v>
      </c>
      <c r="C134" s="31">
        <v>77.7</v>
      </c>
      <c r="D134" s="40">
        <v>77.36666666666666</v>
      </c>
      <c r="E134" s="40">
        <v>76.73333333333332</v>
      </c>
      <c r="F134" s="40">
        <v>75.766666666666666</v>
      </c>
      <c r="G134" s="40">
        <v>75.133333333333326</v>
      </c>
      <c r="H134" s="40">
        <v>78.333333333333314</v>
      </c>
      <c r="I134" s="40">
        <v>78.966666666666669</v>
      </c>
      <c r="J134" s="40">
        <v>79.933333333333309</v>
      </c>
      <c r="K134" s="31">
        <v>78</v>
      </c>
      <c r="L134" s="31">
        <v>76.400000000000006</v>
      </c>
      <c r="M134" s="31">
        <v>42.881019999999999</v>
      </c>
      <c r="N134" s="1"/>
      <c r="O134" s="1"/>
    </row>
    <row r="135" spans="1:15" ht="12.75" customHeight="1">
      <c r="A135" s="56">
        <v>126</v>
      </c>
      <c r="B135" s="31" t="s">
        <v>148</v>
      </c>
      <c r="C135" s="31">
        <v>5598.95</v>
      </c>
      <c r="D135" s="40">
        <v>5583.7999999999993</v>
      </c>
      <c r="E135" s="40">
        <v>5547.6999999999989</v>
      </c>
      <c r="F135" s="40">
        <v>5496.45</v>
      </c>
      <c r="G135" s="40">
        <v>5460.3499999999995</v>
      </c>
      <c r="H135" s="40">
        <v>5635.0499999999984</v>
      </c>
      <c r="I135" s="40">
        <v>5671.1499999999987</v>
      </c>
      <c r="J135" s="40">
        <v>5722.3999999999978</v>
      </c>
      <c r="K135" s="31">
        <v>5619.9</v>
      </c>
      <c r="L135" s="31">
        <v>5532.55</v>
      </c>
      <c r="M135" s="31">
        <v>1.5196400000000001</v>
      </c>
      <c r="N135" s="1"/>
      <c r="O135" s="1"/>
    </row>
    <row r="136" spans="1:15" ht="12.75" customHeight="1">
      <c r="A136" s="56">
        <v>127</v>
      </c>
      <c r="B136" s="31" t="s">
        <v>145</v>
      </c>
      <c r="C136" s="31">
        <v>369.65</v>
      </c>
      <c r="D136" s="40">
        <v>368.33333333333331</v>
      </c>
      <c r="E136" s="40">
        <v>364.36666666666662</v>
      </c>
      <c r="F136" s="40">
        <v>359.08333333333331</v>
      </c>
      <c r="G136" s="40">
        <v>355.11666666666662</v>
      </c>
      <c r="H136" s="40">
        <v>373.61666666666662</v>
      </c>
      <c r="I136" s="40">
        <v>377.58333333333331</v>
      </c>
      <c r="J136" s="40">
        <v>382.86666666666662</v>
      </c>
      <c r="K136" s="31">
        <v>372.3</v>
      </c>
      <c r="L136" s="31">
        <v>363.05</v>
      </c>
      <c r="M136" s="31">
        <v>11.68341</v>
      </c>
      <c r="N136" s="1"/>
      <c r="O136" s="1"/>
    </row>
    <row r="137" spans="1:15" ht="12.75" customHeight="1">
      <c r="A137" s="56">
        <v>128</v>
      </c>
      <c r="B137" s="31" t="s">
        <v>147</v>
      </c>
      <c r="C137" s="31">
        <v>7332</v>
      </c>
      <c r="D137" s="40">
        <v>7315.4000000000005</v>
      </c>
      <c r="E137" s="40">
        <v>7268.8000000000011</v>
      </c>
      <c r="F137" s="40">
        <v>7205.6</v>
      </c>
      <c r="G137" s="40">
        <v>7159.0000000000009</v>
      </c>
      <c r="H137" s="40">
        <v>7378.6000000000013</v>
      </c>
      <c r="I137" s="40">
        <v>7425.2000000000016</v>
      </c>
      <c r="J137" s="40">
        <v>7488.4000000000015</v>
      </c>
      <c r="K137" s="31">
        <v>7362</v>
      </c>
      <c r="L137" s="31">
        <v>7252.2</v>
      </c>
      <c r="M137" s="31">
        <v>1.94116</v>
      </c>
      <c r="N137" s="1"/>
      <c r="O137" s="1"/>
    </row>
    <row r="138" spans="1:15" ht="12.75" customHeight="1">
      <c r="A138" s="56">
        <v>129</v>
      </c>
      <c r="B138" s="31" t="s">
        <v>146</v>
      </c>
      <c r="C138" s="31">
        <v>1895.9</v>
      </c>
      <c r="D138" s="40">
        <v>1896.7666666666667</v>
      </c>
      <c r="E138" s="40">
        <v>1886.4333333333334</v>
      </c>
      <c r="F138" s="40">
        <v>1876.9666666666667</v>
      </c>
      <c r="G138" s="40">
        <v>1866.6333333333334</v>
      </c>
      <c r="H138" s="40">
        <v>1906.2333333333333</v>
      </c>
      <c r="I138" s="40">
        <v>1916.5666666666668</v>
      </c>
      <c r="J138" s="40">
        <v>1926.0333333333333</v>
      </c>
      <c r="K138" s="31">
        <v>1907.1</v>
      </c>
      <c r="L138" s="31">
        <v>1887.3</v>
      </c>
      <c r="M138" s="31">
        <v>11.45546</v>
      </c>
      <c r="N138" s="1"/>
      <c r="O138" s="1"/>
    </row>
    <row r="139" spans="1:15" ht="12.75" customHeight="1">
      <c r="A139" s="56">
        <v>130</v>
      </c>
      <c r="B139" s="31" t="s">
        <v>268</v>
      </c>
      <c r="C139" s="31">
        <v>538.9</v>
      </c>
      <c r="D139" s="40">
        <v>540.13333333333333</v>
      </c>
      <c r="E139" s="40">
        <v>535.41666666666663</v>
      </c>
      <c r="F139" s="40">
        <v>531.93333333333328</v>
      </c>
      <c r="G139" s="40">
        <v>527.21666666666658</v>
      </c>
      <c r="H139" s="40">
        <v>543.61666666666667</v>
      </c>
      <c r="I139" s="40">
        <v>548.33333333333337</v>
      </c>
      <c r="J139" s="40">
        <v>551.81666666666672</v>
      </c>
      <c r="K139" s="31">
        <v>544.85</v>
      </c>
      <c r="L139" s="31">
        <v>536.65</v>
      </c>
      <c r="M139" s="31">
        <v>10.29583</v>
      </c>
      <c r="N139" s="1"/>
      <c r="O139" s="1"/>
    </row>
    <row r="140" spans="1:15" ht="12.75" customHeight="1">
      <c r="A140" s="56">
        <v>131</v>
      </c>
      <c r="B140" s="31" t="s">
        <v>149</v>
      </c>
      <c r="C140" s="31">
        <v>950.75</v>
      </c>
      <c r="D140" s="40">
        <v>947.88333333333333</v>
      </c>
      <c r="E140" s="40">
        <v>938.9666666666667</v>
      </c>
      <c r="F140" s="40">
        <v>927.18333333333339</v>
      </c>
      <c r="G140" s="40">
        <v>918.26666666666677</v>
      </c>
      <c r="H140" s="40">
        <v>959.66666666666663</v>
      </c>
      <c r="I140" s="40">
        <v>968.58333333333337</v>
      </c>
      <c r="J140" s="40">
        <v>980.36666666666656</v>
      </c>
      <c r="K140" s="31">
        <v>956.8</v>
      </c>
      <c r="L140" s="31">
        <v>936.1</v>
      </c>
      <c r="M140" s="31">
        <v>14.33403</v>
      </c>
      <c r="N140" s="1"/>
      <c r="O140" s="1"/>
    </row>
    <row r="141" spans="1:15" ht="12.75" customHeight="1">
      <c r="A141" s="56">
        <v>132</v>
      </c>
      <c r="B141" s="31" t="s">
        <v>162</v>
      </c>
      <c r="C141" s="31">
        <v>73338</v>
      </c>
      <c r="D141" s="40">
        <v>73016.083333333328</v>
      </c>
      <c r="E141" s="40">
        <v>72332.916666666657</v>
      </c>
      <c r="F141" s="40">
        <v>71327.833333333328</v>
      </c>
      <c r="G141" s="40">
        <v>70644.666666666657</v>
      </c>
      <c r="H141" s="40">
        <v>74021.166666666657</v>
      </c>
      <c r="I141" s="40">
        <v>74704.333333333314</v>
      </c>
      <c r="J141" s="40">
        <v>75709.416666666657</v>
      </c>
      <c r="K141" s="31">
        <v>73699.25</v>
      </c>
      <c r="L141" s="31">
        <v>72011</v>
      </c>
      <c r="M141" s="31">
        <v>6.4729999999999996E-2</v>
      </c>
      <c r="N141" s="1"/>
      <c r="O141" s="1"/>
    </row>
    <row r="142" spans="1:15" ht="12.75" customHeight="1">
      <c r="A142" s="56">
        <v>133</v>
      </c>
      <c r="B142" s="31" t="s">
        <v>158</v>
      </c>
      <c r="C142" s="31">
        <v>862.95</v>
      </c>
      <c r="D142" s="40">
        <v>863.76666666666677</v>
      </c>
      <c r="E142" s="40">
        <v>855.98333333333358</v>
      </c>
      <c r="F142" s="40">
        <v>849.01666666666677</v>
      </c>
      <c r="G142" s="40">
        <v>841.23333333333358</v>
      </c>
      <c r="H142" s="40">
        <v>870.73333333333358</v>
      </c>
      <c r="I142" s="40">
        <v>878.51666666666665</v>
      </c>
      <c r="J142" s="40">
        <v>885.48333333333358</v>
      </c>
      <c r="K142" s="31">
        <v>871.55</v>
      </c>
      <c r="L142" s="31">
        <v>856.8</v>
      </c>
      <c r="M142" s="31">
        <v>2.9911500000000002</v>
      </c>
      <c r="N142" s="1"/>
      <c r="O142" s="1"/>
    </row>
    <row r="143" spans="1:15" ht="12.75" customHeight="1">
      <c r="A143" s="56">
        <v>134</v>
      </c>
      <c r="B143" s="31" t="s">
        <v>151</v>
      </c>
      <c r="C143" s="31">
        <v>148.94999999999999</v>
      </c>
      <c r="D143" s="40">
        <v>148.41666666666666</v>
      </c>
      <c r="E143" s="40">
        <v>146.93333333333331</v>
      </c>
      <c r="F143" s="40">
        <v>144.91666666666666</v>
      </c>
      <c r="G143" s="40">
        <v>143.43333333333331</v>
      </c>
      <c r="H143" s="40">
        <v>150.43333333333331</v>
      </c>
      <c r="I143" s="40">
        <v>151.91666666666666</v>
      </c>
      <c r="J143" s="40">
        <v>153.93333333333331</v>
      </c>
      <c r="K143" s="31">
        <v>149.9</v>
      </c>
      <c r="L143" s="31">
        <v>146.4</v>
      </c>
      <c r="M143" s="31">
        <v>20.285329999999998</v>
      </c>
      <c r="N143" s="1"/>
      <c r="O143" s="1"/>
    </row>
    <row r="144" spans="1:15" ht="12.75" customHeight="1">
      <c r="A144" s="56">
        <v>135</v>
      </c>
      <c r="B144" s="31" t="s">
        <v>150</v>
      </c>
      <c r="C144" s="31">
        <v>837.15</v>
      </c>
      <c r="D144" s="40">
        <v>837.45000000000016</v>
      </c>
      <c r="E144" s="40">
        <v>829.90000000000032</v>
      </c>
      <c r="F144" s="40">
        <v>822.6500000000002</v>
      </c>
      <c r="G144" s="40">
        <v>815.10000000000036</v>
      </c>
      <c r="H144" s="40">
        <v>844.70000000000027</v>
      </c>
      <c r="I144" s="40">
        <v>852.25000000000023</v>
      </c>
      <c r="J144" s="40">
        <v>859.50000000000023</v>
      </c>
      <c r="K144" s="31">
        <v>845</v>
      </c>
      <c r="L144" s="31">
        <v>830.2</v>
      </c>
      <c r="M144" s="31">
        <v>15.28983</v>
      </c>
      <c r="N144" s="1"/>
      <c r="O144" s="1"/>
    </row>
    <row r="145" spans="1:15" ht="12.75" customHeight="1">
      <c r="A145" s="56">
        <v>136</v>
      </c>
      <c r="B145" s="31" t="s">
        <v>152</v>
      </c>
      <c r="C145" s="31">
        <v>164.6</v>
      </c>
      <c r="D145" s="40">
        <v>164.43333333333334</v>
      </c>
      <c r="E145" s="40">
        <v>162.46666666666667</v>
      </c>
      <c r="F145" s="40">
        <v>160.33333333333334</v>
      </c>
      <c r="G145" s="40">
        <v>158.36666666666667</v>
      </c>
      <c r="H145" s="40">
        <v>166.56666666666666</v>
      </c>
      <c r="I145" s="40">
        <v>168.53333333333336</v>
      </c>
      <c r="J145" s="40">
        <v>170.66666666666666</v>
      </c>
      <c r="K145" s="31">
        <v>166.4</v>
      </c>
      <c r="L145" s="31">
        <v>162.30000000000001</v>
      </c>
      <c r="M145" s="31">
        <v>23.440639999999998</v>
      </c>
      <c r="N145" s="1"/>
      <c r="O145" s="1"/>
    </row>
    <row r="146" spans="1:15" ht="12.75" customHeight="1">
      <c r="A146" s="56">
        <v>137</v>
      </c>
      <c r="B146" s="31" t="s">
        <v>153</v>
      </c>
      <c r="C146" s="31">
        <v>512.65</v>
      </c>
      <c r="D146" s="40">
        <v>512.2166666666667</v>
      </c>
      <c r="E146" s="40">
        <v>508.43333333333339</v>
      </c>
      <c r="F146" s="40">
        <v>504.2166666666667</v>
      </c>
      <c r="G146" s="40">
        <v>500.43333333333339</v>
      </c>
      <c r="H146" s="40">
        <v>516.43333333333339</v>
      </c>
      <c r="I146" s="40">
        <v>520.2166666666667</v>
      </c>
      <c r="J146" s="40">
        <v>524.43333333333339</v>
      </c>
      <c r="K146" s="31">
        <v>516</v>
      </c>
      <c r="L146" s="31">
        <v>508</v>
      </c>
      <c r="M146" s="31">
        <v>9.1425800000000006</v>
      </c>
      <c r="N146" s="1"/>
      <c r="O146" s="1"/>
    </row>
    <row r="147" spans="1:15" ht="12.75" customHeight="1">
      <c r="A147" s="56">
        <v>138</v>
      </c>
      <c r="B147" s="31" t="s">
        <v>154</v>
      </c>
      <c r="C147" s="31">
        <v>7426.45</v>
      </c>
      <c r="D147" s="40">
        <v>7388.666666666667</v>
      </c>
      <c r="E147" s="40">
        <v>7327.8333333333339</v>
      </c>
      <c r="F147" s="40">
        <v>7229.2166666666672</v>
      </c>
      <c r="G147" s="40">
        <v>7168.3833333333341</v>
      </c>
      <c r="H147" s="40">
        <v>7487.2833333333338</v>
      </c>
      <c r="I147" s="40">
        <v>7548.1166666666677</v>
      </c>
      <c r="J147" s="40">
        <v>7646.7333333333336</v>
      </c>
      <c r="K147" s="31">
        <v>7449.5</v>
      </c>
      <c r="L147" s="31">
        <v>7290.05</v>
      </c>
      <c r="M147" s="31">
        <v>3.1339800000000002</v>
      </c>
      <c r="N147" s="1"/>
      <c r="O147" s="1"/>
    </row>
    <row r="148" spans="1:15" ht="12.75" customHeight="1">
      <c r="A148" s="56">
        <v>139</v>
      </c>
      <c r="B148" s="31" t="s">
        <v>157</v>
      </c>
      <c r="C148" s="31">
        <v>980.35</v>
      </c>
      <c r="D148" s="40">
        <v>978.85</v>
      </c>
      <c r="E148" s="40">
        <v>970.55000000000007</v>
      </c>
      <c r="F148" s="40">
        <v>960.75</v>
      </c>
      <c r="G148" s="40">
        <v>952.45</v>
      </c>
      <c r="H148" s="40">
        <v>988.65000000000009</v>
      </c>
      <c r="I148" s="40">
        <v>996.95</v>
      </c>
      <c r="J148" s="40">
        <v>1006.7500000000001</v>
      </c>
      <c r="K148" s="31">
        <v>987.15</v>
      </c>
      <c r="L148" s="31">
        <v>969.05</v>
      </c>
      <c r="M148" s="31">
        <v>2.0239799999999999</v>
      </c>
      <c r="N148" s="1"/>
      <c r="O148" s="1"/>
    </row>
    <row r="149" spans="1:15" ht="12.75" customHeight="1">
      <c r="A149" s="56">
        <v>140</v>
      </c>
      <c r="B149" s="31" t="s">
        <v>159</v>
      </c>
      <c r="C149" s="31">
        <v>4780</v>
      </c>
      <c r="D149" s="40">
        <v>4764.3</v>
      </c>
      <c r="E149" s="40">
        <v>4739.7000000000007</v>
      </c>
      <c r="F149" s="40">
        <v>4699.4000000000005</v>
      </c>
      <c r="G149" s="40">
        <v>4674.8000000000011</v>
      </c>
      <c r="H149" s="40">
        <v>4804.6000000000004</v>
      </c>
      <c r="I149" s="40">
        <v>4829.2000000000007</v>
      </c>
      <c r="J149" s="40">
        <v>4869.5</v>
      </c>
      <c r="K149" s="31">
        <v>4788.8999999999996</v>
      </c>
      <c r="L149" s="31">
        <v>4724</v>
      </c>
      <c r="M149" s="31">
        <v>5.3681700000000001</v>
      </c>
      <c r="N149" s="1"/>
      <c r="O149" s="1"/>
    </row>
    <row r="150" spans="1:15" ht="12.75" customHeight="1">
      <c r="A150" s="56">
        <v>141</v>
      </c>
      <c r="B150" s="31" t="s">
        <v>161</v>
      </c>
      <c r="C150" s="31">
        <v>3396.7</v>
      </c>
      <c r="D150" s="40">
        <v>3375.2999999999997</v>
      </c>
      <c r="E150" s="40">
        <v>3331.3999999999996</v>
      </c>
      <c r="F150" s="40">
        <v>3266.1</v>
      </c>
      <c r="G150" s="40">
        <v>3222.2</v>
      </c>
      <c r="H150" s="40">
        <v>3440.5999999999995</v>
      </c>
      <c r="I150" s="40">
        <v>3484.5</v>
      </c>
      <c r="J150" s="40">
        <v>3549.7999999999993</v>
      </c>
      <c r="K150" s="31">
        <v>3419.2</v>
      </c>
      <c r="L150" s="31">
        <v>3310</v>
      </c>
      <c r="M150" s="31">
        <v>4.4243600000000001</v>
      </c>
      <c r="N150" s="1"/>
      <c r="O150" s="1"/>
    </row>
    <row r="151" spans="1:15" ht="12.75" customHeight="1">
      <c r="A151" s="56">
        <v>142</v>
      </c>
      <c r="B151" s="31" t="s">
        <v>163</v>
      </c>
      <c r="C151" s="31">
        <v>1495.65</v>
      </c>
      <c r="D151" s="40">
        <v>1490.5166666666667</v>
      </c>
      <c r="E151" s="40">
        <v>1479.1333333333332</v>
      </c>
      <c r="F151" s="40">
        <v>1462.6166666666666</v>
      </c>
      <c r="G151" s="40">
        <v>1451.2333333333331</v>
      </c>
      <c r="H151" s="40">
        <v>1507.0333333333333</v>
      </c>
      <c r="I151" s="40">
        <v>1518.416666666667</v>
      </c>
      <c r="J151" s="40">
        <v>1534.9333333333334</v>
      </c>
      <c r="K151" s="31">
        <v>1501.9</v>
      </c>
      <c r="L151" s="31">
        <v>1474</v>
      </c>
      <c r="M151" s="31">
        <v>3.1917900000000001</v>
      </c>
      <c r="N151" s="1"/>
      <c r="O151" s="1"/>
    </row>
    <row r="152" spans="1:15" ht="12.75" customHeight="1">
      <c r="A152" s="56">
        <v>143</v>
      </c>
      <c r="B152" s="31" t="s">
        <v>269</v>
      </c>
      <c r="C152" s="31">
        <v>904.65</v>
      </c>
      <c r="D152" s="40">
        <v>900.75</v>
      </c>
      <c r="E152" s="40">
        <v>895.5</v>
      </c>
      <c r="F152" s="40">
        <v>886.35</v>
      </c>
      <c r="G152" s="40">
        <v>881.1</v>
      </c>
      <c r="H152" s="40">
        <v>909.9</v>
      </c>
      <c r="I152" s="40">
        <v>915.15</v>
      </c>
      <c r="J152" s="40">
        <v>924.3</v>
      </c>
      <c r="K152" s="31">
        <v>906</v>
      </c>
      <c r="L152" s="31">
        <v>891.6</v>
      </c>
      <c r="M152" s="31">
        <v>3.8514400000000002</v>
      </c>
      <c r="N152" s="1"/>
      <c r="O152" s="1"/>
    </row>
    <row r="153" spans="1:15" ht="12.75" customHeight="1">
      <c r="A153" s="56">
        <v>144</v>
      </c>
      <c r="B153" s="31" t="s">
        <v>169</v>
      </c>
      <c r="C153" s="31">
        <v>133.30000000000001</v>
      </c>
      <c r="D153" s="40">
        <v>132.95000000000002</v>
      </c>
      <c r="E153" s="40">
        <v>131.50000000000003</v>
      </c>
      <c r="F153" s="40">
        <v>129.70000000000002</v>
      </c>
      <c r="G153" s="40">
        <v>128.25000000000003</v>
      </c>
      <c r="H153" s="40">
        <v>134.75000000000003</v>
      </c>
      <c r="I153" s="40">
        <v>136.20000000000002</v>
      </c>
      <c r="J153" s="40">
        <v>138.00000000000003</v>
      </c>
      <c r="K153" s="31">
        <v>134.4</v>
      </c>
      <c r="L153" s="31">
        <v>131.15</v>
      </c>
      <c r="M153" s="31">
        <v>42.961269999999999</v>
      </c>
      <c r="N153" s="1"/>
      <c r="O153" s="1"/>
    </row>
    <row r="154" spans="1:15" ht="12.75" customHeight="1">
      <c r="A154" s="56">
        <v>145</v>
      </c>
      <c r="B154" s="31" t="s">
        <v>171</v>
      </c>
      <c r="C154" s="31">
        <v>124.4</v>
      </c>
      <c r="D154" s="40">
        <v>125.06666666666666</v>
      </c>
      <c r="E154" s="40">
        <v>123.33333333333333</v>
      </c>
      <c r="F154" s="40">
        <v>122.26666666666667</v>
      </c>
      <c r="G154" s="40">
        <v>120.53333333333333</v>
      </c>
      <c r="H154" s="40">
        <v>126.13333333333333</v>
      </c>
      <c r="I154" s="40">
        <v>127.86666666666667</v>
      </c>
      <c r="J154" s="40">
        <v>128.93333333333334</v>
      </c>
      <c r="K154" s="31">
        <v>126.8</v>
      </c>
      <c r="L154" s="31">
        <v>124</v>
      </c>
      <c r="M154" s="31">
        <v>91.551630000000003</v>
      </c>
      <c r="N154" s="1"/>
      <c r="O154" s="1"/>
    </row>
    <row r="155" spans="1:15" ht="12.75" customHeight="1">
      <c r="A155" s="56">
        <v>146</v>
      </c>
      <c r="B155" s="31" t="s">
        <v>165</v>
      </c>
      <c r="C155" s="31">
        <v>101</v>
      </c>
      <c r="D155" s="40">
        <v>100.2</v>
      </c>
      <c r="E155" s="40">
        <v>98.800000000000011</v>
      </c>
      <c r="F155" s="40">
        <v>96.600000000000009</v>
      </c>
      <c r="G155" s="40">
        <v>95.200000000000017</v>
      </c>
      <c r="H155" s="40">
        <v>102.4</v>
      </c>
      <c r="I155" s="40">
        <v>103.80000000000001</v>
      </c>
      <c r="J155" s="40">
        <v>106</v>
      </c>
      <c r="K155" s="31">
        <v>101.6</v>
      </c>
      <c r="L155" s="31">
        <v>98</v>
      </c>
      <c r="M155" s="31">
        <v>205.15951999999999</v>
      </c>
      <c r="N155" s="1"/>
      <c r="O155" s="1"/>
    </row>
    <row r="156" spans="1:15" ht="12.75" customHeight="1">
      <c r="A156" s="56">
        <v>147</v>
      </c>
      <c r="B156" s="31" t="s">
        <v>167</v>
      </c>
      <c r="C156" s="31">
        <v>4188.5</v>
      </c>
      <c r="D156" s="40">
        <v>4184.1333333333332</v>
      </c>
      <c r="E156" s="40">
        <v>4163.2666666666664</v>
      </c>
      <c r="F156" s="40">
        <v>4138.0333333333328</v>
      </c>
      <c r="G156" s="40">
        <v>4117.1666666666661</v>
      </c>
      <c r="H156" s="40">
        <v>4209.3666666666668</v>
      </c>
      <c r="I156" s="40">
        <v>4230.2333333333336</v>
      </c>
      <c r="J156" s="40">
        <v>4255.4666666666672</v>
      </c>
      <c r="K156" s="31">
        <v>4205</v>
      </c>
      <c r="L156" s="31">
        <v>4158.8999999999996</v>
      </c>
      <c r="M156" s="31">
        <v>0.62456999999999996</v>
      </c>
      <c r="N156" s="1"/>
      <c r="O156" s="1"/>
    </row>
    <row r="157" spans="1:15" ht="12.75" customHeight="1">
      <c r="A157" s="56">
        <v>148</v>
      </c>
      <c r="B157" s="31" t="s">
        <v>168</v>
      </c>
      <c r="C157" s="31">
        <v>19705.7</v>
      </c>
      <c r="D157" s="40">
        <v>19623.616666666669</v>
      </c>
      <c r="E157" s="40">
        <v>19432.283333333336</v>
      </c>
      <c r="F157" s="40">
        <v>19158.866666666669</v>
      </c>
      <c r="G157" s="40">
        <v>18967.533333333336</v>
      </c>
      <c r="H157" s="40">
        <v>19897.033333333336</v>
      </c>
      <c r="I157" s="40">
        <v>20088.366666666665</v>
      </c>
      <c r="J157" s="40">
        <v>20361.783333333336</v>
      </c>
      <c r="K157" s="31">
        <v>19814.95</v>
      </c>
      <c r="L157" s="31">
        <v>19350.2</v>
      </c>
      <c r="M157" s="31">
        <v>0.39887</v>
      </c>
      <c r="N157" s="1"/>
      <c r="O157" s="1"/>
    </row>
    <row r="158" spans="1:15" ht="12.75" customHeight="1">
      <c r="A158" s="56">
        <v>149</v>
      </c>
      <c r="B158" s="31" t="s">
        <v>164</v>
      </c>
      <c r="C158" s="31">
        <v>351.85</v>
      </c>
      <c r="D158" s="40">
        <v>350.93333333333334</v>
      </c>
      <c r="E158" s="40">
        <v>347.86666666666667</v>
      </c>
      <c r="F158" s="40">
        <v>343.88333333333333</v>
      </c>
      <c r="G158" s="40">
        <v>340.81666666666666</v>
      </c>
      <c r="H158" s="40">
        <v>354.91666666666669</v>
      </c>
      <c r="I158" s="40">
        <v>357.98333333333341</v>
      </c>
      <c r="J158" s="40">
        <v>361.9666666666667</v>
      </c>
      <c r="K158" s="31">
        <v>354</v>
      </c>
      <c r="L158" s="31">
        <v>346.95</v>
      </c>
      <c r="M158" s="31">
        <v>5.1364599999999996</v>
      </c>
      <c r="N158" s="1"/>
      <c r="O158" s="1"/>
    </row>
    <row r="159" spans="1:15" ht="12.75" customHeight="1">
      <c r="A159" s="56">
        <v>150</v>
      </c>
      <c r="B159" s="31" t="s">
        <v>270</v>
      </c>
      <c r="C159" s="31">
        <v>861.8</v>
      </c>
      <c r="D159" s="40">
        <v>860.73333333333323</v>
      </c>
      <c r="E159" s="40">
        <v>852.06666666666649</v>
      </c>
      <c r="F159" s="40">
        <v>842.33333333333326</v>
      </c>
      <c r="G159" s="40">
        <v>833.66666666666652</v>
      </c>
      <c r="H159" s="40">
        <v>870.46666666666647</v>
      </c>
      <c r="I159" s="40">
        <v>879.13333333333321</v>
      </c>
      <c r="J159" s="40">
        <v>888.86666666666645</v>
      </c>
      <c r="K159" s="31">
        <v>869.4</v>
      </c>
      <c r="L159" s="31">
        <v>851</v>
      </c>
      <c r="M159" s="31">
        <v>5.0532199999999996</v>
      </c>
      <c r="N159" s="1"/>
      <c r="O159" s="1"/>
    </row>
    <row r="160" spans="1:15" ht="12.75" customHeight="1">
      <c r="A160" s="56">
        <v>151</v>
      </c>
      <c r="B160" s="31" t="s">
        <v>172</v>
      </c>
      <c r="C160" s="31">
        <v>142.4</v>
      </c>
      <c r="D160" s="40">
        <v>141.6</v>
      </c>
      <c r="E160" s="40">
        <v>140.25</v>
      </c>
      <c r="F160" s="40">
        <v>138.1</v>
      </c>
      <c r="G160" s="40">
        <v>136.75</v>
      </c>
      <c r="H160" s="40">
        <v>143.75</v>
      </c>
      <c r="I160" s="40">
        <v>145.09999999999997</v>
      </c>
      <c r="J160" s="40">
        <v>147.25</v>
      </c>
      <c r="K160" s="31">
        <v>142.94999999999999</v>
      </c>
      <c r="L160" s="31">
        <v>139.44999999999999</v>
      </c>
      <c r="M160" s="31">
        <v>63.937600000000003</v>
      </c>
      <c r="N160" s="1"/>
      <c r="O160" s="1"/>
    </row>
    <row r="161" spans="1:15" ht="12.75" customHeight="1">
      <c r="A161" s="56">
        <v>152</v>
      </c>
      <c r="B161" s="31" t="s">
        <v>271</v>
      </c>
      <c r="C161" s="31">
        <v>198.9</v>
      </c>
      <c r="D161" s="40">
        <v>198.41666666666666</v>
      </c>
      <c r="E161" s="40">
        <v>194.5333333333333</v>
      </c>
      <c r="F161" s="40">
        <v>190.16666666666666</v>
      </c>
      <c r="G161" s="40">
        <v>186.2833333333333</v>
      </c>
      <c r="H161" s="40">
        <v>202.7833333333333</v>
      </c>
      <c r="I161" s="40">
        <v>206.66666666666669</v>
      </c>
      <c r="J161" s="40">
        <v>211.0333333333333</v>
      </c>
      <c r="K161" s="31">
        <v>202.3</v>
      </c>
      <c r="L161" s="31">
        <v>194.05</v>
      </c>
      <c r="M161" s="31">
        <v>19.449259999999999</v>
      </c>
      <c r="N161" s="1"/>
      <c r="O161" s="1"/>
    </row>
    <row r="162" spans="1:15" ht="12.75" customHeight="1">
      <c r="A162" s="56">
        <v>153</v>
      </c>
      <c r="B162" s="31" t="s">
        <v>179</v>
      </c>
      <c r="C162" s="31">
        <v>3034.2</v>
      </c>
      <c r="D162" s="40">
        <v>3020.75</v>
      </c>
      <c r="E162" s="40">
        <v>2993.5</v>
      </c>
      <c r="F162" s="40">
        <v>2952.8</v>
      </c>
      <c r="G162" s="40">
        <v>2925.55</v>
      </c>
      <c r="H162" s="40">
        <v>3061.45</v>
      </c>
      <c r="I162" s="40">
        <v>3088.7</v>
      </c>
      <c r="J162" s="40">
        <v>3129.3999999999996</v>
      </c>
      <c r="K162" s="31">
        <v>3048</v>
      </c>
      <c r="L162" s="31">
        <v>2980.05</v>
      </c>
      <c r="M162" s="31">
        <v>1.2618499999999999</v>
      </c>
      <c r="N162" s="1"/>
      <c r="O162" s="1"/>
    </row>
    <row r="163" spans="1:15" ht="12.75" customHeight="1">
      <c r="A163" s="56">
        <v>154</v>
      </c>
      <c r="B163" s="31" t="s">
        <v>173</v>
      </c>
      <c r="C163" s="31">
        <v>40421.550000000003</v>
      </c>
      <c r="D163" s="40">
        <v>40253.316666666666</v>
      </c>
      <c r="E163" s="40">
        <v>39761.433333333334</v>
      </c>
      <c r="F163" s="40">
        <v>39101.316666666666</v>
      </c>
      <c r="G163" s="40">
        <v>38609.433333333334</v>
      </c>
      <c r="H163" s="40">
        <v>40913.433333333334</v>
      </c>
      <c r="I163" s="40">
        <v>41405.316666666666</v>
      </c>
      <c r="J163" s="40">
        <v>42065.433333333334</v>
      </c>
      <c r="K163" s="31">
        <v>40745.199999999997</v>
      </c>
      <c r="L163" s="31">
        <v>39593.199999999997</v>
      </c>
      <c r="M163" s="31">
        <v>0.18854000000000001</v>
      </c>
      <c r="N163" s="1"/>
      <c r="O163" s="1"/>
    </row>
    <row r="164" spans="1:15" ht="12.75" customHeight="1">
      <c r="A164" s="56">
        <v>155</v>
      </c>
      <c r="B164" s="31" t="s">
        <v>175</v>
      </c>
      <c r="C164" s="31">
        <v>216.4</v>
      </c>
      <c r="D164" s="40">
        <v>215.9</v>
      </c>
      <c r="E164" s="40">
        <v>214.60000000000002</v>
      </c>
      <c r="F164" s="40">
        <v>212.8</v>
      </c>
      <c r="G164" s="40">
        <v>211.50000000000003</v>
      </c>
      <c r="H164" s="40">
        <v>217.70000000000002</v>
      </c>
      <c r="I164" s="40">
        <v>219.00000000000003</v>
      </c>
      <c r="J164" s="40">
        <v>220.8</v>
      </c>
      <c r="K164" s="31">
        <v>217.2</v>
      </c>
      <c r="L164" s="31">
        <v>214.1</v>
      </c>
      <c r="M164" s="31">
        <v>6.1167999999999996</v>
      </c>
      <c r="N164" s="1"/>
      <c r="O164" s="1"/>
    </row>
    <row r="165" spans="1:15" ht="12.75" customHeight="1">
      <c r="A165" s="56">
        <v>156</v>
      </c>
      <c r="B165" s="31" t="s">
        <v>177</v>
      </c>
      <c r="C165" s="31">
        <v>5055.3</v>
      </c>
      <c r="D165" s="40">
        <v>5054.0999999999995</v>
      </c>
      <c r="E165" s="40">
        <v>5023.1999999999989</v>
      </c>
      <c r="F165" s="40">
        <v>4991.0999999999995</v>
      </c>
      <c r="G165" s="40">
        <v>4960.1999999999989</v>
      </c>
      <c r="H165" s="40">
        <v>5086.1999999999989</v>
      </c>
      <c r="I165" s="40">
        <v>5117.0999999999985</v>
      </c>
      <c r="J165" s="40">
        <v>5149.1999999999989</v>
      </c>
      <c r="K165" s="31">
        <v>5085</v>
      </c>
      <c r="L165" s="31">
        <v>5022</v>
      </c>
      <c r="M165" s="31">
        <v>0.21934000000000001</v>
      </c>
      <c r="N165" s="1"/>
      <c r="O165" s="1"/>
    </row>
    <row r="166" spans="1:15" ht="12.75" customHeight="1">
      <c r="A166" s="56">
        <v>157</v>
      </c>
      <c r="B166" s="31" t="s">
        <v>178</v>
      </c>
      <c r="C166" s="31">
        <v>2462.8000000000002</v>
      </c>
      <c r="D166" s="40">
        <v>2455.9</v>
      </c>
      <c r="E166" s="40">
        <v>2441.8000000000002</v>
      </c>
      <c r="F166" s="40">
        <v>2420.8000000000002</v>
      </c>
      <c r="G166" s="40">
        <v>2406.7000000000003</v>
      </c>
      <c r="H166" s="40">
        <v>2476.9</v>
      </c>
      <c r="I166" s="40">
        <v>2490.9999999999995</v>
      </c>
      <c r="J166" s="40">
        <v>2512</v>
      </c>
      <c r="K166" s="31">
        <v>2470</v>
      </c>
      <c r="L166" s="31">
        <v>2434.9</v>
      </c>
      <c r="M166" s="31">
        <v>1.7806</v>
      </c>
      <c r="N166" s="1"/>
      <c r="O166" s="1"/>
    </row>
    <row r="167" spans="1:15" ht="12.75" customHeight="1">
      <c r="A167" s="56">
        <v>158</v>
      </c>
      <c r="B167" s="31" t="s">
        <v>174</v>
      </c>
      <c r="C167" s="31">
        <v>2643.9</v>
      </c>
      <c r="D167" s="40">
        <v>2642.7666666666669</v>
      </c>
      <c r="E167" s="40">
        <v>2617.0833333333339</v>
      </c>
      <c r="F167" s="40">
        <v>2590.2666666666669</v>
      </c>
      <c r="G167" s="40">
        <v>2564.5833333333339</v>
      </c>
      <c r="H167" s="40">
        <v>2669.5833333333339</v>
      </c>
      <c r="I167" s="40">
        <v>2695.2666666666673</v>
      </c>
      <c r="J167" s="40">
        <v>2722.0833333333339</v>
      </c>
      <c r="K167" s="31">
        <v>2668.45</v>
      </c>
      <c r="L167" s="31">
        <v>2615.9499999999998</v>
      </c>
      <c r="M167" s="31">
        <v>3.75725</v>
      </c>
      <c r="N167" s="1"/>
      <c r="O167" s="1"/>
    </row>
    <row r="168" spans="1:15" ht="12.75" customHeight="1">
      <c r="A168" s="56">
        <v>159</v>
      </c>
      <c r="B168" s="31" t="s">
        <v>272</v>
      </c>
      <c r="C168" s="31">
        <v>2466.5</v>
      </c>
      <c r="D168" s="40">
        <v>2450.0333333333333</v>
      </c>
      <c r="E168" s="40">
        <v>2421.4666666666667</v>
      </c>
      <c r="F168" s="40">
        <v>2376.4333333333334</v>
      </c>
      <c r="G168" s="40">
        <v>2347.8666666666668</v>
      </c>
      <c r="H168" s="40">
        <v>2495.0666666666666</v>
      </c>
      <c r="I168" s="40">
        <v>2523.6333333333332</v>
      </c>
      <c r="J168" s="40">
        <v>2568.6666666666665</v>
      </c>
      <c r="K168" s="31">
        <v>2478.6</v>
      </c>
      <c r="L168" s="31">
        <v>2405</v>
      </c>
      <c r="M168" s="31">
        <v>4.02745</v>
      </c>
      <c r="N168" s="1"/>
      <c r="O168" s="1"/>
    </row>
    <row r="169" spans="1:15" ht="12.75" customHeight="1">
      <c r="A169" s="56">
        <v>160</v>
      </c>
      <c r="B169" s="31" t="s">
        <v>176</v>
      </c>
      <c r="C169" s="31">
        <v>119.75</v>
      </c>
      <c r="D169" s="40">
        <v>119.40000000000002</v>
      </c>
      <c r="E169" s="40">
        <v>118.25000000000004</v>
      </c>
      <c r="F169" s="40">
        <v>116.75000000000003</v>
      </c>
      <c r="G169" s="40">
        <v>115.60000000000005</v>
      </c>
      <c r="H169" s="40">
        <v>120.90000000000003</v>
      </c>
      <c r="I169" s="40">
        <v>122.05000000000001</v>
      </c>
      <c r="J169" s="40">
        <v>123.55000000000003</v>
      </c>
      <c r="K169" s="31">
        <v>120.55</v>
      </c>
      <c r="L169" s="31">
        <v>117.9</v>
      </c>
      <c r="M169" s="31">
        <v>16.358309999999999</v>
      </c>
      <c r="N169" s="1"/>
      <c r="O169" s="1"/>
    </row>
    <row r="170" spans="1:15" ht="12.75" customHeight="1">
      <c r="A170" s="56">
        <v>161</v>
      </c>
      <c r="B170" s="31" t="s">
        <v>181</v>
      </c>
      <c r="C170" s="31">
        <v>204.4</v>
      </c>
      <c r="D170" s="40">
        <v>204.7166666666667</v>
      </c>
      <c r="E170" s="40">
        <v>203.23333333333341</v>
      </c>
      <c r="F170" s="40">
        <v>202.06666666666672</v>
      </c>
      <c r="G170" s="40">
        <v>200.58333333333343</v>
      </c>
      <c r="H170" s="40">
        <v>205.88333333333338</v>
      </c>
      <c r="I170" s="40">
        <v>207.36666666666667</v>
      </c>
      <c r="J170" s="40">
        <v>208.53333333333336</v>
      </c>
      <c r="K170" s="31">
        <v>206.2</v>
      </c>
      <c r="L170" s="31">
        <v>203.55</v>
      </c>
      <c r="M170" s="31">
        <v>73.816680000000005</v>
      </c>
      <c r="N170" s="1"/>
      <c r="O170" s="1"/>
    </row>
    <row r="171" spans="1:15" ht="12.75" customHeight="1">
      <c r="A171" s="56">
        <v>162</v>
      </c>
      <c r="B171" s="31" t="s">
        <v>273</v>
      </c>
      <c r="C171" s="31">
        <v>474.75</v>
      </c>
      <c r="D171" s="40">
        <v>473.95</v>
      </c>
      <c r="E171" s="40">
        <v>468.5</v>
      </c>
      <c r="F171" s="40">
        <v>462.25</v>
      </c>
      <c r="G171" s="40">
        <v>456.8</v>
      </c>
      <c r="H171" s="40">
        <v>480.2</v>
      </c>
      <c r="I171" s="40">
        <v>485.64999999999992</v>
      </c>
      <c r="J171" s="40">
        <v>491.9</v>
      </c>
      <c r="K171" s="31">
        <v>479.4</v>
      </c>
      <c r="L171" s="31">
        <v>467.7</v>
      </c>
      <c r="M171" s="31">
        <v>3.0904099999999999</v>
      </c>
      <c r="N171" s="1"/>
      <c r="O171" s="1"/>
    </row>
    <row r="172" spans="1:15" ht="12.75" customHeight="1">
      <c r="A172" s="56">
        <v>163</v>
      </c>
      <c r="B172" s="31" t="s">
        <v>274</v>
      </c>
      <c r="C172" s="31">
        <v>15459.35</v>
      </c>
      <c r="D172" s="40">
        <v>15487.299999999997</v>
      </c>
      <c r="E172" s="40">
        <v>15274.599999999995</v>
      </c>
      <c r="F172" s="40">
        <v>15089.849999999997</v>
      </c>
      <c r="G172" s="40">
        <v>14877.149999999994</v>
      </c>
      <c r="H172" s="40">
        <v>15672.049999999996</v>
      </c>
      <c r="I172" s="40">
        <v>15884.749999999996</v>
      </c>
      <c r="J172" s="40">
        <v>16069.499999999996</v>
      </c>
      <c r="K172" s="31">
        <v>15700</v>
      </c>
      <c r="L172" s="31">
        <v>15302.55</v>
      </c>
      <c r="M172" s="31">
        <v>0.16445000000000001</v>
      </c>
      <c r="N172" s="1"/>
      <c r="O172" s="1"/>
    </row>
    <row r="173" spans="1:15" ht="12.75" customHeight="1">
      <c r="A173" s="56">
        <v>164</v>
      </c>
      <c r="B173" s="31" t="s">
        <v>180</v>
      </c>
      <c r="C173" s="31">
        <v>37.299999999999997</v>
      </c>
      <c r="D173" s="40">
        <v>37.31666666666667</v>
      </c>
      <c r="E173" s="40">
        <v>37.033333333333339</v>
      </c>
      <c r="F173" s="40">
        <v>36.766666666666666</v>
      </c>
      <c r="G173" s="40">
        <v>36.483333333333334</v>
      </c>
      <c r="H173" s="40">
        <v>37.583333333333343</v>
      </c>
      <c r="I173" s="40">
        <v>37.866666666666674</v>
      </c>
      <c r="J173" s="40">
        <v>38.133333333333347</v>
      </c>
      <c r="K173" s="31">
        <v>37.6</v>
      </c>
      <c r="L173" s="31">
        <v>37.049999999999997</v>
      </c>
      <c r="M173" s="31">
        <v>314.12356</v>
      </c>
      <c r="N173" s="1"/>
      <c r="O173" s="1"/>
    </row>
    <row r="174" spans="1:15" ht="12.75" customHeight="1">
      <c r="A174" s="56">
        <v>165</v>
      </c>
      <c r="B174" s="31" t="s">
        <v>185</v>
      </c>
      <c r="C174" s="31">
        <v>127.15</v>
      </c>
      <c r="D174" s="40">
        <v>128.06666666666666</v>
      </c>
      <c r="E174" s="40">
        <v>122.88333333333333</v>
      </c>
      <c r="F174" s="40">
        <v>118.61666666666666</v>
      </c>
      <c r="G174" s="40">
        <v>113.43333333333332</v>
      </c>
      <c r="H174" s="40">
        <v>132.33333333333331</v>
      </c>
      <c r="I174" s="40">
        <v>137.51666666666665</v>
      </c>
      <c r="J174" s="40">
        <v>141.78333333333333</v>
      </c>
      <c r="K174" s="31">
        <v>133.25</v>
      </c>
      <c r="L174" s="31">
        <v>123.8</v>
      </c>
      <c r="M174" s="31">
        <v>865.78823</v>
      </c>
      <c r="N174" s="1"/>
      <c r="O174" s="1"/>
    </row>
    <row r="175" spans="1:15" ht="12.75" customHeight="1">
      <c r="A175" s="56">
        <v>166</v>
      </c>
      <c r="B175" s="31" t="s">
        <v>186</v>
      </c>
      <c r="C175" s="31">
        <v>133.80000000000001</v>
      </c>
      <c r="D175" s="40">
        <v>133.13333333333333</v>
      </c>
      <c r="E175" s="40">
        <v>131.76666666666665</v>
      </c>
      <c r="F175" s="40">
        <v>129.73333333333332</v>
      </c>
      <c r="G175" s="40">
        <v>128.36666666666665</v>
      </c>
      <c r="H175" s="40">
        <v>135.16666666666666</v>
      </c>
      <c r="I175" s="40">
        <v>136.53333333333333</v>
      </c>
      <c r="J175" s="40">
        <v>138.56666666666666</v>
      </c>
      <c r="K175" s="31">
        <v>134.5</v>
      </c>
      <c r="L175" s="31">
        <v>131.1</v>
      </c>
      <c r="M175" s="31">
        <v>23.888780000000001</v>
      </c>
      <c r="N175" s="1"/>
      <c r="O175" s="1"/>
    </row>
    <row r="176" spans="1:15" ht="12.75" customHeight="1">
      <c r="A176" s="56">
        <v>167</v>
      </c>
      <c r="B176" s="31" t="s">
        <v>187</v>
      </c>
      <c r="C176" s="31">
        <v>2368.15</v>
      </c>
      <c r="D176" s="40">
        <v>2370.6833333333334</v>
      </c>
      <c r="E176" s="40">
        <v>2357.4666666666667</v>
      </c>
      <c r="F176" s="40">
        <v>2346.7833333333333</v>
      </c>
      <c r="G176" s="40">
        <v>2333.5666666666666</v>
      </c>
      <c r="H176" s="40">
        <v>2381.3666666666668</v>
      </c>
      <c r="I176" s="40">
        <v>2394.5833333333339</v>
      </c>
      <c r="J176" s="40">
        <v>2405.2666666666669</v>
      </c>
      <c r="K176" s="31">
        <v>2383.9</v>
      </c>
      <c r="L176" s="31">
        <v>2360</v>
      </c>
      <c r="M176" s="31">
        <v>43.737679999999997</v>
      </c>
      <c r="N176" s="1"/>
      <c r="O176" s="1"/>
    </row>
    <row r="177" spans="1:15" ht="12.75" customHeight="1">
      <c r="A177" s="56">
        <v>168</v>
      </c>
      <c r="B177" s="31" t="s">
        <v>275</v>
      </c>
      <c r="C177" s="31">
        <v>928.15</v>
      </c>
      <c r="D177" s="40">
        <v>924.68333333333339</v>
      </c>
      <c r="E177" s="40">
        <v>918.96666666666681</v>
      </c>
      <c r="F177" s="40">
        <v>909.78333333333342</v>
      </c>
      <c r="G177" s="40">
        <v>904.06666666666683</v>
      </c>
      <c r="H177" s="40">
        <v>933.86666666666679</v>
      </c>
      <c r="I177" s="40">
        <v>939.58333333333348</v>
      </c>
      <c r="J177" s="40">
        <v>948.76666666666677</v>
      </c>
      <c r="K177" s="31">
        <v>930.4</v>
      </c>
      <c r="L177" s="31">
        <v>915.5</v>
      </c>
      <c r="M177" s="31">
        <v>9.56297</v>
      </c>
      <c r="N177" s="1"/>
      <c r="O177" s="1"/>
    </row>
    <row r="178" spans="1:15" ht="12.75" customHeight="1">
      <c r="A178" s="56">
        <v>169</v>
      </c>
      <c r="B178" s="31" t="s">
        <v>189</v>
      </c>
      <c r="C178" s="31">
        <v>1196</v>
      </c>
      <c r="D178" s="40">
        <v>1196.0166666666667</v>
      </c>
      <c r="E178" s="40">
        <v>1187.0833333333333</v>
      </c>
      <c r="F178" s="40">
        <v>1178.1666666666665</v>
      </c>
      <c r="G178" s="40">
        <v>1169.2333333333331</v>
      </c>
      <c r="H178" s="40">
        <v>1204.9333333333334</v>
      </c>
      <c r="I178" s="40">
        <v>1213.8666666666668</v>
      </c>
      <c r="J178" s="40">
        <v>1222.7833333333335</v>
      </c>
      <c r="K178" s="31">
        <v>1204.95</v>
      </c>
      <c r="L178" s="31">
        <v>1187.0999999999999</v>
      </c>
      <c r="M178" s="31">
        <v>8.4312799999999992</v>
      </c>
      <c r="N178" s="1"/>
      <c r="O178" s="1"/>
    </row>
    <row r="179" spans="1:15" ht="12.75" customHeight="1">
      <c r="A179" s="56">
        <v>170</v>
      </c>
      <c r="B179" s="31" t="s">
        <v>193</v>
      </c>
      <c r="C179" s="31">
        <v>2420.1</v>
      </c>
      <c r="D179" s="40">
        <v>2417.8166666666666</v>
      </c>
      <c r="E179" s="40">
        <v>2407.4833333333331</v>
      </c>
      <c r="F179" s="40">
        <v>2394.8666666666663</v>
      </c>
      <c r="G179" s="40">
        <v>2384.5333333333328</v>
      </c>
      <c r="H179" s="40">
        <v>2430.4333333333334</v>
      </c>
      <c r="I179" s="40">
        <v>2440.7666666666673</v>
      </c>
      <c r="J179" s="40">
        <v>2453.3833333333337</v>
      </c>
      <c r="K179" s="31">
        <v>2428.15</v>
      </c>
      <c r="L179" s="31">
        <v>2405.1999999999998</v>
      </c>
      <c r="M179" s="31">
        <v>3.48706</v>
      </c>
      <c r="N179" s="1"/>
      <c r="O179" s="1"/>
    </row>
    <row r="180" spans="1:15" ht="12.75" customHeight="1">
      <c r="A180" s="56">
        <v>171</v>
      </c>
      <c r="B180" s="31" t="s">
        <v>276</v>
      </c>
      <c r="C180" s="31">
        <v>7887.2</v>
      </c>
      <c r="D180" s="40">
        <v>7843.75</v>
      </c>
      <c r="E180" s="40">
        <v>7747.5</v>
      </c>
      <c r="F180" s="40">
        <v>7607.8</v>
      </c>
      <c r="G180" s="40">
        <v>7511.55</v>
      </c>
      <c r="H180" s="40">
        <v>7983.45</v>
      </c>
      <c r="I180" s="40">
        <v>8079.7</v>
      </c>
      <c r="J180" s="40">
        <v>8219.4</v>
      </c>
      <c r="K180" s="31">
        <v>7940</v>
      </c>
      <c r="L180" s="31">
        <v>7704.05</v>
      </c>
      <c r="M180" s="31">
        <v>0.11383</v>
      </c>
      <c r="N180" s="1"/>
      <c r="O180" s="1"/>
    </row>
    <row r="181" spans="1:15" ht="12.75" customHeight="1">
      <c r="A181" s="56">
        <v>172</v>
      </c>
      <c r="B181" s="31" t="s">
        <v>191</v>
      </c>
      <c r="C181" s="31">
        <v>26987.45</v>
      </c>
      <c r="D181" s="40">
        <v>26920.566666666669</v>
      </c>
      <c r="E181" s="40">
        <v>26517.28333333334</v>
      </c>
      <c r="F181" s="40">
        <v>26047.116666666672</v>
      </c>
      <c r="G181" s="40">
        <v>25643.833333333343</v>
      </c>
      <c r="H181" s="40">
        <v>27390.733333333337</v>
      </c>
      <c r="I181" s="40">
        <v>27794.01666666667</v>
      </c>
      <c r="J181" s="40">
        <v>28264.183333333334</v>
      </c>
      <c r="K181" s="31">
        <v>27323.85</v>
      </c>
      <c r="L181" s="31">
        <v>26450.400000000001</v>
      </c>
      <c r="M181" s="31">
        <v>0.28882999999999998</v>
      </c>
      <c r="N181" s="1"/>
      <c r="O181" s="1"/>
    </row>
    <row r="182" spans="1:15" ht="12.75" customHeight="1">
      <c r="A182" s="56">
        <v>173</v>
      </c>
      <c r="B182" s="31" t="s">
        <v>194</v>
      </c>
      <c r="C182" s="31">
        <v>1217</v>
      </c>
      <c r="D182" s="40">
        <v>1216.8</v>
      </c>
      <c r="E182" s="40">
        <v>1202.0999999999999</v>
      </c>
      <c r="F182" s="40">
        <v>1187.2</v>
      </c>
      <c r="G182" s="40">
        <v>1172.5</v>
      </c>
      <c r="H182" s="40">
        <v>1231.6999999999998</v>
      </c>
      <c r="I182" s="40">
        <v>1246.4000000000001</v>
      </c>
      <c r="J182" s="40">
        <v>1261.2999999999997</v>
      </c>
      <c r="K182" s="31">
        <v>1231.5</v>
      </c>
      <c r="L182" s="31">
        <v>1201.9000000000001</v>
      </c>
      <c r="M182" s="31">
        <v>10.581630000000001</v>
      </c>
      <c r="N182" s="1"/>
      <c r="O182" s="1"/>
    </row>
    <row r="183" spans="1:15" ht="12.75" customHeight="1">
      <c r="A183" s="56">
        <v>174</v>
      </c>
      <c r="B183" s="31" t="s">
        <v>192</v>
      </c>
      <c r="C183" s="31">
        <v>2361.35</v>
      </c>
      <c r="D183" s="40">
        <v>2367.0333333333333</v>
      </c>
      <c r="E183" s="40">
        <v>2348.0666666666666</v>
      </c>
      <c r="F183" s="40">
        <v>2334.7833333333333</v>
      </c>
      <c r="G183" s="40">
        <v>2315.8166666666666</v>
      </c>
      <c r="H183" s="40">
        <v>2380.3166666666666</v>
      </c>
      <c r="I183" s="40">
        <v>2399.2833333333328</v>
      </c>
      <c r="J183" s="40">
        <v>2412.5666666666666</v>
      </c>
      <c r="K183" s="31">
        <v>2386</v>
      </c>
      <c r="L183" s="31">
        <v>2353.75</v>
      </c>
      <c r="M183" s="31">
        <v>3.4815299999999998</v>
      </c>
      <c r="N183" s="1"/>
      <c r="O183" s="1"/>
    </row>
    <row r="184" spans="1:15" ht="12.75" customHeight="1">
      <c r="A184" s="56">
        <v>175</v>
      </c>
      <c r="B184" s="31" t="s">
        <v>190</v>
      </c>
      <c r="C184" s="31">
        <v>460.45</v>
      </c>
      <c r="D184" s="40">
        <v>458.31666666666661</v>
      </c>
      <c r="E184" s="40">
        <v>455.23333333333323</v>
      </c>
      <c r="F184" s="40">
        <v>450.01666666666665</v>
      </c>
      <c r="G184" s="40">
        <v>446.93333333333328</v>
      </c>
      <c r="H184" s="40">
        <v>463.53333333333319</v>
      </c>
      <c r="I184" s="40">
        <v>466.61666666666656</v>
      </c>
      <c r="J184" s="40">
        <v>471.83333333333314</v>
      </c>
      <c r="K184" s="31">
        <v>461.4</v>
      </c>
      <c r="L184" s="31">
        <v>453.1</v>
      </c>
      <c r="M184" s="31">
        <v>100.05842</v>
      </c>
      <c r="N184" s="1"/>
      <c r="O184" s="1"/>
    </row>
    <row r="185" spans="1:15" ht="12.75" customHeight="1">
      <c r="A185" s="56">
        <v>176</v>
      </c>
      <c r="B185" s="31" t="s">
        <v>188</v>
      </c>
      <c r="C185" s="31">
        <v>107.2</v>
      </c>
      <c r="D185" s="40">
        <v>107.05</v>
      </c>
      <c r="E185" s="40">
        <v>105.64999999999999</v>
      </c>
      <c r="F185" s="40">
        <v>104.1</v>
      </c>
      <c r="G185" s="40">
        <v>102.69999999999999</v>
      </c>
      <c r="H185" s="40">
        <v>108.6</v>
      </c>
      <c r="I185" s="40">
        <v>110</v>
      </c>
      <c r="J185" s="40">
        <v>111.55</v>
      </c>
      <c r="K185" s="31">
        <v>108.45</v>
      </c>
      <c r="L185" s="31">
        <v>105.5</v>
      </c>
      <c r="M185" s="31">
        <v>219.97020000000001</v>
      </c>
      <c r="N185" s="1"/>
      <c r="O185" s="1"/>
    </row>
    <row r="186" spans="1:15" ht="12.75" customHeight="1">
      <c r="A186" s="56">
        <v>177</v>
      </c>
      <c r="B186" s="31" t="s">
        <v>195</v>
      </c>
      <c r="C186" s="31">
        <v>845.7</v>
      </c>
      <c r="D186" s="40">
        <v>843.55000000000007</v>
      </c>
      <c r="E186" s="40">
        <v>836.15000000000009</v>
      </c>
      <c r="F186" s="40">
        <v>826.6</v>
      </c>
      <c r="G186" s="40">
        <v>819.2</v>
      </c>
      <c r="H186" s="40">
        <v>853.10000000000014</v>
      </c>
      <c r="I186" s="40">
        <v>860.5</v>
      </c>
      <c r="J186" s="40">
        <v>870.05000000000018</v>
      </c>
      <c r="K186" s="31">
        <v>850.95</v>
      </c>
      <c r="L186" s="31">
        <v>834</v>
      </c>
      <c r="M186" s="31">
        <v>33.465229999999998</v>
      </c>
      <c r="N186" s="1"/>
      <c r="O186" s="1"/>
    </row>
    <row r="187" spans="1:15" ht="12.75" customHeight="1">
      <c r="A187" s="56">
        <v>178</v>
      </c>
      <c r="B187" s="31" t="s">
        <v>196</v>
      </c>
      <c r="C187" s="31">
        <v>500.1</v>
      </c>
      <c r="D187" s="40">
        <v>496.68333333333339</v>
      </c>
      <c r="E187" s="40">
        <v>491.76666666666677</v>
      </c>
      <c r="F187" s="40">
        <v>483.43333333333339</v>
      </c>
      <c r="G187" s="40">
        <v>478.51666666666677</v>
      </c>
      <c r="H187" s="40">
        <v>505.01666666666677</v>
      </c>
      <c r="I187" s="40">
        <v>509.93333333333339</v>
      </c>
      <c r="J187" s="40">
        <v>518.26666666666677</v>
      </c>
      <c r="K187" s="31">
        <v>501.6</v>
      </c>
      <c r="L187" s="31">
        <v>488.35</v>
      </c>
      <c r="M187" s="31">
        <v>8.8462300000000003</v>
      </c>
      <c r="N187" s="1"/>
      <c r="O187" s="1"/>
    </row>
    <row r="188" spans="1:15" ht="12.75" customHeight="1">
      <c r="A188" s="56">
        <v>179</v>
      </c>
      <c r="B188" s="31" t="s">
        <v>277</v>
      </c>
      <c r="C188" s="31">
        <v>619.9</v>
      </c>
      <c r="D188" s="40">
        <v>617.81666666666661</v>
      </c>
      <c r="E188" s="40">
        <v>613.68333333333317</v>
      </c>
      <c r="F188" s="40">
        <v>607.46666666666658</v>
      </c>
      <c r="G188" s="40">
        <v>603.33333333333314</v>
      </c>
      <c r="H188" s="40">
        <v>624.03333333333319</v>
      </c>
      <c r="I188" s="40">
        <v>628.16666666666663</v>
      </c>
      <c r="J188" s="40">
        <v>634.38333333333321</v>
      </c>
      <c r="K188" s="31">
        <v>621.95000000000005</v>
      </c>
      <c r="L188" s="31">
        <v>611.6</v>
      </c>
      <c r="M188" s="31">
        <v>3.4954700000000001</v>
      </c>
      <c r="N188" s="1"/>
      <c r="O188" s="1"/>
    </row>
    <row r="189" spans="1:15" ht="12.75" customHeight="1">
      <c r="A189" s="56">
        <v>180</v>
      </c>
      <c r="B189" s="31" t="s">
        <v>208</v>
      </c>
      <c r="C189" s="31">
        <v>627</v>
      </c>
      <c r="D189" s="40">
        <v>624.4</v>
      </c>
      <c r="E189" s="40">
        <v>618.29999999999995</v>
      </c>
      <c r="F189" s="40">
        <v>609.6</v>
      </c>
      <c r="G189" s="40">
        <v>603.5</v>
      </c>
      <c r="H189" s="40">
        <v>633.09999999999991</v>
      </c>
      <c r="I189" s="40">
        <v>639.20000000000005</v>
      </c>
      <c r="J189" s="40">
        <v>647.89999999999986</v>
      </c>
      <c r="K189" s="31">
        <v>630.5</v>
      </c>
      <c r="L189" s="31">
        <v>615.70000000000005</v>
      </c>
      <c r="M189" s="31">
        <v>7.2842000000000002</v>
      </c>
      <c r="N189" s="1"/>
      <c r="O189" s="1"/>
    </row>
    <row r="190" spans="1:15" ht="12.75" customHeight="1">
      <c r="A190" s="56">
        <v>181</v>
      </c>
      <c r="B190" s="31" t="s">
        <v>197</v>
      </c>
      <c r="C190" s="31">
        <v>894.2</v>
      </c>
      <c r="D190" s="40">
        <v>890.61666666666667</v>
      </c>
      <c r="E190" s="40">
        <v>883.58333333333337</v>
      </c>
      <c r="F190" s="40">
        <v>872.9666666666667</v>
      </c>
      <c r="G190" s="40">
        <v>865.93333333333339</v>
      </c>
      <c r="H190" s="40">
        <v>901.23333333333335</v>
      </c>
      <c r="I190" s="40">
        <v>908.26666666666665</v>
      </c>
      <c r="J190" s="40">
        <v>918.88333333333333</v>
      </c>
      <c r="K190" s="31">
        <v>897.65</v>
      </c>
      <c r="L190" s="31">
        <v>880</v>
      </c>
      <c r="M190" s="31">
        <v>5.8320800000000004</v>
      </c>
      <c r="N190" s="1"/>
      <c r="O190" s="1"/>
    </row>
    <row r="191" spans="1:15" ht="12.75" customHeight="1">
      <c r="A191" s="56">
        <v>182</v>
      </c>
      <c r="B191" s="31" t="s">
        <v>534</v>
      </c>
      <c r="C191" s="31">
        <v>1464.45</v>
      </c>
      <c r="D191" s="40">
        <v>1456.1666666666667</v>
      </c>
      <c r="E191" s="40">
        <v>1413.3333333333335</v>
      </c>
      <c r="F191" s="40">
        <v>1362.2166666666667</v>
      </c>
      <c r="G191" s="40">
        <v>1319.3833333333334</v>
      </c>
      <c r="H191" s="40">
        <v>1507.2833333333335</v>
      </c>
      <c r="I191" s="40">
        <v>1550.116666666667</v>
      </c>
      <c r="J191" s="40">
        <v>1601.2333333333336</v>
      </c>
      <c r="K191" s="31">
        <v>1499</v>
      </c>
      <c r="L191" s="31">
        <v>1405.05</v>
      </c>
      <c r="M191" s="31">
        <v>27.936900000000001</v>
      </c>
      <c r="N191" s="1"/>
      <c r="O191" s="1"/>
    </row>
    <row r="192" spans="1:15" ht="12.75" customHeight="1">
      <c r="A192" s="56">
        <v>183</v>
      </c>
      <c r="B192" s="31" t="s">
        <v>202</v>
      </c>
      <c r="C192" s="31">
        <v>3738.35</v>
      </c>
      <c r="D192" s="40">
        <v>3743.2166666666672</v>
      </c>
      <c r="E192" s="40">
        <v>3726.4333333333343</v>
      </c>
      <c r="F192" s="40">
        <v>3714.5166666666673</v>
      </c>
      <c r="G192" s="40">
        <v>3697.7333333333345</v>
      </c>
      <c r="H192" s="40">
        <v>3755.1333333333341</v>
      </c>
      <c r="I192" s="40">
        <v>3771.916666666667</v>
      </c>
      <c r="J192" s="40">
        <v>3783.8333333333339</v>
      </c>
      <c r="K192" s="31">
        <v>3760</v>
      </c>
      <c r="L192" s="31">
        <v>3731.3</v>
      </c>
      <c r="M192" s="31">
        <v>12.07141</v>
      </c>
      <c r="N192" s="1"/>
      <c r="O192" s="1"/>
    </row>
    <row r="193" spans="1:15" ht="12.75" customHeight="1">
      <c r="A193" s="56">
        <v>184</v>
      </c>
      <c r="B193" s="31" t="s">
        <v>198</v>
      </c>
      <c r="C193" s="31">
        <v>743.45</v>
      </c>
      <c r="D193" s="40">
        <v>739.16666666666663</v>
      </c>
      <c r="E193" s="40">
        <v>733.33333333333326</v>
      </c>
      <c r="F193" s="40">
        <v>723.21666666666658</v>
      </c>
      <c r="G193" s="40">
        <v>717.38333333333321</v>
      </c>
      <c r="H193" s="40">
        <v>749.2833333333333</v>
      </c>
      <c r="I193" s="40">
        <v>755.11666666666656</v>
      </c>
      <c r="J193" s="40">
        <v>765.23333333333335</v>
      </c>
      <c r="K193" s="31">
        <v>745</v>
      </c>
      <c r="L193" s="31">
        <v>729.05</v>
      </c>
      <c r="M193" s="31">
        <v>8.6527700000000003</v>
      </c>
      <c r="N193" s="1"/>
      <c r="O193" s="1"/>
    </row>
    <row r="194" spans="1:15" ht="12.75" customHeight="1">
      <c r="A194" s="56">
        <v>185</v>
      </c>
      <c r="B194" s="31" t="s">
        <v>278</v>
      </c>
      <c r="C194" s="31">
        <v>5868</v>
      </c>
      <c r="D194" s="40">
        <v>5854.666666666667</v>
      </c>
      <c r="E194" s="40">
        <v>5814.3333333333339</v>
      </c>
      <c r="F194" s="40">
        <v>5760.666666666667</v>
      </c>
      <c r="G194" s="40">
        <v>5720.3333333333339</v>
      </c>
      <c r="H194" s="40">
        <v>5908.3333333333339</v>
      </c>
      <c r="I194" s="40">
        <v>5948.6666666666679</v>
      </c>
      <c r="J194" s="40">
        <v>6002.3333333333339</v>
      </c>
      <c r="K194" s="31">
        <v>5895</v>
      </c>
      <c r="L194" s="31">
        <v>5801</v>
      </c>
      <c r="M194" s="31">
        <v>0.96465999999999996</v>
      </c>
      <c r="N194" s="1"/>
      <c r="O194" s="1"/>
    </row>
    <row r="195" spans="1:15" ht="12.75" customHeight="1">
      <c r="A195" s="56">
        <v>186</v>
      </c>
      <c r="B195" s="31" t="s">
        <v>199</v>
      </c>
      <c r="C195" s="31">
        <v>482.4</v>
      </c>
      <c r="D195" s="40">
        <v>479.2833333333333</v>
      </c>
      <c r="E195" s="40">
        <v>474.96666666666658</v>
      </c>
      <c r="F195" s="40">
        <v>467.5333333333333</v>
      </c>
      <c r="G195" s="40">
        <v>463.21666666666658</v>
      </c>
      <c r="H195" s="40">
        <v>486.71666666666658</v>
      </c>
      <c r="I195" s="40">
        <v>491.0333333333333</v>
      </c>
      <c r="J195" s="40">
        <v>498.46666666666658</v>
      </c>
      <c r="K195" s="31">
        <v>483.6</v>
      </c>
      <c r="L195" s="31">
        <v>471.85</v>
      </c>
      <c r="M195" s="31">
        <v>155.41445999999999</v>
      </c>
      <c r="N195" s="1"/>
      <c r="O195" s="1"/>
    </row>
    <row r="196" spans="1:15" ht="12.75" customHeight="1">
      <c r="A196" s="56">
        <v>187</v>
      </c>
      <c r="B196" s="31" t="s">
        <v>200</v>
      </c>
      <c r="C196" s="31">
        <v>220.95</v>
      </c>
      <c r="D196" s="40">
        <v>220.43333333333331</v>
      </c>
      <c r="E196" s="40">
        <v>218.86666666666662</v>
      </c>
      <c r="F196" s="40">
        <v>216.7833333333333</v>
      </c>
      <c r="G196" s="40">
        <v>215.21666666666661</v>
      </c>
      <c r="H196" s="40">
        <v>222.51666666666662</v>
      </c>
      <c r="I196" s="40">
        <v>224.08333333333329</v>
      </c>
      <c r="J196" s="40">
        <v>226.16666666666663</v>
      </c>
      <c r="K196" s="31">
        <v>222</v>
      </c>
      <c r="L196" s="31">
        <v>218.35</v>
      </c>
      <c r="M196" s="31">
        <v>127.37974</v>
      </c>
      <c r="N196" s="1"/>
      <c r="O196" s="1"/>
    </row>
    <row r="197" spans="1:15" ht="12.75" customHeight="1">
      <c r="A197" s="56">
        <v>188</v>
      </c>
      <c r="B197" s="31" t="s">
        <v>201</v>
      </c>
      <c r="C197" s="31">
        <v>1111.45</v>
      </c>
      <c r="D197" s="40">
        <v>1112.5333333333333</v>
      </c>
      <c r="E197" s="40">
        <v>1101.5666666666666</v>
      </c>
      <c r="F197" s="40">
        <v>1091.6833333333334</v>
      </c>
      <c r="G197" s="40">
        <v>1080.7166666666667</v>
      </c>
      <c r="H197" s="40">
        <v>1122.4166666666665</v>
      </c>
      <c r="I197" s="40">
        <v>1133.3833333333332</v>
      </c>
      <c r="J197" s="40">
        <v>1143.2666666666664</v>
      </c>
      <c r="K197" s="31">
        <v>1123.5</v>
      </c>
      <c r="L197" s="31">
        <v>1102.6500000000001</v>
      </c>
      <c r="M197" s="31">
        <v>36.87021</v>
      </c>
      <c r="N197" s="1"/>
      <c r="O197" s="1"/>
    </row>
    <row r="198" spans="1:15" ht="12.75" customHeight="1">
      <c r="A198" s="56">
        <v>189</v>
      </c>
      <c r="B198" s="31" t="s">
        <v>203</v>
      </c>
      <c r="C198" s="31">
        <v>1790.55</v>
      </c>
      <c r="D198" s="40">
        <v>1795.6666666666667</v>
      </c>
      <c r="E198" s="40">
        <v>1778.3333333333335</v>
      </c>
      <c r="F198" s="40">
        <v>1766.1166666666668</v>
      </c>
      <c r="G198" s="40">
        <v>1748.7833333333335</v>
      </c>
      <c r="H198" s="40">
        <v>1807.8833333333334</v>
      </c>
      <c r="I198" s="40">
        <v>1825.2166666666669</v>
      </c>
      <c r="J198" s="40">
        <v>1837.4333333333334</v>
      </c>
      <c r="K198" s="31">
        <v>1813</v>
      </c>
      <c r="L198" s="31">
        <v>1783.45</v>
      </c>
      <c r="M198" s="31">
        <v>23.780480000000001</v>
      </c>
      <c r="N198" s="1"/>
      <c r="O198" s="1"/>
    </row>
    <row r="199" spans="1:15" ht="12.75" customHeight="1">
      <c r="A199" s="56">
        <v>190</v>
      </c>
      <c r="B199" s="31" t="s">
        <v>184</v>
      </c>
      <c r="C199" s="31">
        <v>1004.1</v>
      </c>
      <c r="D199" s="40">
        <v>1003.0666666666666</v>
      </c>
      <c r="E199" s="40">
        <v>983.13333333333321</v>
      </c>
      <c r="F199" s="40">
        <v>962.16666666666663</v>
      </c>
      <c r="G199" s="40">
        <v>942.23333333333323</v>
      </c>
      <c r="H199" s="40">
        <v>1024.0333333333333</v>
      </c>
      <c r="I199" s="40">
        <v>1043.9666666666667</v>
      </c>
      <c r="J199" s="40">
        <v>1064.9333333333332</v>
      </c>
      <c r="K199" s="31">
        <v>1023</v>
      </c>
      <c r="L199" s="31">
        <v>982.1</v>
      </c>
      <c r="M199" s="31">
        <v>3.6511999999999998</v>
      </c>
      <c r="N199" s="1"/>
      <c r="O199" s="1"/>
    </row>
    <row r="200" spans="1:15" ht="12.75" customHeight="1">
      <c r="A200" s="56">
        <v>191</v>
      </c>
      <c r="B200" s="31" t="s">
        <v>204</v>
      </c>
      <c r="C200" s="31">
        <v>2522.4</v>
      </c>
      <c r="D200" s="40">
        <v>2500.6666666666665</v>
      </c>
      <c r="E200" s="40">
        <v>2466.333333333333</v>
      </c>
      <c r="F200" s="40">
        <v>2410.2666666666664</v>
      </c>
      <c r="G200" s="40">
        <v>2375.9333333333329</v>
      </c>
      <c r="H200" s="40">
        <v>2556.7333333333331</v>
      </c>
      <c r="I200" s="40">
        <v>2591.0666666666662</v>
      </c>
      <c r="J200" s="40">
        <v>2647.1333333333332</v>
      </c>
      <c r="K200" s="31">
        <v>2535</v>
      </c>
      <c r="L200" s="31">
        <v>2444.6</v>
      </c>
      <c r="M200" s="31">
        <v>22.257490000000001</v>
      </c>
      <c r="N200" s="1"/>
      <c r="O200" s="1"/>
    </row>
    <row r="201" spans="1:15" ht="12.75" customHeight="1">
      <c r="A201" s="56">
        <v>192</v>
      </c>
      <c r="B201" s="31" t="s">
        <v>205</v>
      </c>
      <c r="C201" s="31">
        <v>3278.45</v>
      </c>
      <c r="D201" s="40">
        <v>3253.25</v>
      </c>
      <c r="E201" s="40">
        <v>3208</v>
      </c>
      <c r="F201" s="40">
        <v>3137.55</v>
      </c>
      <c r="G201" s="40">
        <v>3092.3</v>
      </c>
      <c r="H201" s="40">
        <v>3323.7</v>
      </c>
      <c r="I201" s="40">
        <v>3368.95</v>
      </c>
      <c r="J201" s="40">
        <v>3439.3999999999996</v>
      </c>
      <c r="K201" s="31">
        <v>3298.5</v>
      </c>
      <c r="L201" s="31">
        <v>3182.8</v>
      </c>
      <c r="M201" s="31">
        <v>3.5811799999999998</v>
      </c>
      <c r="N201" s="1"/>
      <c r="O201" s="1"/>
    </row>
    <row r="202" spans="1:15" ht="12.75" customHeight="1">
      <c r="A202" s="56">
        <v>193</v>
      </c>
      <c r="B202" s="31" t="s">
        <v>206</v>
      </c>
      <c r="C202" s="31">
        <v>553.54999999999995</v>
      </c>
      <c r="D202" s="40">
        <v>551.2833333333333</v>
      </c>
      <c r="E202" s="40">
        <v>547.56666666666661</v>
      </c>
      <c r="F202" s="40">
        <v>541.58333333333326</v>
      </c>
      <c r="G202" s="40">
        <v>537.86666666666656</v>
      </c>
      <c r="H202" s="40">
        <v>557.26666666666665</v>
      </c>
      <c r="I202" s="40">
        <v>560.98333333333335</v>
      </c>
      <c r="J202" s="40">
        <v>566.9666666666667</v>
      </c>
      <c r="K202" s="31">
        <v>555</v>
      </c>
      <c r="L202" s="31">
        <v>545.29999999999995</v>
      </c>
      <c r="M202" s="31">
        <v>3.9346700000000001</v>
      </c>
      <c r="N202" s="1"/>
      <c r="O202" s="1"/>
    </row>
    <row r="203" spans="1:15" ht="12.75" customHeight="1">
      <c r="A203" s="56">
        <v>194</v>
      </c>
      <c r="B203" s="31" t="s">
        <v>207</v>
      </c>
      <c r="C203" s="31">
        <v>1065</v>
      </c>
      <c r="D203" s="40">
        <v>1054.8166666666666</v>
      </c>
      <c r="E203" s="40">
        <v>1039.7333333333331</v>
      </c>
      <c r="F203" s="40">
        <v>1014.4666666666665</v>
      </c>
      <c r="G203" s="40">
        <v>999.38333333333298</v>
      </c>
      <c r="H203" s="40">
        <v>1080.0833333333333</v>
      </c>
      <c r="I203" s="40">
        <v>1095.1666666666667</v>
      </c>
      <c r="J203" s="40">
        <v>1120.4333333333334</v>
      </c>
      <c r="K203" s="31">
        <v>1069.9000000000001</v>
      </c>
      <c r="L203" s="31">
        <v>1029.55</v>
      </c>
      <c r="M203" s="31">
        <v>4.5241600000000002</v>
      </c>
      <c r="N203" s="1"/>
      <c r="O203" s="1"/>
    </row>
    <row r="204" spans="1:15" ht="12.75" customHeight="1">
      <c r="A204" s="56">
        <v>195</v>
      </c>
      <c r="B204" s="31" t="s">
        <v>211</v>
      </c>
      <c r="C204" s="31">
        <v>747.1</v>
      </c>
      <c r="D204" s="40">
        <v>749.91666666666663</v>
      </c>
      <c r="E204" s="40">
        <v>742.73333333333323</v>
      </c>
      <c r="F204" s="40">
        <v>738.36666666666656</v>
      </c>
      <c r="G204" s="40">
        <v>731.18333333333317</v>
      </c>
      <c r="H204" s="40">
        <v>754.2833333333333</v>
      </c>
      <c r="I204" s="40">
        <v>761.4666666666667</v>
      </c>
      <c r="J204" s="40">
        <v>765.83333333333337</v>
      </c>
      <c r="K204" s="31">
        <v>757.1</v>
      </c>
      <c r="L204" s="31">
        <v>745.55</v>
      </c>
      <c r="M204" s="31">
        <v>11.31359</v>
      </c>
      <c r="N204" s="1"/>
      <c r="O204" s="1"/>
    </row>
    <row r="205" spans="1:15" ht="12.75" customHeight="1">
      <c r="A205" s="56">
        <v>196</v>
      </c>
      <c r="B205" s="31" t="s">
        <v>210</v>
      </c>
      <c r="C205" s="31">
        <v>7591.05</v>
      </c>
      <c r="D205" s="40">
        <v>7557.333333333333</v>
      </c>
      <c r="E205" s="40">
        <v>7455.1666666666661</v>
      </c>
      <c r="F205" s="40">
        <v>7319.2833333333328</v>
      </c>
      <c r="G205" s="40">
        <v>7217.1166666666659</v>
      </c>
      <c r="H205" s="40">
        <v>7693.2166666666662</v>
      </c>
      <c r="I205" s="40">
        <v>7795.3833333333323</v>
      </c>
      <c r="J205" s="40">
        <v>7931.2666666666664</v>
      </c>
      <c r="K205" s="31">
        <v>7659.5</v>
      </c>
      <c r="L205" s="31">
        <v>7421.45</v>
      </c>
      <c r="M205" s="31">
        <v>2.58372</v>
      </c>
      <c r="N205" s="1"/>
      <c r="O205" s="1"/>
    </row>
    <row r="206" spans="1:15" ht="12.75" customHeight="1">
      <c r="A206" s="56">
        <v>197</v>
      </c>
      <c r="B206" s="31" t="s">
        <v>279</v>
      </c>
      <c r="C206" s="31">
        <v>43.4</v>
      </c>
      <c r="D206" s="40">
        <v>43.266666666666673</v>
      </c>
      <c r="E206" s="40">
        <v>42.883333333333347</v>
      </c>
      <c r="F206" s="40">
        <v>42.366666666666674</v>
      </c>
      <c r="G206" s="40">
        <v>41.983333333333348</v>
      </c>
      <c r="H206" s="40">
        <v>43.783333333333346</v>
      </c>
      <c r="I206" s="40">
        <v>44.166666666666671</v>
      </c>
      <c r="J206" s="40">
        <v>44.683333333333344</v>
      </c>
      <c r="K206" s="31">
        <v>43.65</v>
      </c>
      <c r="L206" s="31">
        <v>42.75</v>
      </c>
      <c r="M206" s="31">
        <v>58.917140000000003</v>
      </c>
      <c r="N206" s="1"/>
      <c r="O206" s="1"/>
    </row>
    <row r="207" spans="1:15" ht="12.75" customHeight="1">
      <c r="A207" s="56">
        <v>198</v>
      </c>
      <c r="B207" s="31" t="s">
        <v>209</v>
      </c>
      <c r="C207" s="31">
        <v>1586.05</v>
      </c>
      <c r="D207" s="40">
        <v>1575.1499999999999</v>
      </c>
      <c r="E207" s="40">
        <v>1558.3499999999997</v>
      </c>
      <c r="F207" s="40">
        <v>1530.6499999999999</v>
      </c>
      <c r="G207" s="40">
        <v>1513.8499999999997</v>
      </c>
      <c r="H207" s="40">
        <v>1602.8499999999997</v>
      </c>
      <c r="I207" s="40">
        <v>1619.6499999999999</v>
      </c>
      <c r="J207" s="40">
        <v>1647.3499999999997</v>
      </c>
      <c r="K207" s="31">
        <v>1591.95</v>
      </c>
      <c r="L207" s="31">
        <v>1547.45</v>
      </c>
      <c r="M207" s="31">
        <v>2.2132999999999998</v>
      </c>
      <c r="N207" s="1"/>
      <c r="O207" s="1"/>
    </row>
    <row r="208" spans="1:15" ht="12.75" customHeight="1">
      <c r="A208" s="56">
        <v>199</v>
      </c>
      <c r="B208" s="31" t="s">
        <v>155</v>
      </c>
      <c r="C208" s="31">
        <v>898.25</v>
      </c>
      <c r="D208" s="40">
        <v>897.43333333333339</v>
      </c>
      <c r="E208" s="40">
        <v>889.81666666666683</v>
      </c>
      <c r="F208" s="40">
        <v>881.38333333333344</v>
      </c>
      <c r="G208" s="40">
        <v>873.76666666666688</v>
      </c>
      <c r="H208" s="40">
        <v>905.86666666666679</v>
      </c>
      <c r="I208" s="40">
        <v>913.48333333333335</v>
      </c>
      <c r="J208" s="40">
        <v>921.91666666666674</v>
      </c>
      <c r="K208" s="31">
        <v>905.05</v>
      </c>
      <c r="L208" s="31">
        <v>889</v>
      </c>
      <c r="M208" s="31">
        <v>12.883520000000001</v>
      </c>
      <c r="N208" s="1"/>
      <c r="O208" s="1"/>
    </row>
    <row r="209" spans="1:15" ht="12.75" customHeight="1">
      <c r="A209" s="56">
        <v>200</v>
      </c>
      <c r="B209" s="31" t="s">
        <v>281</v>
      </c>
      <c r="C209" s="31">
        <v>888.3</v>
      </c>
      <c r="D209" s="40">
        <v>882.85</v>
      </c>
      <c r="E209" s="40">
        <v>868.7</v>
      </c>
      <c r="F209" s="40">
        <v>849.1</v>
      </c>
      <c r="G209" s="40">
        <v>834.95</v>
      </c>
      <c r="H209" s="40">
        <v>902.45</v>
      </c>
      <c r="I209" s="40">
        <v>916.59999999999991</v>
      </c>
      <c r="J209" s="40">
        <v>936.2</v>
      </c>
      <c r="K209" s="31">
        <v>897</v>
      </c>
      <c r="L209" s="31">
        <v>863.25</v>
      </c>
      <c r="M209" s="31">
        <v>1.7809999999999999</v>
      </c>
      <c r="N209" s="1"/>
      <c r="O209" s="1"/>
    </row>
    <row r="210" spans="1:15" ht="12.75" customHeight="1">
      <c r="A210" s="56">
        <v>201</v>
      </c>
      <c r="B210" s="31" t="s">
        <v>212</v>
      </c>
      <c r="C210" s="31">
        <v>341.2</v>
      </c>
      <c r="D210" s="40">
        <v>339.65000000000003</v>
      </c>
      <c r="E210" s="40">
        <v>334.85000000000008</v>
      </c>
      <c r="F210" s="40">
        <v>328.50000000000006</v>
      </c>
      <c r="G210" s="40">
        <v>323.7000000000001</v>
      </c>
      <c r="H210" s="40">
        <v>346.00000000000006</v>
      </c>
      <c r="I210" s="40">
        <v>350.8</v>
      </c>
      <c r="J210" s="40">
        <v>357.15000000000003</v>
      </c>
      <c r="K210" s="31">
        <v>344.45</v>
      </c>
      <c r="L210" s="31">
        <v>333.3</v>
      </c>
      <c r="M210" s="31">
        <v>62.997309999999999</v>
      </c>
      <c r="N210" s="1"/>
      <c r="O210" s="1"/>
    </row>
    <row r="211" spans="1:15" ht="12.75" customHeight="1">
      <c r="A211" s="56">
        <v>202</v>
      </c>
      <c r="B211" s="31" t="s">
        <v>128</v>
      </c>
      <c r="C211" s="31">
        <v>15.35</v>
      </c>
      <c r="D211" s="40">
        <v>15.033333333333331</v>
      </c>
      <c r="E211" s="40">
        <v>14.366666666666664</v>
      </c>
      <c r="F211" s="40">
        <v>13.383333333333333</v>
      </c>
      <c r="G211" s="40">
        <v>12.716666666666665</v>
      </c>
      <c r="H211" s="40">
        <v>16.016666666666662</v>
      </c>
      <c r="I211" s="40">
        <v>16.68333333333333</v>
      </c>
      <c r="J211" s="40">
        <v>17.666666666666661</v>
      </c>
      <c r="K211" s="31">
        <v>15.7</v>
      </c>
      <c r="L211" s="31">
        <v>14.05</v>
      </c>
      <c r="M211" s="31">
        <v>6356.8692899999996</v>
      </c>
      <c r="N211" s="1"/>
      <c r="O211" s="1"/>
    </row>
    <row r="212" spans="1:15" ht="12.75" customHeight="1">
      <c r="A212" s="56">
        <v>203</v>
      </c>
      <c r="B212" s="31" t="s">
        <v>213</v>
      </c>
      <c r="C212" s="31">
        <v>1219.1500000000001</v>
      </c>
      <c r="D212" s="40">
        <v>1219.55</v>
      </c>
      <c r="E212" s="40">
        <v>1199.0999999999999</v>
      </c>
      <c r="F212" s="40">
        <v>1179.05</v>
      </c>
      <c r="G212" s="40">
        <v>1158.5999999999999</v>
      </c>
      <c r="H212" s="40">
        <v>1239.5999999999999</v>
      </c>
      <c r="I212" s="40">
        <v>1260.0500000000002</v>
      </c>
      <c r="J212" s="40">
        <v>1280.0999999999999</v>
      </c>
      <c r="K212" s="31">
        <v>1240</v>
      </c>
      <c r="L212" s="31">
        <v>1199.5</v>
      </c>
      <c r="M212" s="31">
        <v>11.99325</v>
      </c>
      <c r="N212" s="1"/>
      <c r="O212" s="1"/>
    </row>
    <row r="213" spans="1:15" ht="12.75" customHeight="1">
      <c r="A213" s="56">
        <v>204</v>
      </c>
      <c r="B213" s="31" t="s">
        <v>282</v>
      </c>
      <c r="C213" s="31">
        <v>1761.75</v>
      </c>
      <c r="D213" s="40">
        <v>1767.1000000000001</v>
      </c>
      <c r="E213" s="40">
        <v>1753.2000000000003</v>
      </c>
      <c r="F213" s="40">
        <v>1744.65</v>
      </c>
      <c r="G213" s="40">
        <v>1730.7500000000002</v>
      </c>
      <c r="H213" s="40">
        <v>1775.6500000000003</v>
      </c>
      <c r="I213" s="40">
        <v>1789.5500000000004</v>
      </c>
      <c r="J213" s="40">
        <v>1798.1000000000004</v>
      </c>
      <c r="K213" s="31">
        <v>1781</v>
      </c>
      <c r="L213" s="31">
        <v>1758.55</v>
      </c>
      <c r="M213" s="31">
        <v>1.2767200000000001</v>
      </c>
      <c r="N213" s="1"/>
      <c r="O213" s="1"/>
    </row>
    <row r="214" spans="1:15" ht="12.75" customHeight="1">
      <c r="A214" s="56">
        <v>205</v>
      </c>
      <c r="B214" s="31" t="s">
        <v>214</v>
      </c>
      <c r="C214" s="40">
        <v>715.35</v>
      </c>
      <c r="D214" s="40">
        <v>714.41666666666663</v>
      </c>
      <c r="E214" s="40">
        <v>710.0333333333333</v>
      </c>
      <c r="F214" s="40">
        <v>704.7166666666667</v>
      </c>
      <c r="G214" s="40">
        <v>700.33333333333337</v>
      </c>
      <c r="H214" s="40">
        <v>719.73333333333323</v>
      </c>
      <c r="I214" s="40">
        <v>724.11666666666667</v>
      </c>
      <c r="J214" s="40">
        <v>729.43333333333317</v>
      </c>
      <c r="K214" s="40">
        <v>718.8</v>
      </c>
      <c r="L214" s="40">
        <v>709.1</v>
      </c>
      <c r="M214" s="40">
        <v>42.747790000000002</v>
      </c>
      <c r="N214" s="1"/>
      <c r="O214" s="1"/>
    </row>
    <row r="215" spans="1:15" ht="12.75" customHeight="1">
      <c r="A215" s="56">
        <v>206</v>
      </c>
      <c r="B215" s="31" t="s">
        <v>283</v>
      </c>
      <c r="C215" s="40">
        <v>13.7</v>
      </c>
      <c r="D215" s="40">
        <v>13.733333333333334</v>
      </c>
      <c r="E215" s="40">
        <v>13.566666666666668</v>
      </c>
      <c r="F215" s="40">
        <v>13.433333333333334</v>
      </c>
      <c r="G215" s="40">
        <v>13.266666666666667</v>
      </c>
      <c r="H215" s="40">
        <v>13.866666666666669</v>
      </c>
      <c r="I215" s="40">
        <v>14.033333333333333</v>
      </c>
      <c r="J215" s="40">
        <v>14.16666666666667</v>
      </c>
      <c r="K215" s="40">
        <v>13.9</v>
      </c>
      <c r="L215" s="40">
        <v>13.6</v>
      </c>
      <c r="M215" s="40">
        <v>729.47892000000002</v>
      </c>
      <c r="N215" s="1"/>
      <c r="O215" s="1"/>
    </row>
    <row r="216" spans="1:15" ht="12.75" customHeight="1">
      <c r="A216" s="56">
        <v>207</v>
      </c>
      <c r="B216" s="31" t="s">
        <v>215</v>
      </c>
      <c r="C216" s="40">
        <v>320.8</v>
      </c>
      <c r="D216" s="40">
        <v>320.71666666666664</v>
      </c>
      <c r="E216" s="40">
        <v>318.43333333333328</v>
      </c>
      <c r="F216" s="40">
        <v>316.06666666666666</v>
      </c>
      <c r="G216" s="40">
        <v>313.7833333333333</v>
      </c>
      <c r="H216" s="40">
        <v>323.08333333333326</v>
      </c>
      <c r="I216" s="40">
        <v>325.36666666666667</v>
      </c>
      <c r="J216" s="40">
        <v>327.73333333333323</v>
      </c>
      <c r="K216" s="40">
        <v>323</v>
      </c>
      <c r="L216" s="40">
        <v>318.35000000000002</v>
      </c>
      <c r="M216" s="40">
        <v>78.673159999999996</v>
      </c>
      <c r="N216" s="1"/>
      <c r="O216" s="1"/>
    </row>
    <row r="217" spans="1:15" ht="12.75" customHeight="1">
      <c r="A217" s="56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59"/>
      <c r="B218" s="60"/>
      <c r="C218" s="61"/>
      <c r="D218" s="61"/>
      <c r="E218" s="61"/>
      <c r="F218" s="61"/>
      <c r="G218" s="61"/>
      <c r="H218" s="61"/>
      <c r="I218" s="61"/>
      <c r="J218" s="61"/>
      <c r="K218" s="61"/>
      <c r="L218" s="62"/>
      <c r="M218" s="1"/>
      <c r="N218" s="1"/>
      <c r="O218" s="1"/>
    </row>
    <row r="219" spans="1:15" ht="12.75" customHeight="1">
      <c r="A219" s="59"/>
      <c r="B219" s="1"/>
      <c r="C219" s="61"/>
      <c r="D219" s="61"/>
      <c r="E219" s="61"/>
      <c r="F219" s="61"/>
      <c r="G219" s="61"/>
      <c r="H219" s="61"/>
      <c r="I219" s="61"/>
      <c r="J219" s="61"/>
      <c r="K219" s="61"/>
      <c r="L219" s="62"/>
      <c r="M219" s="1"/>
      <c r="N219" s="1"/>
      <c r="O219" s="1"/>
    </row>
    <row r="220" spans="1:15" ht="12.75" customHeight="1">
      <c r="A220" s="59"/>
      <c r="B220" s="1"/>
      <c r="C220" s="61"/>
      <c r="D220" s="61"/>
      <c r="E220" s="61"/>
      <c r="F220" s="61"/>
      <c r="G220" s="61"/>
      <c r="H220" s="61"/>
      <c r="I220" s="61"/>
      <c r="J220" s="61"/>
      <c r="K220" s="61"/>
      <c r="L220" s="62"/>
      <c r="M220" s="1"/>
      <c r="N220" s="1"/>
      <c r="O220" s="1"/>
    </row>
    <row r="221" spans="1:15" ht="12.75" customHeight="1">
      <c r="A221" s="63" t="s">
        <v>284</v>
      </c>
      <c r="B221" s="1"/>
      <c r="C221" s="61"/>
      <c r="D221" s="61"/>
      <c r="E221" s="61"/>
      <c r="F221" s="61"/>
      <c r="G221" s="61"/>
      <c r="H221" s="61"/>
      <c r="I221" s="61"/>
      <c r="J221" s="61"/>
      <c r="K221" s="61"/>
      <c r="L221" s="62"/>
      <c r="M221" s="1"/>
      <c r="N221" s="1"/>
      <c r="O221" s="1"/>
    </row>
    <row r="222" spans="1:15" ht="12.75" customHeight="1">
      <c r="A222" s="1"/>
      <c r="B222" s="1"/>
      <c r="C222" s="61"/>
      <c r="D222" s="61"/>
      <c r="E222" s="61"/>
      <c r="F222" s="61"/>
      <c r="G222" s="61"/>
      <c r="H222" s="61"/>
      <c r="I222" s="61"/>
      <c r="J222" s="61"/>
      <c r="K222" s="61"/>
      <c r="L222" s="62"/>
      <c r="M222" s="1"/>
      <c r="N222" s="1"/>
      <c r="O222" s="1"/>
    </row>
    <row r="223" spans="1:15" ht="12.75" customHeight="1">
      <c r="A223" s="1"/>
      <c r="B223" s="1"/>
      <c r="C223" s="61"/>
      <c r="D223" s="61"/>
      <c r="E223" s="61"/>
      <c r="F223" s="61"/>
      <c r="G223" s="61"/>
      <c r="H223" s="61"/>
      <c r="I223" s="61"/>
      <c r="J223" s="61"/>
      <c r="K223" s="61"/>
      <c r="L223" s="62"/>
      <c r="M223" s="1"/>
      <c r="N223" s="1"/>
      <c r="O223" s="1"/>
    </row>
    <row r="224" spans="1:15" ht="12.75" customHeight="1">
      <c r="A224" s="64" t="s">
        <v>285</v>
      </c>
      <c r="B224" s="1"/>
      <c r="C224" s="61"/>
      <c r="D224" s="61"/>
      <c r="E224" s="61"/>
      <c r="F224" s="61"/>
      <c r="G224" s="61"/>
      <c r="H224" s="61"/>
      <c r="I224" s="61"/>
      <c r="J224" s="61"/>
      <c r="K224" s="61"/>
      <c r="L224" s="62"/>
      <c r="M224" s="1"/>
      <c r="N224" s="1"/>
      <c r="O224" s="1"/>
    </row>
    <row r="225" spans="1:15" ht="12.75" customHeight="1">
      <c r="A225" s="65"/>
      <c r="B225" s="1"/>
      <c r="C225" s="61"/>
      <c r="D225" s="61"/>
      <c r="E225" s="61"/>
      <c r="F225" s="61"/>
      <c r="G225" s="61"/>
      <c r="H225" s="61"/>
      <c r="I225" s="61"/>
      <c r="J225" s="61"/>
      <c r="K225" s="61"/>
      <c r="L225" s="62"/>
      <c r="M225" s="1"/>
      <c r="N225" s="1"/>
      <c r="O225" s="1"/>
    </row>
    <row r="226" spans="1:15" ht="12.75" customHeight="1">
      <c r="A226" s="66" t="s">
        <v>286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62"/>
      <c r="M226" s="1"/>
      <c r="N226" s="1"/>
      <c r="O226" s="1"/>
    </row>
    <row r="227" spans="1:15" ht="12.75" customHeight="1">
      <c r="A227" s="49" t="s">
        <v>216</v>
      </c>
      <c r="B227" s="1"/>
      <c r="C227" s="61"/>
      <c r="D227" s="61"/>
      <c r="E227" s="61"/>
      <c r="F227" s="61"/>
      <c r="G227" s="61"/>
      <c r="H227" s="61"/>
      <c r="I227" s="61"/>
      <c r="J227" s="61"/>
      <c r="K227" s="61"/>
      <c r="L227" s="62"/>
      <c r="M227" s="1"/>
      <c r="N227" s="1"/>
      <c r="O227" s="1"/>
    </row>
    <row r="228" spans="1:15" ht="12.75" customHeight="1">
      <c r="A228" s="49" t="s">
        <v>217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62"/>
      <c r="M228" s="1"/>
      <c r="N228" s="1"/>
      <c r="O228" s="1"/>
    </row>
    <row r="229" spans="1:15" ht="12.75" customHeight="1">
      <c r="A229" s="49" t="s">
        <v>218</v>
      </c>
      <c r="B229" s="1"/>
      <c r="C229" s="67"/>
      <c r="D229" s="67"/>
      <c r="E229" s="67"/>
      <c r="F229" s="67"/>
      <c r="G229" s="67"/>
      <c r="H229" s="67"/>
      <c r="I229" s="67"/>
      <c r="J229" s="67"/>
      <c r="K229" s="67"/>
      <c r="L229" s="62"/>
      <c r="M229" s="1"/>
      <c r="N229" s="1"/>
      <c r="O229" s="1"/>
    </row>
    <row r="230" spans="1:15" ht="12.75" customHeight="1">
      <c r="A230" s="49" t="s">
        <v>219</v>
      </c>
      <c r="B230" s="1"/>
      <c r="C230" s="61"/>
      <c r="D230" s="61"/>
      <c r="E230" s="61"/>
      <c r="F230" s="61"/>
      <c r="G230" s="61"/>
      <c r="H230" s="61"/>
      <c r="I230" s="61"/>
      <c r="J230" s="61"/>
      <c r="K230" s="61"/>
      <c r="L230" s="62"/>
      <c r="M230" s="1"/>
      <c r="N230" s="1"/>
      <c r="O230" s="1"/>
    </row>
    <row r="231" spans="1:15" ht="12.75" customHeight="1">
      <c r="A231" s="49" t="s">
        <v>220</v>
      </c>
      <c r="B231" s="1"/>
      <c r="C231" s="61"/>
      <c r="D231" s="61"/>
      <c r="E231" s="61"/>
      <c r="F231" s="61"/>
      <c r="G231" s="61"/>
      <c r="H231" s="61"/>
      <c r="I231" s="61"/>
      <c r="J231" s="61"/>
      <c r="K231" s="61"/>
      <c r="L231" s="62"/>
      <c r="M231" s="1"/>
      <c r="N231" s="1"/>
      <c r="O231" s="1"/>
    </row>
    <row r="232" spans="1:15" ht="12.75" customHeight="1">
      <c r="A232" s="68"/>
      <c r="B232" s="1"/>
      <c r="C232" s="61"/>
      <c r="D232" s="61"/>
      <c r="E232" s="61"/>
      <c r="F232" s="61"/>
      <c r="G232" s="61"/>
      <c r="H232" s="61"/>
      <c r="I232" s="61"/>
      <c r="J232" s="61"/>
      <c r="K232" s="61"/>
      <c r="L232" s="62"/>
      <c r="M232" s="1"/>
      <c r="N232" s="1"/>
      <c r="O232" s="1"/>
    </row>
    <row r="233" spans="1:15" ht="12.75" customHeight="1">
      <c r="A233" s="1"/>
      <c r="B233" s="1"/>
      <c r="C233" s="61"/>
      <c r="D233" s="61"/>
      <c r="E233" s="61"/>
      <c r="F233" s="61"/>
      <c r="G233" s="61"/>
      <c r="H233" s="61"/>
      <c r="I233" s="61"/>
      <c r="J233" s="61"/>
      <c r="K233" s="61"/>
      <c r="L233" s="62"/>
      <c r="M233" s="1"/>
      <c r="N233" s="1"/>
      <c r="O233" s="1"/>
    </row>
    <row r="234" spans="1:15" ht="12.75" customHeight="1">
      <c r="A234" s="1"/>
      <c r="B234" s="1"/>
      <c r="C234" s="61"/>
      <c r="D234" s="61"/>
      <c r="E234" s="61"/>
      <c r="F234" s="61"/>
      <c r="G234" s="61"/>
      <c r="H234" s="61"/>
      <c r="I234" s="61"/>
      <c r="J234" s="61"/>
      <c r="K234" s="61"/>
      <c r="L234" s="62"/>
      <c r="M234" s="1"/>
      <c r="N234" s="1"/>
      <c r="O234" s="1"/>
    </row>
    <row r="235" spans="1:15" ht="12.75" customHeight="1">
      <c r="A235" s="1"/>
      <c r="B235" s="1"/>
      <c r="C235" s="61"/>
      <c r="D235" s="61"/>
      <c r="E235" s="61"/>
      <c r="F235" s="61"/>
      <c r="G235" s="61"/>
      <c r="H235" s="61"/>
      <c r="I235" s="61"/>
      <c r="J235" s="61"/>
      <c r="K235" s="61"/>
      <c r="L235" s="62"/>
      <c r="M235" s="1"/>
      <c r="N235" s="1"/>
      <c r="O235" s="1"/>
    </row>
    <row r="236" spans="1:15" ht="12.75" customHeight="1">
      <c r="A236" s="1"/>
      <c r="B236" s="1"/>
      <c r="C236" s="61"/>
      <c r="D236" s="61"/>
      <c r="E236" s="61"/>
      <c r="F236" s="61"/>
      <c r="G236" s="61"/>
      <c r="H236" s="61"/>
      <c r="I236" s="61"/>
      <c r="J236" s="61"/>
      <c r="K236" s="61"/>
      <c r="L236" s="62"/>
      <c r="M236" s="1"/>
      <c r="N236" s="1"/>
      <c r="O236" s="1"/>
    </row>
    <row r="237" spans="1:15" ht="12.75" customHeight="1">
      <c r="A237" s="69" t="s">
        <v>221</v>
      </c>
      <c r="B237" s="1"/>
      <c r="C237" s="61"/>
      <c r="D237" s="61"/>
      <c r="E237" s="61"/>
      <c r="F237" s="61"/>
      <c r="G237" s="61"/>
      <c r="H237" s="61"/>
      <c r="I237" s="61"/>
      <c r="J237" s="61"/>
      <c r="K237" s="61"/>
      <c r="L237" s="62"/>
      <c r="M237" s="1"/>
      <c r="N237" s="1"/>
      <c r="O237" s="1"/>
    </row>
    <row r="238" spans="1:15" ht="12.75" customHeight="1">
      <c r="A238" s="70" t="s">
        <v>222</v>
      </c>
      <c r="B238" s="1"/>
      <c r="C238" s="61"/>
      <c r="D238" s="61"/>
      <c r="E238" s="61"/>
      <c r="F238" s="61"/>
      <c r="G238" s="61"/>
      <c r="H238" s="61"/>
      <c r="I238" s="61"/>
      <c r="J238" s="61"/>
      <c r="K238" s="61"/>
      <c r="L238" s="62"/>
      <c r="M238" s="1"/>
      <c r="N238" s="1"/>
      <c r="O238" s="1"/>
    </row>
    <row r="239" spans="1:15" ht="12.75" customHeight="1">
      <c r="A239" s="70" t="s">
        <v>223</v>
      </c>
      <c r="B239" s="1"/>
      <c r="C239" s="61"/>
      <c r="D239" s="61"/>
      <c r="E239" s="61"/>
      <c r="F239" s="61"/>
      <c r="G239" s="61"/>
      <c r="H239" s="61"/>
      <c r="I239" s="61"/>
      <c r="J239" s="61"/>
      <c r="K239" s="61"/>
      <c r="L239" s="62"/>
      <c r="M239" s="1"/>
      <c r="N239" s="1"/>
      <c r="O239" s="1"/>
    </row>
    <row r="240" spans="1:15" ht="12.75" customHeight="1">
      <c r="A240" s="70" t="s">
        <v>224</v>
      </c>
      <c r="B240" s="1"/>
      <c r="C240" s="61"/>
      <c r="D240" s="61"/>
      <c r="E240" s="61"/>
      <c r="F240" s="61"/>
      <c r="G240" s="61"/>
      <c r="H240" s="61"/>
      <c r="I240" s="61"/>
      <c r="J240" s="61"/>
      <c r="K240" s="61"/>
      <c r="L240" s="62"/>
      <c r="M240" s="1"/>
      <c r="N240" s="1"/>
      <c r="O240" s="1"/>
    </row>
    <row r="241" spans="1:15" ht="12.75" customHeight="1">
      <c r="A241" s="70" t="s">
        <v>225</v>
      </c>
      <c r="B241" s="1"/>
      <c r="C241" s="61"/>
      <c r="D241" s="61"/>
      <c r="E241" s="61"/>
      <c r="F241" s="61"/>
      <c r="G241" s="61"/>
      <c r="H241" s="61"/>
      <c r="I241" s="61"/>
      <c r="J241" s="61"/>
      <c r="K241" s="61"/>
      <c r="L241" s="62"/>
      <c r="M241" s="1"/>
      <c r="N241" s="1"/>
      <c r="O241" s="1"/>
    </row>
    <row r="242" spans="1:15" ht="12.75" customHeight="1">
      <c r="A242" s="70" t="s">
        <v>226</v>
      </c>
      <c r="B242" s="1"/>
      <c r="C242" s="61"/>
      <c r="D242" s="61"/>
      <c r="E242" s="61"/>
      <c r="F242" s="61"/>
      <c r="G242" s="61"/>
      <c r="H242" s="61"/>
      <c r="I242" s="61"/>
      <c r="J242" s="61"/>
      <c r="K242" s="61"/>
      <c r="L242" s="62"/>
      <c r="M242" s="1"/>
      <c r="N242" s="1"/>
      <c r="O242" s="1"/>
    </row>
    <row r="243" spans="1:15" ht="12.75" customHeight="1">
      <c r="A243" s="70" t="s">
        <v>227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62"/>
      <c r="M243" s="1"/>
      <c r="N243" s="1"/>
      <c r="O243" s="1"/>
    </row>
    <row r="244" spans="1:15" ht="12.75" customHeight="1">
      <c r="A244" s="70" t="s">
        <v>228</v>
      </c>
      <c r="B244" s="1"/>
      <c r="C244" s="61"/>
      <c r="D244" s="61"/>
      <c r="E244" s="61"/>
      <c r="F244" s="61"/>
      <c r="G244" s="61"/>
      <c r="H244" s="61"/>
      <c r="I244" s="61"/>
      <c r="J244" s="61"/>
      <c r="K244" s="61"/>
      <c r="L244" s="62"/>
      <c r="M244" s="1"/>
      <c r="N244" s="1"/>
      <c r="O244" s="1"/>
    </row>
    <row r="245" spans="1:15" ht="12.75" customHeight="1">
      <c r="A245" s="70" t="s">
        <v>229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62"/>
      <c r="M245" s="1"/>
      <c r="N245" s="1"/>
      <c r="O245" s="1"/>
    </row>
    <row r="246" spans="1:15" ht="12.75" customHeight="1">
      <c r="A246" s="70" t="s">
        <v>230</v>
      </c>
      <c r="B246" s="1"/>
      <c r="C246" s="67"/>
      <c r="D246" s="67"/>
      <c r="E246" s="67"/>
      <c r="F246" s="67"/>
      <c r="G246" s="67"/>
      <c r="H246" s="67"/>
      <c r="I246" s="67"/>
      <c r="J246" s="67"/>
      <c r="K246" s="67"/>
      <c r="L246" s="62"/>
      <c r="M246" s="1"/>
      <c r="N246" s="1"/>
      <c r="O246" s="1"/>
    </row>
    <row r="247" spans="1:15" ht="12.75" customHeight="1">
      <c r="A247" s="1"/>
      <c r="B247" s="1"/>
      <c r="C247" s="61"/>
      <c r="D247" s="61"/>
      <c r="E247" s="61"/>
      <c r="F247" s="61"/>
      <c r="G247" s="61"/>
      <c r="H247" s="61"/>
      <c r="I247" s="61"/>
      <c r="J247" s="61"/>
      <c r="K247" s="61"/>
      <c r="L247" s="62"/>
      <c r="M247" s="1"/>
      <c r="N247" s="1"/>
      <c r="O247" s="1"/>
    </row>
    <row r="248" spans="1:15" ht="12.75" customHeight="1">
      <c r="A248" s="1"/>
      <c r="B248" s="1"/>
      <c r="C248" s="61"/>
      <c r="D248" s="61"/>
      <c r="E248" s="61"/>
      <c r="F248" s="61"/>
      <c r="G248" s="61"/>
      <c r="H248" s="61"/>
      <c r="I248" s="61"/>
      <c r="J248" s="61"/>
      <c r="K248" s="61"/>
      <c r="L248" s="62"/>
      <c r="M248" s="1"/>
      <c r="N248" s="1"/>
      <c r="O248" s="1"/>
    </row>
    <row r="249" spans="1:15" ht="12.75" customHeight="1">
      <c r="A249" s="1"/>
      <c r="B249" s="1"/>
      <c r="C249" s="61"/>
      <c r="D249" s="61"/>
      <c r="E249" s="61"/>
      <c r="F249" s="61"/>
      <c r="G249" s="61"/>
      <c r="H249" s="61"/>
      <c r="I249" s="61"/>
      <c r="J249" s="61"/>
      <c r="K249" s="61"/>
      <c r="L249" s="62"/>
      <c r="M249" s="1"/>
      <c r="N249" s="1"/>
      <c r="O249" s="1"/>
    </row>
    <row r="250" spans="1:15" ht="12.75" customHeight="1">
      <c r="A250" s="1"/>
      <c r="B250" s="1"/>
      <c r="C250" s="61"/>
      <c r="D250" s="61"/>
      <c r="E250" s="61"/>
      <c r="F250" s="61"/>
      <c r="G250" s="61"/>
      <c r="H250" s="61"/>
      <c r="I250" s="61"/>
      <c r="J250" s="61"/>
      <c r="K250" s="61"/>
      <c r="L250" s="62"/>
      <c r="M250" s="1"/>
      <c r="N250" s="1"/>
      <c r="O250" s="1"/>
    </row>
    <row r="251" spans="1:15" ht="12.75" customHeight="1">
      <c r="A251" s="1"/>
      <c r="B251" s="1"/>
      <c r="C251" s="61"/>
      <c r="D251" s="61"/>
      <c r="E251" s="61"/>
      <c r="F251" s="61"/>
      <c r="G251" s="61"/>
      <c r="H251" s="61"/>
      <c r="I251" s="61"/>
      <c r="J251" s="61"/>
      <c r="K251" s="61"/>
      <c r="L251" s="62"/>
      <c r="M251" s="1"/>
      <c r="N251" s="1"/>
      <c r="O251" s="1"/>
    </row>
    <row r="252" spans="1:15" ht="12.75" customHeight="1">
      <c r="A252" s="1"/>
      <c r="B252" s="1"/>
      <c r="C252" s="61"/>
      <c r="D252" s="61"/>
      <c r="E252" s="61"/>
      <c r="F252" s="61"/>
      <c r="G252" s="61"/>
      <c r="H252" s="61"/>
      <c r="I252" s="61"/>
      <c r="J252" s="61"/>
      <c r="K252" s="61"/>
      <c r="L252" s="62"/>
      <c r="M252" s="1"/>
      <c r="N252" s="1"/>
      <c r="O252" s="1"/>
    </row>
    <row r="253" spans="1:15" ht="12.75" customHeight="1">
      <c r="A253" s="1"/>
      <c r="B253" s="1"/>
      <c r="C253" s="61"/>
      <c r="D253" s="61"/>
      <c r="E253" s="61"/>
      <c r="F253" s="61"/>
      <c r="G253" s="61"/>
      <c r="H253" s="61"/>
      <c r="I253" s="61"/>
      <c r="J253" s="61"/>
      <c r="K253" s="61"/>
      <c r="L253" s="62"/>
      <c r="M253" s="1"/>
      <c r="N253" s="1"/>
      <c r="O253" s="1"/>
    </row>
    <row r="254" spans="1:15" ht="12.75" customHeight="1">
      <c r="A254" s="1"/>
      <c r="B254" s="1"/>
      <c r="C254" s="61"/>
      <c r="D254" s="61"/>
      <c r="E254" s="61"/>
      <c r="F254" s="61"/>
      <c r="G254" s="61"/>
      <c r="H254" s="61"/>
      <c r="I254" s="61"/>
      <c r="J254" s="61"/>
      <c r="K254" s="61"/>
      <c r="L254" s="62"/>
      <c r="M254" s="1"/>
      <c r="N254" s="1"/>
      <c r="O254" s="1"/>
    </row>
    <row r="255" spans="1:15" ht="12.75" customHeight="1">
      <c r="A255" s="1"/>
      <c r="B255" s="1"/>
      <c r="C255" s="61"/>
      <c r="D255" s="61"/>
      <c r="E255" s="61"/>
      <c r="F255" s="61"/>
      <c r="G255" s="61"/>
      <c r="H255" s="61"/>
      <c r="I255" s="61"/>
      <c r="J255" s="61"/>
      <c r="K255" s="61"/>
      <c r="L255" s="62"/>
      <c r="M255" s="1"/>
      <c r="N255" s="1"/>
      <c r="O255" s="1"/>
    </row>
    <row r="256" spans="1:15" ht="12.75" customHeight="1">
      <c r="A256" s="1"/>
      <c r="B256" s="1"/>
      <c r="C256" s="61"/>
      <c r="D256" s="61"/>
      <c r="E256" s="61"/>
      <c r="F256" s="61"/>
      <c r="G256" s="61"/>
      <c r="H256" s="61"/>
      <c r="I256" s="61"/>
      <c r="J256" s="61"/>
      <c r="K256" s="61"/>
      <c r="L256" s="62"/>
      <c r="M256" s="1"/>
      <c r="N256" s="1"/>
      <c r="O256" s="1"/>
    </row>
    <row r="257" spans="1:15" ht="12.75" customHeight="1">
      <c r="A257" s="1"/>
      <c r="B257" s="1"/>
      <c r="C257" s="61"/>
      <c r="D257" s="61"/>
      <c r="E257" s="61"/>
      <c r="F257" s="61"/>
      <c r="G257" s="61"/>
      <c r="H257" s="61"/>
      <c r="I257" s="61"/>
      <c r="J257" s="61"/>
      <c r="K257" s="61"/>
      <c r="L257" s="62"/>
      <c r="M257" s="1"/>
      <c r="N257" s="1"/>
      <c r="O257" s="1"/>
    </row>
    <row r="258" spans="1:15" ht="12.75" customHeight="1">
      <c r="A258" s="1"/>
      <c r="B258" s="1"/>
      <c r="C258" s="61"/>
      <c r="D258" s="61"/>
      <c r="E258" s="61"/>
      <c r="F258" s="61"/>
      <c r="G258" s="61"/>
      <c r="H258" s="61"/>
      <c r="I258" s="61"/>
      <c r="J258" s="61"/>
      <c r="K258" s="61"/>
      <c r="L258" s="62"/>
      <c r="M258" s="1"/>
      <c r="N258" s="1"/>
      <c r="O258" s="1"/>
    </row>
    <row r="259" spans="1:15" ht="12.75" customHeight="1">
      <c r="A259" s="1"/>
      <c r="B259" s="1"/>
      <c r="C259" s="61"/>
      <c r="D259" s="61"/>
      <c r="E259" s="61"/>
      <c r="F259" s="61"/>
      <c r="G259" s="61"/>
      <c r="H259" s="61"/>
      <c r="I259" s="61"/>
      <c r="J259" s="61"/>
      <c r="K259" s="61"/>
      <c r="L259" s="62"/>
      <c r="M259" s="1"/>
      <c r="N259" s="1"/>
      <c r="O259" s="1"/>
    </row>
    <row r="260" spans="1:15" ht="12.75" customHeight="1">
      <c r="A260" s="1"/>
      <c r="B260" s="1"/>
      <c r="C260" s="61"/>
      <c r="D260" s="61"/>
      <c r="E260" s="61"/>
      <c r="F260" s="61"/>
      <c r="G260" s="61"/>
      <c r="H260" s="61"/>
      <c r="I260" s="61"/>
      <c r="J260" s="61"/>
      <c r="K260" s="61"/>
      <c r="L260" s="62"/>
      <c r="M260" s="1"/>
      <c r="N260" s="1"/>
      <c r="O260" s="1"/>
    </row>
    <row r="261" spans="1:15" ht="12.75" customHeight="1">
      <c r="A261" s="1"/>
      <c r="B261" s="1"/>
      <c r="C261" s="61"/>
      <c r="D261" s="61"/>
      <c r="E261" s="61"/>
      <c r="F261" s="61"/>
      <c r="G261" s="61"/>
      <c r="H261" s="61"/>
      <c r="I261" s="61"/>
      <c r="J261" s="61"/>
      <c r="K261" s="61"/>
      <c r="L261" s="62"/>
      <c r="M261" s="1"/>
      <c r="N261" s="1"/>
      <c r="O261" s="1"/>
    </row>
    <row r="262" spans="1:15" ht="12.75" customHeight="1">
      <c r="A262" s="1"/>
      <c r="B262" s="1"/>
      <c r="C262" s="61"/>
      <c r="D262" s="61"/>
      <c r="E262" s="61"/>
      <c r="F262" s="61"/>
      <c r="G262" s="61"/>
      <c r="H262" s="61"/>
      <c r="I262" s="61"/>
      <c r="J262" s="61"/>
      <c r="K262" s="61"/>
      <c r="L262" s="62"/>
      <c r="M262" s="1"/>
      <c r="N262" s="1"/>
      <c r="O262" s="1"/>
    </row>
    <row r="263" spans="1:15" ht="12.75" customHeight="1">
      <c r="A263" s="1"/>
      <c r="B263" s="1"/>
      <c r="C263" s="61"/>
      <c r="D263" s="61"/>
      <c r="E263" s="61"/>
      <c r="F263" s="61"/>
      <c r="G263" s="61"/>
      <c r="H263" s="61"/>
      <c r="I263" s="61"/>
      <c r="J263" s="61"/>
      <c r="K263" s="61"/>
      <c r="L263" s="62"/>
      <c r="M263" s="1"/>
      <c r="N263" s="1"/>
      <c r="O263" s="1"/>
    </row>
    <row r="264" spans="1:15" ht="12.75" customHeight="1">
      <c r="A264" s="1"/>
      <c r="B264" s="1"/>
      <c r="C264" s="61"/>
      <c r="D264" s="61"/>
      <c r="E264" s="61"/>
      <c r="F264" s="61"/>
      <c r="G264" s="61"/>
      <c r="H264" s="61"/>
      <c r="I264" s="61"/>
      <c r="J264" s="61"/>
      <c r="K264" s="61"/>
      <c r="L264" s="62"/>
      <c r="M264" s="1"/>
      <c r="N264" s="1"/>
      <c r="O264" s="1"/>
    </row>
    <row r="265" spans="1:15" ht="12.75" customHeight="1">
      <c r="A265" s="1"/>
      <c r="B265" s="1"/>
      <c r="C265" s="61"/>
      <c r="D265" s="61"/>
      <c r="E265" s="61"/>
      <c r="F265" s="61"/>
      <c r="G265" s="61"/>
      <c r="H265" s="61"/>
      <c r="I265" s="61"/>
      <c r="J265" s="61"/>
      <c r="K265" s="61"/>
      <c r="L265" s="62"/>
      <c r="M265" s="1"/>
      <c r="N265" s="1"/>
      <c r="O265" s="1"/>
    </row>
    <row r="266" spans="1:15" ht="12.75" customHeight="1">
      <c r="A266" s="1"/>
      <c r="B266" s="1"/>
      <c r="C266" s="61"/>
      <c r="D266" s="61"/>
      <c r="E266" s="61"/>
      <c r="F266" s="61"/>
      <c r="G266" s="61"/>
      <c r="H266" s="61"/>
      <c r="I266" s="61"/>
      <c r="J266" s="61"/>
      <c r="K266" s="61"/>
      <c r="L266" s="62"/>
      <c r="M266" s="1"/>
      <c r="N266" s="1"/>
      <c r="O266" s="1"/>
    </row>
    <row r="267" spans="1:15" ht="12.75" customHeight="1">
      <c r="A267" s="1"/>
      <c r="B267" s="1"/>
      <c r="C267" s="61"/>
      <c r="D267" s="61"/>
      <c r="E267" s="61"/>
      <c r="F267" s="61"/>
      <c r="G267" s="61"/>
      <c r="H267" s="61"/>
      <c r="I267" s="61"/>
      <c r="J267" s="61"/>
      <c r="K267" s="61"/>
      <c r="L267" s="62"/>
      <c r="M267" s="1"/>
      <c r="N267" s="1"/>
      <c r="O267" s="1"/>
    </row>
    <row r="268" spans="1:15" ht="12.75" customHeight="1">
      <c r="A268" s="1"/>
      <c r="B268" s="1"/>
      <c r="C268" s="61"/>
      <c r="D268" s="61"/>
      <c r="E268" s="61"/>
      <c r="F268" s="61"/>
      <c r="G268" s="61"/>
      <c r="H268" s="61"/>
      <c r="I268" s="61"/>
      <c r="J268" s="61"/>
      <c r="K268" s="61"/>
      <c r="L268" s="62"/>
      <c r="M268" s="1"/>
      <c r="N268" s="1"/>
      <c r="O268" s="1"/>
    </row>
    <row r="269" spans="1:15" ht="12.75" customHeight="1">
      <c r="A269" s="1"/>
      <c r="B269" s="1"/>
      <c r="C269" s="61"/>
      <c r="D269" s="61"/>
      <c r="E269" s="61"/>
      <c r="F269" s="61"/>
      <c r="G269" s="61"/>
      <c r="H269" s="61"/>
      <c r="I269" s="61"/>
      <c r="J269" s="61"/>
      <c r="K269" s="61"/>
      <c r="L269" s="62"/>
      <c r="M269" s="1"/>
      <c r="N269" s="1"/>
      <c r="O269" s="1"/>
    </row>
    <row r="270" spans="1:15" ht="12.75" customHeight="1">
      <c r="A270" s="1"/>
      <c r="B270" s="1"/>
      <c r="C270" s="61"/>
      <c r="D270" s="61"/>
      <c r="E270" s="61"/>
      <c r="F270" s="61"/>
      <c r="G270" s="61"/>
      <c r="H270" s="61"/>
      <c r="I270" s="61"/>
      <c r="J270" s="61"/>
      <c r="K270" s="61"/>
      <c r="L270" s="62"/>
      <c r="M270" s="1"/>
      <c r="N270" s="1"/>
      <c r="O270" s="1"/>
    </row>
    <row r="271" spans="1:15" ht="12.75" customHeight="1">
      <c r="A271" s="1"/>
      <c r="B271" s="1"/>
      <c r="C271" s="61"/>
      <c r="D271" s="61"/>
      <c r="E271" s="61"/>
      <c r="F271" s="61"/>
      <c r="G271" s="61"/>
      <c r="H271" s="61"/>
      <c r="I271" s="61"/>
      <c r="J271" s="61"/>
      <c r="K271" s="61"/>
      <c r="L271" s="62"/>
      <c r="M271" s="1"/>
      <c r="N271" s="1"/>
      <c r="O271" s="1"/>
    </row>
    <row r="272" spans="1:15" ht="12.75" customHeight="1">
      <c r="A272" s="1"/>
      <c r="B272" s="1"/>
      <c r="C272" s="61"/>
      <c r="D272" s="61"/>
      <c r="E272" s="61"/>
      <c r="F272" s="61"/>
      <c r="G272" s="61"/>
      <c r="H272" s="61"/>
      <c r="I272" s="61"/>
      <c r="J272" s="61"/>
      <c r="K272" s="61"/>
      <c r="L272" s="62"/>
      <c r="M272" s="1"/>
      <c r="N272" s="1"/>
      <c r="O272" s="1"/>
    </row>
    <row r="273" spans="1:15" ht="12.75" customHeight="1">
      <c r="A273" s="1"/>
      <c r="B273" s="1"/>
      <c r="C273" s="61"/>
      <c r="D273" s="61"/>
      <c r="E273" s="61"/>
      <c r="F273" s="61"/>
      <c r="G273" s="61"/>
      <c r="H273" s="61"/>
      <c r="I273" s="61"/>
      <c r="J273" s="61"/>
      <c r="K273" s="61"/>
      <c r="L273" s="62"/>
      <c r="M273" s="1"/>
      <c r="N273" s="1"/>
      <c r="O273" s="1"/>
    </row>
    <row r="274" spans="1:15" ht="12.75" customHeight="1">
      <c r="A274" s="1"/>
      <c r="B274" s="1"/>
      <c r="C274" s="61"/>
      <c r="D274" s="61"/>
      <c r="E274" s="61"/>
      <c r="F274" s="61"/>
      <c r="G274" s="61"/>
      <c r="H274" s="61"/>
      <c r="I274" s="61"/>
      <c r="J274" s="61"/>
      <c r="K274" s="61"/>
      <c r="L274" s="62"/>
      <c r="M274" s="1"/>
      <c r="N274" s="1"/>
      <c r="O274" s="1"/>
    </row>
    <row r="275" spans="1:15" ht="12.75" customHeight="1">
      <c r="A275" s="1"/>
      <c r="B275" s="1"/>
      <c r="C275" s="61"/>
      <c r="D275" s="61"/>
      <c r="E275" s="61"/>
      <c r="F275" s="61"/>
      <c r="G275" s="61"/>
      <c r="H275" s="61"/>
      <c r="I275" s="61"/>
      <c r="J275" s="61"/>
      <c r="K275" s="61"/>
      <c r="L275" s="62"/>
      <c r="M275" s="1"/>
      <c r="N275" s="1"/>
      <c r="O275" s="1"/>
    </row>
    <row r="276" spans="1:15" ht="12.75" customHeight="1">
      <c r="A276" s="1"/>
      <c r="B276" s="1"/>
      <c r="C276" s="61"/>
      <c r="D276" s="61"/>
      <c r="E276" s="61"/>
      <c r="F276" s="61"/>
      <c r="G276" s="61"/>
      <c r="H276" s="61"/>
      <c r="I276" s="61"/>
      <c r="J276" s="61"/>
      <c r="K276" s="61"/>
      <c r="L276" s="62"/>
      <c r="M276" s="1"/>
      <c r="N276" s="1"/>
      <c r="O276" s="1"/>
    </row>
    <row r="277" spans="1:15" ht="12.75" customHeight="1">
      <c r="A277" s="1"/>
      <c r="B277" s="1"/>
      <c r="C277" s="61"/>
      <c r="D277" s="61"/>
      <c r="E277" s="61"/>
      <c r="F277" s="61"/>
      <c r="G277" s="61"/>
      <c r="H277" s="61"/>
      <c r="I277" s="61"/>
      <c r="J277" s="61"/>
      <c r="K277" s="61"/>
      <c r="L277" s="62"/>
      <c r="M277" s="1"/>
      <c r="N277" s="1"/>
      <c r="O277" s="1"/>
    </row>
    <row r="278" spans="1:15" ht="12.75" customHeight="1">
      <c r="A278" s="1"/>
      <c r="B278" s="1"/>
      <c r="C278" s="61"/>
      <c r="D278" s="61"/>
      <c r="E278" s="61"/>
      <c r="F278" s="61"/>
      <c r="G278" s="61"/>
      <c r="H278" s="61"/>
      <c r="I278" s="61"/>
      <c r="J278" s="61"/>
      <c r="K278" s="61"/>
      <c r="L278" s="62"/>
      <c r="M278" s="1"/>
      <c r="N278" s="1"/>
      <c r="O278" s="1"/>
    </row>
    <row r="279" spans="1:15" ht="12.75" customHeight="1">
      <c r="A279" s="1"/>
      <c r="B279" s="1"/>
      <c r="C279" s="61"/>
      <c r="D279" s="61"/>
      <c r="E279" s="61"/>
      <c r="F279" s="61"/>
      <c r="G279" s="61"/>
      <c r="H279" s="61"/>
      <c r="I279" s="61"/>
      <c r="J279" s="61"/>
      <c r="K279" s="61"/>
      <c r="L279" s="62"/>
      <c r="M279" s="1"/>
      <c r="N279" s="1"/>
      <c r="O279" s="1"/>
    </row>
    <row r="280" spans="1:15" ht="12.75" customHeight="1">
      <c r="A280" s="1"/>
      <c r="B280" s="1"/>
      <c r="C280" s="61"/>
      <c r="D280" s="61"/>
      <c r="E280" s="61"/>
      <c r="F280" s="61"/>
      <c r="G280" s="61"/>
      <c r="H280" s="61"/>
      <c r="I280" s="61"/>
      <c r="J280" s="61"/>
      <c r="K280" s="61"/>
      <c r="L280" s="62"/>
      <c r="M280" s="1"/>
      <c r="N280" s="1"/>
      <c r="O280" s="1"/>
    </row>
    <row r="281" spans="1:15" ht="12.75" customHeight="1">
      <c r="A281" s="1"/>
      <c r="B281" s="1"/>
      <c r="C281" s="61"/>
      <c r="D281" s="61"/>
      <c r="E281" s="61"/>
      <c r="F281" s="61"/>
      <c r="G281" s="61"/>
      <c r="H281" s="61"/>
      <c r="I281" s="61"/>
      <c r="J281" s="61"/>
      <c r="K281" s="61"/>
      <c r="L281" s="62"/>
      <c r="M281" s="1"/>
      <c r="N281" s="1"/>
      <c r="O281" s="1"/>
    </row>
    <row r="282" spans="1:15" ht="12.75" customHeight="1">
      <c r="A282" s="1"/>
      <c r="B282" s="1"/>
      <c r="C282" s="61"/>
      <c r="D282" s="61"/>
      <c r="E282" s="61"/>
      <c r="F282" s="61"/>
      <c r="G282" s="61"/>
      <c r="H282" s="61"/>
      <c r="I282" s="61"/>
      <c r="J282" s="61"/>
      <c r="K282" s="61"/>
      <c r="L282" s="62"/>
      <c r="M282" s="1"/>
      <c r="N282" s="1"/>
      <c r="O282" s="1"/>
    </row>
    <row r="283" spans="1:15" ht="12.75" customHeight="1">
      <c r="A283" s="1"/>
      <c r="B283" s="1"/>
      <c r="C283" s="61"/>
      <c r="D283" s="61"/>
      <c r="E283" s="61"/>
      <c r="F283" s="61"/>
      <c r="G283" s="61"/>
      <c r="H283" s="61"/>
      <c r="I283" s="61"/>
      <c r="J283" s="61"/>
      <c r="K283" s="61"/>
      <c r="L283" s="62"/>
      <c r="M283" s="1"/>
      <c r="N283" s="1"/>
      <c r="O283" s="1"/>
    </row>
    <row r="284" spans="1:15" ht="12.75" customHeight="1">
      <c r="A284" s="1"/>
      <c r="B284" s="1"/>
      <c r="C284" s="61"/>
      <c r="D284" s="61"/>
      <c r="E284" s="61"/>
      <c r="F284" s="61"/>
      <c r="G284" s="61"/>
      <c r="H284" s="61"/>
      <c r="I284" s="61"/>
      <c r="J284" s="61"/>
      <c r="K284" s="61"/>
      <c r="L284" s="62"/>
      <c r="M284" s="1"/>
      <c r="N284" s="1"/>
      <c r="O284" s="1"/>
    </row>
    <row r="285" spans="1:15" ht="12.75" customHeight="1">
      <c r="A285" s="1"/>
      <c r="B285" s="1"/>
      <c r="C285" s="61"/>
      <c r="D285" s="61"/>
      <c r="E285" s="61"/>
      <c r="F285" s="61"/>
      <c r="G285" s="61"/>
      <c r="H285" s="61"/>
      <c r="I285" s="61"/>
      <c r="J285" s="61"/>
      <c r="K285" s="61"/>
      <c r="L285" s="62"/>
      <c r="M285" s="1"/>
      <c r="N285" s="1"/>
      <c r="O285" s="1"/>
    </row>
    <row r="286" spans="1:15" ht="12.75" customHeight="1">
      <c r="A286" s="1"/>
      <c r="B286" s="1"/>
      <c r="C286" s="61"/>
      <c r="D286" s="61"/>
      <c r="E286" s="61"/>
      <c r="F286" s="61"/>
      <c r="G286" s="61"/>
      <c r="H286" s="61"/>
      <c r="I286" s="61"/>
      <c r="J286" s="61"/>
      <c r="K286" s="61"/>
      <c r="L286" s="62"/>
      <c r="M286" s="1"/>
      <c r="N286" s="1"/>
      <c r="O286" s="1"/>
    </row>
    <row r="287" spans="1:15" ht="12.75" customHeight="1">
      <c r="A287" s="1"/>
      <c r="B287" s="1"/>
      <c r="C287" s="61"/>
      <c r="D287" s="61"/>
      <c r="E287" s="61"/>
      <c r="F287" s="61"/>
      <c r="G287" s="61"/>
      <c r="H287" s="61"/>
      <c r="I287" s="61"/>
      <c r="J287" s="61"/>
      <c r="K287" s="61"/>
      <c r="L287" s="62"/>
      <c r="M287" s="1"/>
      <c r="N287" s="1"/>
      <c r="O287" s="1"/>
    </row>
    <row r="288" spans="1:15" ht="12.75" customHeight="1">
      <c r="A288" s="1"/>
      <c r="B288" s="1"/>
      <c r="C288" s="61"/>
      <c r="D288" s="61"/>
      <c r="E288" s="61"/>
      <c r="F288" s="61"/>
      <c r="G288" s="61"/>
      <c r="H288" s="61"/>
      <c r="I288" s="61"/>
      <c r="J288" s="61"/>
      <c r="K288" s="61"/>
      <c r="L288" s="62"/>
      <c r="M288" s="1"/>
      <c r="N288" s="1"/>
      <c r="O288" s="1"/>
    </row>
    <row r="289" spans="1:15" ht="12.75" customHeight="1">
      <c r="A289" s="1"/>
      <c r="B289" s="1"/>
      <c r="C289" s="61"/>
      <c r="D289" s="61"/>
      <c r="E289" s="61"/>
      <c r="F289" s="61"/>
      <c r="G289" s="61"/>
      <c r="H289" s="61"/>
      <c r="I289" s="61"/>
      <c r="J289" s="61"/>
      <c r="K289" s="61"/>
      <c r="L289" s="62"/>
      <c r="M289" s="1"/>
      <c r="N289" s="1"/>
      <c r="O289" s="1"/>
    </row>
    <row r="290" spans="1:15" ht="12.75" customHeight="1">
      <c r="A290" s="1"/>
      <c r="B290" s="1"/>
      <c r="C290" s="61"/>
      <c r="D290" s="61"/>
      <c r="E290" s="61"/>
      <c r="F290" s="61"/>
      <c r="G290" s="61"/>
      <c r="H290" s="61"/>
      <c r="I290" s="61"/>
      <c r="J290" s="61"/>
      <c r="K290" s="61"/>
      <c r="L290" s="62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62"/>
      <c r="M291" s="1"/>
      <c r="N291" s="1"/>
      <c r="O291" s="1"/>
    </row>
    <row r="292" spans="1:15" ht="12.75" customHeight="1">
      <c r="A292" s="1"/>
      <c r="B292" s="1"/>
      <c r="C292" s="61"/>
      <c r="D292" s="61"/>
      <c r="E292" s="61"/>
      <c r="F292" s="61"/>
      <c r="G292" s="61"/>
      <c r="H292" s="61"/>
      <c r="I292" s="61"/>
      <c r="J292" s="61"/>
      <c r="K292" s="61"/>
      <c r="L292" s="62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62"/>
      <c r="M293" s="1"/>
      <c r="N293" s="1"/>
      <c r="O293" s="1"/>
    </row>
    <row r="294" spans="1:15" ht="12.75" customHeight="1">
      <c r="A294" s="1"/>
      <c r="B294" s="1"/>
      <c r="C294" s="67"/>
      <c r="D294" s="67"/>
      <c r="E294" s="67"/>
      <c r="F294" s="67"/>
      <c r="G294" s="67"/>
      <c r="H294" s="67"/>
      <c r="I294" s="67"/>
      <c r="J294" s="67"/>
      <c r="K294" s="67"/>
      <c r="L294" s="62"/>
      <c r="M294" s="1"/>
      <c r="N294" s="1"/>
      <c r="O294" s="1"/>
    </row>
    <row r="295" spans="1:15" ht="12.75" customHeight="1">
      <c r="A295" s="1"/>
      <c r="B295" s="1"/>
      <c r="C295" s="61"/>
      <c r="D295" s="61"/>
      <c r="E295" s="61"/>
      <c r="F295" s="61"/>
      <c r="G295" s="61"/>
      <c r="H295" s="61"/>
      <c r="I295" s="61"/>
      <c r="J295" s="61"/>
      <c r="K295" s="61"/>
      <c r="L295" s="62"/>
      <c r="M295" s="1"/>
      <c r="N295" s="1"/>
      <c r="O295" s="1"/>
    </row>
    <row r="296" spans="1:15" ht="12.75" customHeight="1">
      <c r="A296" s="1"/>
      <c r="B296" s="1"/>
      <c r="C296" s="61"/>
      <c r="D296" s="61"/>
      <c r="E296" s="61"/>
      <c r="F296" s="61"/>
      <c r="G296" s="61"/>
      <c r="H296" s="61"/>
      <c r="I296" s="61"/>
      <c r="J296" s="61"/>
      <c r="K296" s="61"/>
      <c r="L296" s="62"/>
      <c r="M296" s="1"/>
      <c r="N296" s="1"/>
      <c r="O296" s="1"/>
    </row>
    <row r="297" spans="1:15" ht="12.75" customHeight="1">
      <c r="A297" s="1"/>
      <c r="B297" s="1"/>
      <c r="C297" s="61"/>
      <c r="D297" s="61"/>
      <c r="E297" s="61"/>
      <c r="F297" s="61"/>
      <c r="G297" s="61"/>
      <c r="H297" s="61"/>
      <c r="I297" s="61"/>
      <c r="J297" s="61"/>
      <c r="K297" s="61"/>
      <c r="L297" s="62"/>
      <c r="M297" s="1"/>
      <c r="N297" s="1"/>
      <c r="O297" s="1"/>
    </row>
    <row r="298" spans="1:15" ht="12.75" customHeight="1">
      <c r="A298" s="1"/>
      <c r="B298" s="1"/>
      <c r="C298" s="61"/>
      <c r="D298" s="61"/>
      <c r="E298" s="61"/>
      <c r="F298" s="61"/>
      <c r="G298" s="61"/>
      <c r="H298" s="61"/>
      <c r="I298" s="61"/>
      <c r="J298" s="61"/>
      <c r="K298" s="61"/>
      <c r="L298" s="62"/>
      <c r="M298" s="1"/>
      <c r="N298" s="1"/>
      <c r="O298" s="1"/>
    </row>
    <row r="299" spans="1:15" ht="12.75" customHeight="1">
      <c r="A299" s="1"/>
      <c r="B299" s="1"/>
      <c r="C299" s="61"/>
      <c r="D299" s="61"/>
      <c r="E299" s="61"/>
      <c r="F299" s="61"/>
      <c r="G299" s="61"/>
      <c r="H299" s="61"/>
      <c r="I299" s="61"/>
      <c r="J299" s="61"/>
      <c r="K299" s="61"/>
      <c r="L299" s="62"/>
      <c r="M299" s="1"/>
      <c r="N299" s="1"/>
      <c r="O299" s="1"/>
    </row>
    <row r="300" spans="1:15" ht="12.75" customHeight="1">
      <c r="A300" s="1"/>
      <c r="B300" s="1"/>
      <c r="C300" s="61"/>
      <c r="D300" s="61"/>
      <c r="E300" s="61"/>
      <c r="F300" s="61"/>
      <c r="G300" s="61"/>
      <c r="H300" s="61"/>
      <c r="I300" s="61"/>
      <c r="J300" s="61"/>
      <c r="K300" s="61"/>
      <c r="L300" s="62"/>
      <c r="M300" s="1"/>
      <c r="N300" s="1"/>
      <c r="O300" s="1"/>
    </row>
    <row r="301" spans="1:15" ht="12.75" customHeight="1">
      <c r="A301" s="1"/>
      <c r="B301" s="1"/>
      <c r="C301" s="61"/>
      <c r="D301" s="61"/>
      <c r="E301" s="61"/>
      <c r="F301" s="61"/>
      <c r="G301" s="61"/>
      <c r="H301" s="61"/>
      <c r="I301" s="61"/>
      <c r="J301" s="61"/>
      <c r="K301" s="61"/>
      <c r="L301" s="62"/>
      <c r="M301" s="1"/>
      <c r="N301" s="1"/>
      <c r="O301" s="1"/>
    </row>
    <row r="302" spans="1:15" ht="12.75" customHeight="1">
      <c r="A302" s="1"/>
      <c r="B302" s="1"/>
      <c r="C302" s="61"/>
      <c r="D302" s="61"/>
      <c r="E302" s="61"/>
      <c r="F302" s="61"/>
      <c r="G302" s="61"/>
      <c r="H302" s="61"/>
      <c r="I302" s="61"/>
      <c r="J302" s="61"/>
      <c r="K302" s="61"/>
      <c r="L302" s="62"/>
      <c r="M302" s="1"/>
      <c r="N302" s="1"/>
      <c r="O302" s="1"/>
    </row>
    <row r="303" spans="1:15" ht="12.75" customHeight="1">
      <c r="A303" s="1"/>
      <c r="B303" s="1"/>
      <c r="C303" s="61"/>
      <c r="D303" s="61"/>
      <c r="E303" s="61"/>
      <c r="F303" s="61"/>
      <c r="G303" s="61"/>
      <c r="H303" s="61"/>
      <c r="I303" s="61"/>
      <c r="J303" s="61"/>
      <c r="K303" s="61"/>
      <c r="L303" s="62"/>
      <c r="M303" s="1"/>
      <c r="N303" s="1"/>
      <c r="O303" s="1"/>
    </row>
    <row r="304" spans="1:15" ht="12.75" customHeight="1">
      <c r="A304" s="1"/>
      <c r="B304" s="1"/>
      <c r="C304" s="61"/>
      <c r="D304" s="61"/>
      <c r="E304" s="61"/>
      <c r="F304" s="61"/>
      <c r="G304" s="61"/>
      <c r="H304" s="61"/>
      <c r="I304" s="61"/>
      <c r="J304" s="61"/>
      <c r="K304" s="61"/>
      <c r="L304" s="62"/>
      <c r="M304" s="1"/>
      <c r="N304" s="1"/>
      <c r="O304" s="1"/>
    </row>
    <row r="305" spans="1:15" ht="12.75" customHeight="1">
      <c r="A305" s="1"/>
      <c r="B305" s="1"/>
      <c r="C305" s="61"/>
      <c r="D305" s="61"/>
      <c r="E305" s="61"/>
      <c r="F305" s="61"/>
      <c r="G305" s="61"/>
      <c r="H305" s="61"/>
      <c r="I305" s="61"/>
      <c r="J305" s="61"/>
      <c r="K305" s="61"/>
      <c r="L305" s="62"/>
      <c r="M305" s="1"/>
      <c r="N305" s="1"/>
      <c r="O305" s="1"/>
    </row>
    <row r="306" spans="1:15" ht="12.75" customHeight="1">
      <c r="A306" s="1"/>
      <c r="B306" s="1"/>
      <c r="C306" s="61"/>
      <c r="D306" s="61"/>
      <c r="E306" s="61"/>
      <c r="F306" s="61"/>
      <c r="G306" s="61"/>
      <c r="H306" s="61"/>
      <c r="I306" s="61"/>
      <c r="J306" s="61"/>
      <c r="K306" s="61"/>
      <c r="L306" s="62"/>
      <c r="M306" s="1"/>
      <c r="N306" s="1"/>
      <c r="O306" s="1"/>
    </row>
    <row r="307" spans="1:15" ht="12.75" customHeight="1">
      <c r="A307" s="1"/>
      <c r="B307" s="1"/>
      <c r="C307" s="61"/>
      <c r="D307" s="61"/>
      <c r="E307" s="61"/>
      <c r="F307" s="61"/>
      <c r="G307" s="61"/>
      <c r="H307" s="61"/>
      <c r="I307" s="61"/>
      <c r="J307" s="61"/>
      <c r="K307" s="61"/>
      <c r="L307" s="62"/>
      <c r="M307" s="1"/>
      <c r="N307" s="1"/>
      <c r="O307" s="1"/>
    </row>
    <row r="308" spans="1:15" ht="12.75" customHeight="1">
      <c r="A308" s="1"/>
      <c r="B308" s="1"/>
      <c r="C308" s="61"/>
      <c r="D308" s="61"/>
      <c r="E308" s="61"/>
      <c r="F308" s="61"/>
      <c r="G308" s="61"/>
      <c r="H308" s="61"/>
      <c r="I308" s="61"/>
      <c r="J308" s="61"/>
      <c r="K308" s="61"/>
      <c r="L308" s="62"/>
      <c r="M308" s="1"/>
      <c r="N308" s="1"/>
      <c r="O308" s="1"/>
    </row>
    <row r="309" spans="1:15" ht="12.75" customHeight="1">
      <c r="A309" s="1"/>
      <c r="B309" s="1"/>
      <c r="C309" s="61"/>
      <c r="D309" s="61"/>
      <c r="E309" s="61"/>
      <c r="F309" s="61"/>
      <c r="G309" s="61"/>
      <c r="H309" s="61"/>
      <c r="I309" s="61"/>
      <c r="J309" s="61"/>
      <c r="K309" s="61"/>
      <c r="L309" s="62"/>
      <c r="M309" s="1"/>
      <c r="N309" s="1"/>
      <c r="O309" s="1"/>
    </row>
    <row r="310" spans="1:15" ht="12.75" customHeight="1">
      <c r="A310" s="1"/>
      <c r="B310" s="1"/>
      <c r="C310" s="61"/>
      <c r="D310" s="61"/>
      <c r="E310" s="61"/>
      <c r="F310" s="61"/>
      <c r="G310" s="61"/>
      <c r="H310" s="61"/>
      <c r="I310" s="61"/>
      <c r="J310" s="61"/>
      <c r="K310" s="61"/>
      <c r="L310" s="62"/>
      <c r="M310" s="1"/>
      <c r="N310" s="1"/>
      <c r="O310" s="1"/>
    </row>
    <row r="311" spans="1:15" ht="12.75" customHeight="1">
      <c r="A311" s="1"/>
      <c r="B311" s="1"/>
      <c r="C311" s="61"/>
      <c r="D311" s="61"/>
      <c r="E311" s="61"/>
      <c r="F311" s="61"/>
      <c r="G311" s="61"/>
      <c r="H311" s="61"/>
      <c r="I311" s="61"/>
      <c r="J311" s="61"/>
      <c r="K311" s="61"/>
      <c r="L311" s="62"/>
      <c r="M311" s="1"/>
      <c r="N311" s="1"/>
      <c r="O311" s="1"/>
    </row>
    <row r="312" spans="1:15" ht="12.75" customHeight="1">
      <c r="A312" s="1"/>
      <c r="B312" s="1"/>
      <c r="C312" s="61"/>
      <c r="D312" s="61"/>
      <c r="E312" s="61"/>
      <c r="F312" s="61"/>
      <c r="G312" s="61"/>
      <c r="H312" s="61"/>
      <c r="I312" s="61"/>
      <c r="J312" s="61"/>
      <c r="K312" s="61"/>
      <c r="L312" s="62"/>
      <c r="M312" s="1"/>
      <c r="N312" s="1"/>
      <c r="O312" s="1"/>
    </row>
    <row r="313" spans="1:15" ht="12.75" customHeight="1">
      <c r="A313" s="1"/>
      <c r="B313" s="1"/>
      <c r="C313" s="61"/>
      <c r="D313" s="61"/>
      <c r="E313" s="61"/>
      <c r="F313" s="61"/>
      <c r="G313" s="61"/>
      <c r="H313" s="61"/>
      <c r="I313" s="61"/>
      <c r="J313" s="61"/>
      <c r="K313" s="61"/>
      <c r="L313" s="62"/>
      <c r="M313" s="1"/>
      <c r="N313" s="1"/>
      <c r="O313" s="1"/>
    </row>
    <row r="314" spans="1:15" ht="12.75" customHeight="1">
      <c r="A314" s="1"/>
      <c r="B314" s="1"/>
      <c r="C314" s="61"/>
      <c r="D314" s="61"/>
      <c r="E314" s="61"/>
      <c r="F314" s="61"/>
      <c r="G314" s="61"/>
      <c r="H314" s="61"/>
      <c r="I314" s="61"/>
      <c r="J314" s="61"/>
      <c r="K314" s="61"/>
      <c r="L314" s="62"/>
      <c r="M314" s="1"/>
      <c r="N314" s="1"/>
      <c r="O314" s="1"/>
    </row>
    <row r="315" spans="1:15" ht="12.75" customHeight="1">
      <c r="A315" s="1"/>
      <c r="B315" s="1"/>
      <c r="C315" s="61"/>
      <c r="D315" s="61"/>
      <c r="E315" s="61"/>
      <c r="F315" s="61"/>
      <c r="G315" s="61"/>
      <c r="H315" s="61"/>
      <c r="I315" s="61"/>
      <c r="J315" s="61"/>
      <c r="K315" s="61"/>
      <c r="L315" s="62"/>
      <c r="M315" s="1"/>
      <c r="N315" s="1"/>
      <c r="O315" s="1"/>
    </row>
    <row r="316" spans="1:15" ht="12.75" customHeight="1">
      <c r="A316" s="1"/>
      <c r="B316" s="1"/>
      <c r="C316" s="61"/>
      <c r="D316" s="61"/>
      <c r="E316" s="61"/>
      <c r="F316" s="61"/>
      <c r="G316" s="61"/>
      <c r="H316" s="61"/>
      <c r="I316" s="61"/>
      <c r="J316" s="61"/>
      <c r="K316" s="61"/>
      <c r="L316" s="62"/>
      <c r="M316" s="1"/>
      <c r="N316" s="1"/>
      <c r="O316" s="1"/>
    </row>
    <row r="317" spans="1:15" ht="12.75" customHeight="1">
      <c r="A317" s="1"/>
      <c r="B317" s="1"/>
      <c r="C317" s="61"/>
      <c r="D317" s="61"/>
      <c r="E317" s="61"/>
      <c r="F317" s="61"/>
      <c r="G317" s="61"/>
      <c r="H317" s="61"/>
      <c r="I317" s="61"/>
      <c r="J317" s="61"/>
      <c r="K317" s="61"/>
      <c r="L317" s="62"/>
      <c r="M317" s="1"/>
      <c r="N317" s="1"/>
      <c r="O317" s="1"/>
    </row>
    <row r="318" spans="1:15" ht="12.75" customHeight="1">
      <c r="A318" s="1"/>
      <c r="B318" s="1"/>
      <c r="C318" s="61"/>
      <c r="D318" s="61"/>
      <c r="E318" s="61"/>
      <c r="F318" s="61"/>
      <c r="G318" s="61"/>
      <c r="H318" s="61"/>
      <c r="I318" s="61"/>
      <c r="J318" s="61"/>
      <c r="K318" s="61"/>
      <c r="L318" s="62"/>
      <c r="M318" s="1"/>
      <c r="N318" s="1"/>
      <c r="O318" s="1"/>
    </row>
    <row r="319" spans="1:15" ht="12.75" customHeight="1">
      <c r="A319" s="1"/>
      <c r="B319" s="1"/>
      <c r="C319" s="61"/>
      <c r="D319" s="61"/>
      <c r="E319" s="61"/>
      <c r="F319" s="61"/>
      <c r="G319" s="61"/>
      <c r="H319" s="61"/>
      <c r="I319" s="61"/>
      <c r="J319" s="61"/>
      <c r="K319" s="61"/>
      <c r="L319" s="62"/>
      <c r="M319" s="1"/>
      <c r="N319" s="1"/>
      <c r="O319" s="1"/>
    </row>
    <row r="320" spans="1:15" ht="12.75" customHeight="1">
      <c r="A320" s="1"/>
      <c r="B320" s="1"/>
      <c r="C320" s="61"/>
      <c r="D320" s="61"/>
      <c r="E320" s="61"/>
      <c r="F320" s="61"/>
      <c r="G320" s="61"/>
      <c r="H320" s="61"/>
      <c r="I320" s="61"/>
      <c r="J320" s="61"/>
      <c r="K320" s="61"/>
      <c r="L320" s="62"/>
      <c r="M320" s="1"/>
      <c r="N320" s="1"/>
      <c r="O320" s="1"/>
    </row>
    <row r="321" spans="1:15" ht="12.75" customHeight="1">
      <c r="A321" s="1"/>
      <c r="B321" s="1"/>
      <c r="C321" s="61"/>
      <c r="D321" s="61"/>
      <c r="E321" s="61"/>
      <c r="F321" s="61"/>
      <c r="G321" s="61"/>
      <c r="H321" s="61"/>
      <c r="I321" s="61"/>
      <c r="J321" s="61"/>
      <c r="K321" s="61"/>
      <c r="L321" s="62"/>
      <c r="M321" s="1"/>
      <c r="N321" s="1"/>
      <c r="O321" s="1"/>
    </row>
    <row r="322" spans="1:15" ht="12.75" customHeight="1">
      <c r="A322" s="1"/>
      <c r="B322" s="1"/>
      <c r="C322" s="61"/>
      <c r="D322" s="61"/>
      <c r="E322" s="61"/>
      <c r="F322" s="61"/>
      <c r="G322" s="61"/>
      <c r="H322" s="61"/>
      <c r="I322" s="61"/>
      <c r="J322" s="61"/>
      <c r="K322" s="61"/>
      <c r="L322" s="62"/>
      <c r="M322" s="1"/>
      <c r="N322" s="1"/>
      <c r="O322" s="1"/>
    </row>
    <row r="323" spans="1:15" ht="12.75" customHeight="1">
      <c r="A323" s="1"/>
      <c r="B323" s="1"/>
      <c r="C323" s="61"/>
      <c r="D323" s="61"/>
      <c r="E323" s="61"/>
      <c r="F323" s="61"/>
      <c r="G323" s="61"/>
      <c r="H323" s="61"/>
      <c r="I323" s="61"/>
      <c r="J323" s="61"/>
      <c r="K323" s="61"/>
      <c r="L323" s="62"/>
      <c r="M323" s="1"/>
      <c r="N323" s="1"/>
      <c r="O323" s="1"/>
    </row>
    <row r="324" spans="1:15" ht="12.75" customHeight="1">
      <c r="A324" s="1"/>
      <c r="B324" s="1"/>
      <c r="C324" s="61"/>
      <c r="D324" s="61"/>
      <c r="E324" s="61"/>
      <c r="F324" s="61"/>
      <c r="G324" s="61"/>
      <c r="H324" s="61"/>
      <c r="I324" s="61"/>
      <c r="J324" s="61"/>
      <c r="K324" s="61"/>
      <c r="L324" s="62"/>
      <c r="M324" s="1"/>
      <c r="N324" s="1"/>
      <c r="O324" s="1"/>
    </row>
    <row r="325" spans="1:15" ht="12.75" customHeight="1">
      <c r="A325" s="1"/>
      <c r="B325" s="1"/>
      <c r="C325" s="61"/>
      <c r="D325" s="61"/>
      <c r="E325" s="61"/>
      <c r="F325" s="61"/>
      <c r="G325" s="61"/>
      <c r="H325" s="61"/>
      <c r="I325" s="61"/>
      <c r="J325" s="61"/>
      <c r="K325" s="61"/>
      <c r="L325" s="62"/>
      <c r="M325" s="1"/>
      <c r="N325" s="1"/>
      <c r="O325" s="1"/>
    </row>
    <row r="326" spans="1:15" ht="12.75" customHeight="1">
      <c r="A326" s="1"/>
      <c r="B326" s="1"/>
      <c r="C326" s="61"/>
      <c r="D326" s="61"/>
      <c r="E326" s="61"/>
      <c r="F326" s="61"/>
      <c r="G326" s="61"/>
      <c r="H326" s="61"/>
      <c r="I326" s="61"/>
      <c r="J326" s="61"/>
      <c r="K326" s="61"/>
      <c r="L326" s="62"/>
      <c r="M326" s="1"/>
      <c r="N326" s="1"/>
      <c r="O326" s="1"/>
    </row>
    <row r="327" spans="1:15" ht="12.75" customHeight="1">
      <c r="A327" s="1"/>
      <c r="B327" s="1"/>
      <c r="C327" s="61"/>
      <c r="D327" s="61"/>
      <c r="E327" s="61"/>
      <c r="F327" s="61"/>
      <c r="G327" s="61"/>
      <c r="H327" s="61"/>
      <c r="I327" s="61"/>
      <c r="J327" s="61"/>
      <c r="K327" s="61"/>
      <c r="L327" s="62"/>
      <c r="M327" s="1"/>
      <c r="N327" s="1"/>
      <c r="O327" s="1"/>
    </row>
    <row r="328" spans="1:15" ht="12.75" customHeight="1">
      <c r="A328" s="1"/>
      <c r="B328" s="1"/>
      <c r="C328" s="61"/>
      <c r="D328" s="61"/>
      <c r="E328" s="61"/>
      <c r="F328" s="61"/>
      <c r="G328" s="61"/>
      <c r="H328" s="61"/>
      <c r="I328" s="61"/>
      <c r="J328" s="61"/>
      <c r="K328" s="61"/>
      <c r="L328" s="62"/>
      <c r="M328" s="1"/>
      <c r="N328" s="1"/>
      <c r="O328" s="1"/>
    </row>
    <row r="329" spans="1:15" ht="12.75" customHeight="1">
      <c r="A329" s="1"/>
      <c r="B329" s="1"/>
      <c r="C329" s="61"/>
      <c r="D329" s="61"/>
      <c r="E329" s="61"/>
      <c r="F329" s="61"/>
      <c r="G329" s="61"/>
      <c r="H329" s="61"/>
      <c r="I329" s="61"/>
      <c r="J329" s="61"/>
      <c r="K329" s="61"/>
      <c r="L329" s="62"/>
      <c r="M329" s="1"/>
      <c r="N329" s="1"/>
      <c r="O329" s="1"/>
    </row>
    <row r="330" spans="1:15" ht="12.75" customHeight="1">
      <c r="A330" s="1"/>
      <c r="B330" s="1"/>
      <c r="C330" s="61"/>
      <c r="D330" s="61"/>
      <c r="E330" s="61"/>
      <c r="F330" s="61"/>
      <c r="G330" s="61"/>
      <c r="H330" s="61"/>
      <c r="I330" s="61"/>
      <c r="J330" s="61"/>
      <c r="K330" s="61"/>
      <c r="L330" s="62"/>
      <c r="M330" s="1"/>
      <c r="N330" s="1"/>
      <c r="O330" s="1"/>
    </row>
    <row r="331" spans="1:15" ht="12.75" customHeight="1">
      <c r="A331" s="1"/>
      <c r="B331" s="1"/>
      <c r="C331" s="61"/>
      <c r="D331" s="61"/>
      <c r="E331" s="61"/>
      <c r="F331" s="61"/>
      <c r="G331" s="61"/>
      <c r="H331" s="61"/>
      <c r="I331" s="61"/>
      <c r="J331" s="61"/>
      <c r="K331" s="61"/>
      <c r="L331" s="62"/>
      <c r="M331" s="1"/>
      <c r="N331" s="1"/>
      <c r="O331" s="1"/>
    </row>
    <row r="332" spans="1:15" ht="12.75" customHeight="1">
      <c r="A332" s="1"/>
      <c r="B332" s="1"/>
      <c r="C332" s="61"/>
      <c r="D332" s="61"/>
      <c r="E332" s="61"/>
      <c r="F332" s="61"/>
      <c r="G332" s="61"/>
      <c r="H332" s="61"/>
      <c r="I332" s="61"/>
      <c r="J332" s="61"/>
      <c r="K332" s="61"/>
      <c r="L332" s="62"/>
      <c r="M332" s="1"/>
      <c r="N332" s="1"/>
      <c r="O332" s="1"/>
    </row>
    <row r="333" spans="1:15" ht="12.75" customHeight="1">
      <c r="A333" s="1"/>
      <c r="B333" s="1"/>
      <c r="C333" s="61"/>
      <c r="D333" s="61"/>
      <c r="E333" s="61"/>
      <c r="F333" s="61"/>
      <c r="G333" s="61"/>
      <c r="H333" s="61"/>
      <c r="I333" s="61"/>
      <c r="J333" s="61"/>
      <c r="K333" s="61"/>
      <c r="L333" s="62"/>
      <c r="M333" s="1"/>
      <c r="N333" s="1"/>
      <c r="O333" s="1"/>
    </row>
    <row r="334" spans="1:15" ht="12.75" customHeight="1">
      <c r="A334" s="1"/>
      <c r="B334" s="1"/>
      <c r="C334" s="61"/>
      <c r="D334" s="61"/>
      <c r="E334" s="61"/>
      <c r="F334" s="61"/>
      <c r="G334" s="61"/>
      <c r="H334" s="61"/>
      <c r="I334" s="61"/>
      <c r="J334" s="61"/>
      <c r="K334" s="61"/>
      <c r="L334" s="62"/>
      <c r="M334" s="1"/>
      <c r="N334" s="1"/>
      <c r="O334" s="1"/>
    </row>
    <row r="335" spans="1:15" ht="12.75" customHeight="1">
      <c r="A335" s="1"/>
      <c r="B335" s="1"/>
      <c r="C335" s="67"/>
      <c r="D335" s="67"/>
      <c r="E335" s="61"/>
      <c r="F335" s="61"/>
      <c r="G335" s="61"/>
      <c r="H335" s="67"/>
      <c r="I335" s="67"/>
      <c r="J335" s="67"/>
      <c r="K335" s="67"/>
      <c r="L335" s="62"/>
      <c r="M335" s="1"/>
      <c r="N335" s="1"/>
      <c r="O335" s="1"/>
    </row>
    <row r="336" spans="1:15" ht="12.75" customHeight="1">
      <c r="A336" s="1"/>
      <c r="B336" s="1"/>
      <c r="C336" s="61"/>
      <c r="D336" s="61"/>
      <c r="E336" s="61"/>
      <c r="F336" s="61"/>
      <c r="G336" s="61"/>
      <c r="H336" s="61"/>
      <c r="I336" s="61"/>
      <c r="J336" s="61"/>
      <c r="K336" s="61"/>
      <c r="L336" s="62"/>
      <c r="M336" s="1"/>
      <c r="N336" s="1"/>
      <c r="O336" s="1"/>
    </row>
    <row r="337" spans="1:15" ht="12.75" customHeight="1">
      <c r="A337" s="1"/>
      <c r="B337" s="1"/>
      <c r="C337" s="61"/>
      <c r="D337" s="61"/>
      <c r="E337" s="61"/>
      <c r="F337" s="61"/>
      <c r="G337" s="61"/>
      <c r="H337" s="61"/>
      <c r="I337" s="61"/>
      <c r="J337" s="61"/>
      <c r="K337" s="61"/>
      <c r="L337" s="62"/>
      <c r="M337" s="1"/>
      <c r="N337" s="1"/>
      <c r="O337" s="1"/>
    </row>
    <row r="338" spans="1:15" ht="12.75" customHeight="1">
      <c r="A338" s="1"/>
      <c r="B338" s="1"/>
      <c r="C338" s="61"/>
      <c r="D338" s="61"/>
      <c r="E338" s="61"/>
      <c r="F338" s="61"/>
      <c r="G338" s="61"/>
      <c r="H338" s="61"/>
      <c r="I338" s="61"/>
      <c r="J338" s="61"/>
      <c r="K338" s="61"/>
      <c r="L338" s="62"/>
      <c r="M338" s="1"/>
      <c r="N338" s="1"/>
      <c r="O338" s="1"/>
    </row>
    <row r="339" spans="1:15" ht="12.75" customHeight="1">
      <c r="A339" s="1"/>
      <c r="B339" s="1"/>
      <c r="C339" s="61"/>
      <c r="D339" s="61"/>
      <c r="E339" s="61"/>
      <c r="F339" s="61"/>
      <c r="G339" s="61"/>
      <c r="H339" s="61"/>
      <c r="I339" s="61"/>
      <c r="J339" s="61"/>
      <c r="K339" s="61"/>
      <c r="L339" s="62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1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1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1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1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1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1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1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1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1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1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1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1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1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1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1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1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1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1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1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1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1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1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1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1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1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1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1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1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1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1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1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1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1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1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1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1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1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1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1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1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1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1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1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1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1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1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1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1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1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1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1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1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1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1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3" sqref="B13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522"/>
      <c r="B1" s="523"/>
      <c r="C1" s="71"/>
      <c r="D1" s="7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287</v>
      </c>
      <c r="M5" s="1"/>
      <c r="N5" s="1"/>
      <c r="O5" s="1"/>
    </row>
    <row r="6" spans="1:15" ht="12.75" customHeight="1">
      <c r="A6" s="72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44564</v>
      </c>
      <c r="L6" s="1"/>
      <c r="M6" s="1"/>
      <c r="N6" s="1"/>
      <c r="O6" s="1"/>
    </row>
    <row r="7" spans="1:15" ht="12.75" customHeight="1">
      <c r="B7" s="1"/>
      <c r="C7" s="1" t="s">
        <v>288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9"/>
      <c r="B8" s="5"/>
      <c r="C8" s="5"/>
      <c r="D8" s="5"/>
      <c r="E8" s="5"/>
      <c r="F8" s="5"/>
      <c r="G8" s="73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515" t="s">
        <v>16</v>
      </c>
      <c r="B9" s="517" t="s">
        <v>18</v>
      </c>
      <c r="C9" s="521" t="s">
        <v>20</v>
      </c>
      <c r="D9" s="521" t="s">
        <v>21</v>
      </c>
      <c r="E9" s="512" t="s">
        <v>22</v>
      </c>
      <c r="F9" s="513"/>
      <c r="G9" s="514"/>
      <c r="H9" s="512" t="s">
        <v>23</v>
      </c>
      <c r="I9" s="513"/>
      <c r="J9" s="514"/>
      <c r="K9" s="26"/>
      <c r="L9" s="27"/>
      <c r="M9" s="53"/>
      <c r="N9" s="1"/>
      <c r="O9" s="1"/>
    </row>
    <row r="10" spans="1:15" ht="42.75" customHeight="1">
      <c r="A10" s="519"/>
      <c r="B10" s="520"/>
      <c r="C10" s="520"/>
      <c r="D10" s="52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231</v>
      </c>
      <c r="N10" s="1"/>
      <c r="O10" s="1"/>
    </row>
    <row r="11" spans="1:15" ht="12" customHeight="1">
      <c r="A11" s="31">
        <v>1</v>
      </c>
      <c r="B11" s="530" t="s">
        <v>289</v>
      </c>
      <c r="C11" s="495">
        <v>25360.799999999999</v>
      </c>
      <c r="D11" s="496">
        <v>25065.483333333337</v>
      </c>
      <c r="E11" s="496">
        <v>24450.966666666674</v>
      </c>
      <c r="F11" s="496">
        <v>23541.133333333339</v>
      </c>
      <c r="G11" s="496">
        <v>22926.616666666676</v>
      </c>
      <c r="H11" s="496">
        <v>25975.316666666673</v>
      </c>
      <c r="I11" s="496">
        <v>26589.833333333336</v>
      </c>
      <c r="J11" s="496">
        <v>27499.666666666672</v>
      </c>
      <c r="K11" s="495">
        <v>25680</v>
      </c>
      <c r="L11" s="495">
        <v>24155.65</v>
      </c>
      <c r="M11" s="495">
        <v>6.6269999999999996E-2</v>
      </c>
      <c r="N11" s="1"/>
      <c r="O11" s="1"/>
    </row>
    <row r="12" spans="1:15" ht="12" customHeight="1">
      <c r="A12" s="31">
        <v>2</v>
      </c>
      <c r="B12" s="494" t="s">
        <v>294</v>
      </c>
      <c r="C12" s="495">
        <v>544.9</v>
      </c>
      <c r="D12" s="496">
        <v>539.7166666666667</v>
      </c>
      <c r="E12" s="496">
        <v>529.93333333333339</v>
      </c>
      <c r="F12" s="496">
        <v>514.9666666666667</v>
      </c>
      <c r="G12" s="496">
        <v>505.18333333333339</v>
      </c>
      <c r="H12" s="496">
        <v>554.68333333333339</v>
      </c>
      <c r="I12" s="496">
        <v>564.4666666666667</v>
      </c>
      <c r="J12" s="496">
        <v>579.43333333333339</v>
      </c>
      <c r="K12" s="495">
        <v>549.5</v>
      </c>
      <c r="L12" s="495">
        <v>524.75</v>
      </c>
      <c r="M12" s="495">
        <v>2.41859</v>
      </c>
      <c r="N12" s="1"/>
      <c r="O12" s="1"/>
    </row>
    <row r="13" spans="1:15" ht="12" customHeight="1">
      <c r="A13" s="31">
        <v>3</v>
      </c>
      <c r="B13" s="494" t="s">
        <v>39</v>
      </c>
      <c r="C13" s="495">
        <v>1004.6</v>
      </c>
      <c r="D13" s="496">
        <v>997.43333333333339</v>
      </c>
      <c r="E13" s="496">
        <v>987.16666666666674</v>
      </c>
      <c r="F13" s="496">
        <v>969.73333333333335</v>
      </c>
      <c r="G13" s="496">
        <v>959.4666666666667</v>
      </c>
      <c r="H13" s="496">
        <v>1014.8666666666668</v>
      </c>
      <c r="I13" s="496">
        <v>1025.1333333333334</v>
      </c>
      <c r="J13" s="496">
        <v>1042.5666666666668</v>
      </c>
      <c r="K13" s="495">
        <v>1007.7</v>
      </c>
      <c r="L13" s="495">
        <v>980</v>
      </c>
      <c r="M13" s="495">
        <v>5.4627499999999998</v>
      </c>
      <c r="N13" s="1"/>
      <c r="O13" s="1"/>
    </row>
    <row r="14" spans="1:15" ht="12" customHeight="1">
      <c r="A14" s="31">
        <v>4</v>
      </c>
      <c r="B14" s="494" t="s">
        <v>295</v>
      </c>
      <c r="C14" s="495">
        <v>2616.0500000000002</v>
      </c>
      <c r="D14" s="496">
        <v>2595.35</v>
      </c>
      <c r="E14" s="496">
        <v>2555.6999999999998</v>
      </c>
      <c r="F14" s="496">
        <v>2495.35</v>
      </c>
      <c r="G14" s="496">
        <v>2455.6999999999998</v>
      </c>
      <c r="H14" s="496">
        <v>2655.7</v>
      </c>
      <c r="I14" s="496">
        <v>2695.3500000000004</v>
      </c>
      <c r="J14" s="496">
        <v>2755.7</v>
      </c>
      <c r="K14" s="495">
        <v>2635</v>
      </c>
      <c r="L14" s="495">
        <v>2535</v>
      </c>
      <c r="M14" s="495">
        <v>0.39678999999999998</v>
      </c>
      <c r="N14" s="1"/>
      <c r="O14" s="1"/>
    </row>
    <row r="15" spans="1:15" ht="12" customHeight="1">
      <c r="A15" s="31">
        <v>5</v>
      </c>
      <c r="B15" s="494" t="s">
        <v>290</v>
      </c>
      <c r="C15" s="495">
        <v>2233.6</v>
      </c>
      <c r="D15" s="496">
        <v>2246.4500000000003</v>
      </c>
      <c r="E15" s="496">
        <v>2209.1500000000005</v>
      </c>
      <c r="F15" s="496">
        <v>2184.7000000000003</v>
      </c>
      <c r="G15" s="496">
        <v>2147.4000000000005</v>
      </c>
      <c r="H15" s="496">
        <v>2270.9000000000005</v>
      </c>
      <c r="I15" s="496">
        <v>2308.2000000000007</v>
      </c>
      <c r="J15" s="496">
        <v>2332.6500000000005</v>
      </c>
      <c r="K15" s="495">
        <v>2283.75</v>
      </c>
      <c r="L15" s="495">
        <v>2222</v>
      </c>
      <c r="M15" s="495">
        <v>1.98115</v>
      </c>
      <c r="N15" s="1"/>
      <c r="O15" s="1"/>
    </row>
    <row r="16" spans="1:15" ht="12" customHeight="1">
      <c r="A16" s="31">
        <v>6</v>
      </c>
      <c r="B16" s="494" t="s">
        <v>239</v>
      </c>
      <c r="C16" s="495">
        <v>19485.650000000001</v>
      </c>
      <c r="D16" s="496">
        <v>19490.7</v>
      </c>
      <c r="E16" s="496">
        <v>19376.900000000001</v>
      </c>
      <c r="F16" s="496">
        <v>19268.150000000001</v>
      </c>
      <c r="G16" s="496">
        <v>19154.350000000002</v>
      </c>
      <c r="H16" s="496">
        <v>19599.45</v>
      </c>
      <c r="I16" s="496">
        <v>19713.249999999996</v>
      </c>
      <c r="J16" s="496">
        <v>19822</v>
      </c>
      <c r="K16" s="495">
        <v>19604.5</v>
      </c>
      <c r="L16" s="495">
        <v>19381.95</v>
      </c>
      <c r="M16" s="495">
        <v>6.1850000000000002E-2</v>
      </c>
      <c r="N16" s="1"/>
      <c r="O16" s="1"/>
    </row>
    <row r="17" spans="1:15" ht="12" customHeight="1">
      <c r="A17" s="31">
        <v>7</v>
      </c>
      <c r="B17" s="494" t="s">
        <v>243</v>
      </c>
      <c r="C17" s="495">
        <v>123.9</v>
      </c>
      <c r="D17" s="496">
        <v>123.76666666666667</v>
      </c>
      <c r="E17" s="496">
        <v>122.03333333333333</v>
      </c>
      <c r="F17" s="496">
        <v>120.16666666666667</v>
      </c>
      <c r="G17" s="496">
        <v>118.43333333333334</v>
      </c>
      <c r="H17" s="496">
        <v>125.63333333333333</v>
      </c>
      <c r="I17" s="496">
        <v>127.36666666666665</v>
      </c>
      <c r="J17" s="496">
        <v>129.23333333333332</v>
      </c>
      <c r="K17" s="495">
        <v>125.5</v>
      </c>
      <c r="L17" s="495">
        <v>121.9</v>
      </c>
      <c r="M17" s="495">
        <v>112.24135</v>
      </c>
      <c r="N17" s="1"/>
      <c r="O17" s="1"/>
    </row>
    <row r="18" spans="1:15" ht="12" customHeight="1">
      <c r="A18" s="31">
        <v>8</v>
      </c>
      <c r="B18" s="494" t="s">
        <v>41</v>
      </c>
      <c r="C18" s="495">
        <v>272.25</v>
      </c>
      <c r="D18" s="496">
        <v>269.01666666666665</v>
      </c>
      <c r="E18" s="496">
        <v>264.63333333333333</v>
      </c>
      <c r="F18" s="496">
        <v>257.01666666666665</v>
      </c>
      <c r="G18" s="496">
        <v>252.63333333333333</v>
      </c>
      <c r="H18" s="496">
        <v>276.63333333333333</v>
      </c>
      <c r="I18" s="496">
        <v>281.01666666666665</v>
      </c>
      <c r="J18" s="496">
        <v>288.63333333333333</v>
      </c>
      <c r="K18" s="495">
        <v>273.39999999999998</v>
      </c>
      <c r="L18" s="495">
        <v>261.39999999999998</v>
      </c>
      <c r="M18" s="495">
        <v>35.920839999999998</v>
      </c>
      <c r="N18" s="1"/>
      <c r="O18" s="1"/>
    </row>
    <row r="19" spans="1:15" ht="12" customHeight="1">
      <c r="A19" s="31">
        <v>9</v>
      </c>
      <c r="B19" s="494" t="s">
        <v>43</v>
      </c>
      <c r="C19" s="495">
        <v>2215.75</v>
      </c>
      <c r="D19" s="496">
        <v>2205.5666666666666</v>
      </c>
      <c r="E19" s="496">
        <v>2172.6333333333332</v>
      </c>
      <c r="F19" s="496">
        <v>2129.5166666666664</v>
      </c>
      <c r="G19" s="496">
        <v>2096.583333333333</v>
      </c>
      <c r="H19" s="496">
        <v>2248.6833333333334</v>
      </c>
      <c r="I19" s="496">
        <v>2281.6166666666668</v>
      </c>
      <c r="J19" s="496">
        <v>2324.7333333333336</v>
      </c>
      <c r="K19" s="495">
        <v>2238.5</v>
      </c>
      <c r="L19" s="495">
        <v>2162.4499999999998</v>
      </c>
      <c r="M19" s="495">
        <v>4.6789399999999999</v>
      </c>
      <c r="N19" s="1"/>
      <c r="O19" s="1"/>
    </row>
    <row r="20" spans="1:15" ht="12" customHeight="1">
      <c r="A20" s="31">
        <v>10</v>
      </c>
      <c r="B20" s="494" t="s">
        <v>45</v>
      </c>
      <c r="C20" s="495">
        <v>1709.45</v>
      </c>
      <c r="D20" s="496">
        <v>1708.5</v>
      </c>
      <c r="E20" s="496">
        <v>1692</v>
      </c>
      <c r="F20" s="496">
        <v>1674.55</v>
      </c>
      <c r="G20" s="496">
        <v>1658.05</v>
      </c>
      <c r="H20" s="496">
        <v>1725.95</v>
      </c>
      <c r="I20" s="496">
        <v>1742.45</v>
      </c>
      <c r="J20" s="496">
        <v>1759.9</v>
      </c>
      <c r="K20" s="495">
        <v>1725</v>
      </c>
      <c r="L20" s="495">
        <v>1691.05</v>
      </c>
      <c r="M20" s="495">
        <v>13.1096</v>
      </c>
      <c r="N20" s="1"/>
      <c r="O20" s="1"/>
    </row>
    <row r="21" spans="1:15" ht="12" customHeight="1">
      <c r="A21" s="31">
        <v>11</v>
      </c>
      <c r="B21" s="494" t="s">
        <v>240</v>
      </c>
      <c r="C21" s="495">
        <v>1330.25</v>
      </c>
      <c r="D21" s="496">
        <v>1327.3666666666668</v>
      </c>
      <c r="E21" s="496">
        <v>1313.9333333333336</v>
      </c>
      <c r="F21" s="496">
        <v>1297.6166666666668</v>
      </c>
      <c r="G21" s="496">
        <v>1284.1833333333336</v>
      </c>
      <c r="H21" s="496">
        <v>1343.6833333333336</v>
      </c>
      <c r="I21" s="496">
        <v>1357.116666666667</v>
      </c>
      <c r="J21" s="496">
        <v>1373.4333333333336</v>
      </c>
      <c r="K21" s="495">
        <v>1340.8</v>
      </c>
      <c r="L21" s="495">
        <v>1311.05</v>
      </c>
      <c r="M21" s="495">
        <v>2.3543799999999999</v>
      </c>
      <c r="N21" s="1"/>
      <c r="O21" s="1"/>
    </row>
    <row r="22" spans="1:15" ht="12" customHeight="1">
      <c r="A22" s="31">
        <v>12</v>
      </c>
      <c r="B22" s="494" t="s">
        <v>46</v>
      </c>
      <c r="C22" s="495">
        <v>730.3</v>
      </c>
      <c r="D22" s="496">
        <v>730.1</v>
      </c>
      <c r="E22" s="496">
        <v>725.2</v>
      </c>
      <c r="F22" s="496">
        <v>720.1</v>
      </c>
      <c r="G22" s="496">
        <v>715.2</v>
      </c>
      <c r="H22" s="496">
        <v>735.2</v>
      </c>
      <c r="I22" s="496">
        <v>740.09999999999991</v>
      </c>
      <c r="J22" s="496">
        <v>745.2</v>
      </c>
      <c r="K22" s="495">
        <v>735</v>
      </c>
      <c r="L22" s="495">
        <v>725</v>
      </c>
      <c r="M22" s="495">
        <v>25.38092</v>
      </c>
      <c r="N22" s="1"/>
      <c r="O22" s="1"/>
    </row>
    <row r="23" spans="1:15" ht="12.75" customHeight="1">
      <c r="A23" s="31">
        <v>13</v>
      </c>
      <c r="B23" s="494" t="s">
        <v>242</v>
      </c>
      <c r="C23" s="495">
        <v>1740.85</v>
      </c>
      <c r="D23" s="496">
        <v>1725.2833333333335</v>
      </c>
      <c r="E23" s="496">
        <v>1700.5666666666671</v>
      </c>
      <c r="F23" s="496">
        <v>1660.2833333333335</v>
      </c>
      <c r="G23" s="496">
        <v>1635.5666666666671</v>
      </c>
      <c r="H23" s="496">
        <v>1765.5666666666671</v>
      </c>
      <c r="I23" s="496">
        <v>1790.2833333333338</v>
      </c>
      <c r="J23" s="496">
        <v>1830.5666666666671</v>
      </c>
      <c r="K23" s="495">
        <v>1750</v>
      </c>
      <c r="L23" s="495">
        <v>1685</v>
      </c>
      <c r="M23" s="495">
        <v>0.55057999999999996</v>
      </c>
      <c r="N23" s="1"/>
      <c r="O23" s="1"/>
    </row>
    <row r="24" spans="1:15" ht="12.75" customHeight="1">
      <c r="A24" s="31">
        <v>14</v>
      </c>
      <c r="B24" s="494" t="s">
        <v>296</v>
      </c>
      <c r="C24" s="495">
        <v>326.10000000000002</v>
      </c>
      <c r="D24" s="496">
        <v>326.03333333333336</v>
      </c>
      <c r="E24" s="496">
        <v>323.06666666666672</v>
      </c>
      <c r="F24" s="496">
        <v>320.03333333333336</v>
      </c>
      <c r="G24" s="496">
        <v>317.06666666666672</v>
      </c>
      <c r="H24" s="496">
        <v>329.06666666666672</v>
      </c>
      <c r="I24" s="496">
        <v>332.0333333333333</v>
      </c>
      <c r="J24" s="496">
        <v>335.06666666666672</v>
      </c>
      <c r="K24" s="495">
        <v>329</v>
      </c>
      <c r="L24" s="495">
        <v>323</v>
      </c>
      <c r="M24" s="495">
        <v>0.74409000000000003</v>
      </c>
      <c r="N24" s="1"/>
      <c r="O24" s="1"/>
    </row>
    <row r="25" spans="1:15" ht="12.75" customHeight="1">
      <c r="A25" s="31">
        <v>15</v>
      </c>
      <c r="B25" s="494" t="s">
        <v>297</v>
      </c>
      <c r="C25" s="495">
        <v>221.25</v>
      </c>
      <c r="D25" s="496">
        <v>220.95000000000002</v>
      </c>
      <c r="E25" s="496">
        <v>217.90000000000003</v>
      </c>
      <c r="F25" s="496">
        <v>214.55</v>
      </c>
      <c r="G25" s="496">
        <v>211.50000000000003</v>
      </c>
      <c r="H25" s="496">
        <v>224.30000000000004</v>
      </c>
      <c r="I25" s="496">
        <v>227.35000000000005</v>
      </c>
      <c r="J25" s="496">
        <v>230.70000000000005</v>
      </c>
      <c r="K25" s="495">
        <v>224</v>
      </c>
      <c r="L25" s="495">
        <v>217.6</v>
      </c>
      <c r="M25" s="495">
        <v>5.5987400000000003</v>
      </c>
      <c r="N25" s="1"/>
      <c r="O25" s="1"/>
    </row>
    <row r="26" spans="1:15" ht="12.75" customHeight="1">
      <c r="A26" s="31">
        <v>16</v>
      </c>
      <c r="B26" s="494" t="s">
        <v>298</v>
      </c>
      <c r="C26" s="495">
        <v>1127.45</v>
      </c>
      <c r="D26" s="496">
        <v>1123.3833333333334</v>
      </c>
      <c r="E26" s="496">
        <v>1110.0666666666668</v>
      </c>
      <c r="F26" s="496">
        <v>1092.6833333333334</v>
      </c>
      <c r="G26" s="496">
        <v>1079.3666666666668</v>
      </c>
      <c r="H26" s="496">
        <v>1140.7666666666669</v>
      </c>
      <c r="I26" s="496">
        <v>1154.0833333333335</v>
      </c>
      <c r="J26" s="496">
        <v>1171.4666666666669</v>
      </c>
      <c r="K26" s="495">
        <v>1136.7</v>
      </c>
      <c r="L26" s="495">
        <v>1106</v>
      </c>
      <c r="M26" s="495">
        <v>3.2408399999999999</v>
      </c>
      <c r="N26" s="1"/>
      <c r="O26" s="1"/>
    </row>
    <row r="27" spans="1:15" ht="12.75" customHeight="1">
      <c r="A27" s="31">
        <v>17</v>
      </c>
      <c r="B27" s="494" t="s">
        <v>292</v>
      </c>
      <c r="C27" s="495">
        <v>1872.45</v>
      </c>
      <c r="D27" s="496">
        <v>1854.3</v>
      </c>
      <c r="E27" s="496">
        <v>1824.6499999999999</v>
      </c>
      <c r="F27" s="496">
        <v>1776.85</v>
      </c>
      <c r="G27" s="496">
        <v>1747.1999999999998</v>
      </c>
      <c r="H27" s="496">
        <v>1902.1</v>
      </c>
      <c r="I27" s="496">
        <v>1931.75</v>
      </c>
      <c r="J27" s="496">
        <v>1979.55</v>
      </c>
      <c r="K27" s="495">
        <v>1883.95</v>
      </c>
      <c r="L27" s="495">
        <v>1806.5</v>
      </c>
      <c r="M27" s="495">
        <v>0.31290000000000001</v>
      </c>
      <c r="N27" s="1"/>
      <c r="O27" s="1"/>
    </row>
    <row r="28" spans="1:15" ht="12.75" customHeight="1">
      <c r="A28" s="31">
        <v>18</v>
      </c>
      <c r="B28" s="494" t="s">
        <v>244</v>
      </c>
      <c r="C28" s="495">
        <v>2235.5500000000002</v>
      </c>
      <c r="D28" s="496">
        <v>2245.0166666666669</v>
      </c>
      <c r="E28" s="496">
        <v>2216.0333333333338</v>
      </c>
      <c r="F28" s="496">
        <v>2196.5166666666669</v>
      </c>
      <c r="G28" s="496">
        <v>2167.5333333333338</v>
      </c>
      <c r="H28" s="496">
        <v>2264.5333333333338</v>
      </c>
      <c r="I28" s="496">
        <v>2293.5166666666664</v>
      </c>
      <c r="J28" s="496">
        <v>2313.0333333333338</v>
      </c>
      <c r="K28" s="495">
        <v>2274</v>
      </c>
      <c r="L28" s="495">
        <v>2225.5</v>
      </c>
      <c r="M28" s="495">
        <v>0.61689000000000005</v>
      </c>
      <c r="N28" s="1"/>
      <c r="O28" s="1"/>
    </row>
    <row r="29" spans="1:15" ht="12.75" customHeight="1">
      <c r="A29" s="31">
        <v>19</v>
      </c>
      <c r="B29" s="494" t="s">
        <v>299</v>
      </c>
      <c r="C29" s="495">
        <v>106.5</v>
      </c>
      <c r="D29" s="496">
        <v>105.95</v>
      </c>
      <c r="E29" s="496">
        <v>103.55000000000001</v>
      </c>
      <c r="F29" s="496">
        <v>100.60000000000001</v>
      </c>
      <c r="G29" s="496">
        <v>98.200000000000017</v>
      </c>
      <c r="H29" s="496">
        <v>108.9</v>
      </c>
      <c r="I29" s="496">
        <v>111.30000000000001</v>
      </c>
      <c r="J29" s="496">
        <v>114.25</v>
      </c>
      <c r="K29" s="495">
        <v>108.35</v>
      </c>
      <c r="L29" s="495">
        <v>103</v>
      </c>
      <c r="M29" s="495">
        <v>3.4756900000000002</v>
      </c>
      <c r="N29" s="1"/>
      <c r="O29" s="1"/>
    </row>
    <row r="30" spans="1:15" ht="12.75" customHeight="1">
      <c r="A30" s="31">
        <v>20</v>
      </c>
      <c r="B30" s="494" t="s">
        <v>48</v>
      </c>
      <c r="C30" s="495">
        <v>3624.05</v>
      </c>
      <c r="D30" s="496">
        <v>3627.2666666666664</v>
      </c>
      <c r="E30" s="496">
        <v>3604.833333333333</v>
      </c>
      <c r="F30" s="496">
        <v>3585.6166666666668</v>
      </c>
      <c r="G30" s="496">
        <v>3563.1833333333334</v>
      </c>
      <c r="H30" s="496">
        <v>3646.4833333333327</v>
      </c>
      <c r="I30" s="496">
        <v>3668.9166666666661</v>
      </c>
      <c r="J30" s="496">
        <v>3688.1333333333323</v>
      </c>
      <c r="K30" s="495">
        <v>3649.7</v>
      </c>
      <c r="L30" s="495">
        <v>3608.05</v>
      </c>
      <c r="M30" s="495">
        <v>0.68337000000000003</v>
      </c>
      <c r="N30" s="1"/>
      <c r="O30" s="1"/>
    </row>
    <row r="31" spans="1:15" ht="12.75" customHeight="1">
      <c r="A31" s="31">
        <v>21</v>
      </c>
      <c r="B31" s="494" t="s">
        <v>300</v>
      </c>
      <c r="C31" s="495">
        <v>3547.7</v>
      </c>
      <c r="D31" s="496">
        <v>3482.9</v>
      </c>
      <c r="E31" s="496">
        <v>3399.8</v>
      </c>
      <c r="F31" s="496">
        <v>3251.9</v>
      </c>
      <c r="G31" s="496">
        <v>3168.8</v>
      </c>
      <c r="H31" s="496">
        <v>3630.8</v>
      </c>
      <c r="I31" s="496">
        <v>3713.8999999999996</v>
      </c>
      <c r="J31" s="496">
        <v>3861.8</v>
      </c>
      <c r="K31" s="495">
        <v>3566</v>
      </c>
      <c r="L31" s="495">
        <v>3335</v>
      </c>
      <c r="M31" s="495">
        <v>2.2686500000000001</v>
      </c>
      <c r="N31" s="1"/>
      <c r="O31" s="1"/>
    </row>
    <row r="32" spans="1:15" ht="12.75" customHeight="1">
      <c r="A32" s="31">
        <v>22</v>
      </c>
      <c r="B32" s="494" t="s">
        <v>301</v>
      </c>
      <c r="C32" s="495">
        <v>25.75</v>
      </c>
      <c r="D32" s="496">
        <v>25.900000000000002</v>
      </c>
      <c r="E32" s="496">
        <v>25.450000000000003</v>
      </c>
      <c r="F32" s="496">
        <v>25.150000000000002</v>
      </c>
      <c r="G32" s="496">
        <v>24.700000000000003</v>
      </c>
      <c r="H32" s="496">
        <v>26.200000000000003</v>
      </c>
      <c r="I32" s="496">
        <v>26.65</v>
      </c>
      <c r="J32" s="496">
        <v>26.950000000000003</v>
      </c>
      <c r="K32" s="495">
        <v>26.35</v>
      </c>
      <c r="L32" s="495">
        <v>25.6</v>
      </c>
      <c r="M32" s="495">
        <v>119.39543999999999</v>
      </c>
      <c r="N32" s="1"/>
      <c r="O32" s="1"/>
    </row>
    <row r="33" spans="1:15" ht="12.75" customHeight="1">
      <c r="A33" s="31">
        <v>23</v>
      </c>
      <c r="B33" s="494" t="s">
        <v>50</v>
      </c>
      <c r="C33" s="495">
        <v>637.15</v>
      </c>
      <c r="D33" s="496">
        <v>632.20000000000005</v>
      </c>
      <c r="E33" s="496">
        <v>626.15000000000009</v>
      </c>
      <c r="F33" s="496">
        <v>615.15000000000009</v>
      </c>
      <c r="G33" s="496">
        <v>609.10000000000014</v>
      </c>
      <c r="H33" s="496">
        <v>643.20000000000005</v>
      </c>
      <c r="I33" s="496">
        <v>649.25</v>
      </c>
      <c r="J33" s="496">
        <v>660.25</v>
      </c>
      <c r="K33" s="495">
        <v>638.25</v>
      </c>
      <c r="L33" s="495">
        <v>621.20000000000005</v>
      </c>
      <c r="M33" s="495">
        <v>11.760490000000001</v>
      </c>
      <c r="N33" s="1"/>
      <c r="O33" s="1"/>
    </row>
    <row r="34" spans="1:15" ht="12.75" customHeight="1">
      <c r="A34" s="31">
        <v>24</v>
      </c>
      <c r="B34" s="494" t="s">
        <v>302</v>
      </c>
      <c r="C34" s="495">
        <v>3316.2</v>
      </c>
      <c r="D34" s="496">
        <v>3313.0666666666671</v>
      </c>
      <c r="E34" s="496">
        <v>3293.1333333333341</v>
      </c>
      <c r="F34" s="496">
        <v>3270.0666666666671</v>
      </c>
      <c r="G34" s="496">
        <v>3250.1333333333341</v>
      </c>
      <c r="H34" s="496">
        <v>3336.1333333333341</v>
      </c>
      <c r="I34" s="496">
        <v>3356.0666666666675</v>
      </c>
      <c r="J34" s="496">
        <v>3379.1333333333341</v>
      </c>
      <c r="K34" s="495">
        <v>3333</v>
      </c>
      <c r="L34" s="495">
        <v>3290</v>
      </c>
      <c r="M34" s="495">
        <v>0.24798000000000001</v>
      </c>
      <c r="N34" s="1"/>
      <c r="O34" s="1"/>
    </row>
    <row r="35" spans="1:15" ht="12.75" customHeight="1">
      <c r="A35" s="31">
        <v>25</v>
      </c>
      <c r="B35" s="494" t="s">
        <v>51</v>
      </c>
      <c r="C35" s="495">
        <v>377.5</v>
      </c>
      <c r="D35" s="496">
        <v>377.93333333333334</v>
      </c>
      <c r="E35" s="496">
        <v>371.56666666666666</v>
      </c>
      <c r="F35" s="496">
        <v>365.63333333333333</v>
      </c>
      <c r="G35" s="496">
        <v>359.26666666666665</v>
      </c>
      <c r="H35" s="496">
        <v>383.86666666666667</v>
      </c>
      <c r="I35" s="496">
        <v>390.23333333333335</v>
      </c>
      <c r="J35" s="496">
        <v>396.16666666666669</v>
      </c>
      <c r="K35" s="495">
        <v>384.3</v>
      </c>
      <c r="L35" s="495">
        <v>372</v>
      </c>
      <c r="M35" s="495">
        <v>19.070959999999999</v>
      </c>
      <c r="N35" s="1"/>
      <c r="O35" s="1"/>
    </row>
    <row r="36" spans="1:15" ht="12.75" customHeight="1">
      <c r="A36" s="31">
        <v>26</v>
      </c>
      <c r="B36" s="494" t="s">
        <v>865</v>
      </c>
      <c r="C36" s="495">
        <v>1182.05</v>
      </c>
      <c r="D36" s="496">
        <v>1186.5666666666666</v>
      </c>
      <c r="E36" s="496">
        <v>1172.4833333333331</v>
      </c>
      <c r="F36" s="496">
        <v>1162.9166666666665</v>
      </c>
      <c r="G36" s="496">
        <v>1148.833333333333</v>
      </c>
      <c r="H36" s="496">
        <v>1196.1333333333332</v>
      </c>
      <c r="I36" s="496">
        <v>1210.2166666666667</v>
      </c>
      <c r="J36" s="496">
        <v>1219.7833333333333</v>
      </c>
      <c r="K36" s="495">
        <v>1200.6500000000001</v>
      </c>
      <c r="L36" s="495">
        <v>1177</v>
      </c>
      <c r="M36" s="495">
        <v>1.4399500000000001</v>
      </c>
      <c r="N36" s="1"/>
      <c r="O36" s="1"/>
    </row>
    <row r="37" spans="1:15" ht="12.75" customHeight="1">
      <c r="A37" s="31">
        <v>27</v>
      </c>
      <c r="B37" s="494" t="s">
        <v>817</v>
      </c>
      <c r="C37" s="495">
        <v>990.75</v>
      </c>
      <c r="D37" s="496">
        <v>988.2833333333333</v>
      </c>
      <c r="E37" s="496">
        <v>962.56666666666661</v>
      </c>
      <c r="F37" s="496">
        <v>934.38333333333333</v>
      </c>
      <c r="G37" s="496">
        <v>908.66666666666663</v>
      </c>
      <c r="H37" s="496">
        <v>1016.4666666666666</v>
      </c>
      <c r="I37" s="496">
        <v>1042.1833333333334</v>
      </c>
      <c r="J37" s="496">
        <v>1070.3666666666666</v>
      </c>
      <c r="K37" s="495">
        <v>1014</v>
      </c>
      <c r="L37" s="495">
        <v>960.1</v>
      </c>
      <c r="M37" s="495">
        <v>5.5609700000000002</v>
      </c>
      <c r="N37" s="1"/>
      <c r="O37" s="1"/>
    </row>
    <row r="38" spans="1:15" ht="12.75" customHeight="1">
      <c r="A38" s="31">
        <v>28</v>
      </c>
      <c r="B38" s="494" t="s">
        <v>293</v>
      </c>
      <c r="C38" s="495">
        <v>999.8</v>
      </c>
      <c r="D38" s="496">
        <v>998.43333333333339</v>
      </c>
      <c r="E38" s="496">
        <v>989.36666666666679</v>
      </c>
      <c r="F38" s="496">
        <v>978.93333333333339</v>
      </c>
      <c r="G38" s="496">
        <v>969.86666666666679</v>
      </c>
      <c r="H38" s="496">
        <v>1008.8666666666668</v>
      </c>
      <c r="I38" s="496">
        <v>1017.9333333333334</v>
      </c>
      <c r="J38" s="496">
        <v>1028.3666666666668</v>
      </c>
      <c r="K38" s="495">
        <v>1007.5</v>
      </c>
      <c r="L38" s="495">
        <v>988</v>
      </c>
      <c r="M38" s="495">
        <v>2.04271</v>
      </c>
      <c r="N38" s="1"/>
      <c r="O38" s="1"/>
    </row>
    <row r="39" spans="1:15" ht="12.75" customHeight="1">
      <c r="A39" s="31">
        <v>29</v>
      </c>
      <c r="B39" s="494" t="s">
        <v>52</v>
      </c>
      <c r="C39" s="495">
        <v>801.9</v>
      </c>
      <c r="D39" s="496">
        <v>802.43333333333339</v>
      </c>
      <c r="E39" s="496">
        <v>795.11666666666679</v>
      </c>
      <c r="F39" s="496">
        <v>788.33333333333337</v>
      </c>
      <c r="G39" s="496">
        <v>781.01666666666677</v>
      </c>
      <c r="H39" s="496">
        <v>809.21666666666681</v>
      </c>
      <c r="I39" s="496">
        <v>816.53333333333342</v>
      </c>
      <c r="J39" s="496">
        <v>823.31666666666683</v>
      </c>
      <c r="K39" s="495">
        <v>809.75</v>
      </c>
      <c r="L39" s="495">
        <v>795.65</v>
      </c>
      <c r="M39" s="495">
        <v>2.0779100000000001</v>
      </c>
      <c r="N39" s="1"/>
      <c r="O39" s="1"/>
    </row>
    <row r="40" spans="1:15" ht="12.75" customHeight="1">
      <c r="A40" s="31">
        <v>30</v>
      </c>
      <c r="B40" s="494" t="s">
        <v>53</v>
      </c>
      <c r="C40" s="495">
        <v>5013.3999999999996</v>
      </c>
      <c r="D40" s="496">
        <v>5007.7333333333336</v>
      </c>
      <c r="E40" s="496">
        <v>4958.666666666667</v>
      </c>
      <c r="F40" s="496">
        <v>4903.9333333333334</v>
      </c>
      <c r="G40" s="496">
        <v>4854.8666666666668</v>
      </c>
      <c r="H40" s="496">
        <v>5062.4666666666672</v>
      </c>
      <c r="I40" s="496">
        <v>5111.5333333333328</v>
      </c>
      <c r="J40" s="496">
        <v>5166.2666666666673</v>
      </c>
      <c r="K40" s="495">
        <v>5056.8</v>
      </c>
      <c r="L40" s="495">
        <v>4953</v>
      </c>
      <c r="M40" s="495">
        <v>5.0401199999999999</v>
      </c>
      <c r="N40" s="1"/>
      <c r="O40" s="1"/>
    </row>
    <row r="41" spans="1:15" ht="12.75" customHeight="1">
      <c r="A41" s="31">
        <v>31</v>
      </c>
      <c r="B41" s="494" t="s">
        <v>54</v>
      </c>
      <c r="C41" s="495">
        <v>219.15</v>
      </c>
      <c r="D41" s="496">
        <v>219.46666666666667</v>
      </c>
      <c r="E41" s="496">
        <v>216.83333333333334</v>
      </c>
      <c r="F41" s="496">
        <v>214.51666666666668</v>
      </c>
      <c r="G41" s="496">
        <v>211.88333333333335</v>
      </c>
      <c r="H41" s="496">
        <v>221.78333333333333</v>
      </c>
      <c r="I41" s="496">
        <v>224.41666666666666</v>
      </c>
      <c r="J41" s="496">
        <v>226.73333333333332</v>
      </c>
      <c r="K41" s="495">
        <v>222.1</v>
      </c>
      <c r="L41" s="495">
        <v>217.15</v>
      </c>
      <c r="M41" s="495">
        <v>22.18732</v>
      </c>
      <c r="N41" s="1"/>
      <c r="O41" s="1"/>
    </row>
    <row r="42" spans="1:15" ht="12.75" customHeight="1">
      <c r="A42" s="31">
        <v>32</v>
      </c>
      <c r="B42" s="494" t="s">
        <v>303</v>
      </c>
      <c r="C42" s="495">
        <v>482.25</v>
      </c>
      <c r="D42" s="496">
        <v>480.18333333333334</v>
      </c>
      <c r="E42" s="496">
        <v>474.36666666666667</v>
      </c>
      <c r="F42" s="496">
        <v>466.48333333333335</v>
      </c>
      <c r="G42" s="496">
        <v>460.66666666666669</v>
      </c>
      <c r="H42" s="496">
        <v>488.06666666666666</v>
      </c>
      <c r="I42" s="496">
        <v>493.88333333333338</v>
      </c>
      <c r="J42" s="496">
        <v>501.76666666666665</v>
      </c>
      <c r="K42" s="495">
        <v>486</v>
      </c>
      <c r="L42" s="495">
        <v>472.3</v>
      </c>
      <c r="M42" s="495">
        <v>1.0850900000000001</v>
      </c>
      <c r="N42" s="1"/>
      <c r="O42" s="1"/>
    </row>
    <row r="43" spans="1:15" ht="12.75" customHeight="1">
      <c r="A43" s="31">
        <v>33</v>
      </c>
      <c r="B43" s="494" t="s">
        <v>304</v>
      </c>
      <c r="C43" s="495">
        <v>100.55</v>
      </c>
      <c r="D43" s="496">
        <v>100.01666666666665</v>
      </c>
      <c r="E43" s="496">
        <v>99.183333333333309</v>
      </c>
      <c r="F43" s="496">
        <v>97.816666666666663</v>
      </c>
      <c r="G43" s="496">
        <v>96.98333333333332</v>
      </c>
      <c r="H43" s="496">
        <v>101.3833333333333</v>
      </c>
      <c r="I43" s="496">
        <v>102.21666666666664</v>
      </c>
      <c r="J43" s="496">
        <v>103.58333333333329</v>
      </c>
      <c r="K43" s="495">
        <v>100.85</v>
      </c>
      <c r="L43" s="495">
        <v>98.65</v>
      </c>
      <c r="M43" s="495">
        <v>17.683620000000001</v>
      </c>
      <c r="N43" s="1"/>
      <c r="O43" s="1"/>
    </row>
    <row r="44" spans="1:15" ht="12.75" customHeight="1">
      <c r="A44" s="31">
        <v>34</v>
      </c>
      <c r="B44" s="494" t="s">
        <v>55</v>
      </c>
      <c r="C44" s="495">
        <v>122.45</v>
      </c>
      <c r="D44" s="496">
        <v>122.2</v>
      </c>
      <c r="E44" s="496">
        <v>120.75</v>
      </c>
      <c r="F44" s="496">
        <v>119.05</v>
      </c>
      <c r="G44" s="496">
        <v>117.6</v>
      </c>
      <c r="H44" s="496">
        <v>123.9</v>
      </c>
      <c r="I44" s="496">
        <v>125.35000000000002</v>
      </c>
      <c r="J44" s="496">
        <v>127.05000000000001</v>
      </c>
      <c r="K44" s="495">
        <v>123.65</v>
      </c>
      <c r="L44" s="495">
        <v>120.5</v>
      </c>
      <c r="M44" s="495">
        <v>89.894800000000004</v>
      </c>
      <c r="N44" s="1"/>
      <c r="O44" s="1"/>
    </row>
    <row r="45" spans="1:15" ht="12.75" customHeight="1">
      <c r="A45" s="31">
        <v>35</v>
      </c>
      <c r="B45" s="494" t="s">
        <v>57</v>
      </c>
      <c r="C45" s="495">
        <v>3382.95</v>
      </c>
      <c r="D45" s="496">
        <v>3383.1166666666668</v>
      </c>
      <c r="E45" s="496">
        <v>3361.2333333333336</v>
      </c>
      <c r="F45" s="496">
        <v>3339.5166666666669</v>
      </c>
      <c r="G45" s="496">
        <v>3317.6333333333337</v>
      </c>
      <c r="H45" s="496">
        <v>3404.8333333333335</v>
      </c>
      <c r="I45" s="496">
        <v>3426.7166666666667</v>
      </c>
      <c r="J45" s="496">
        <v>3448.4333333333334</v>
      </c>
      <c r="K45" s="495">
        <v>3405</v>
      </c>
      <c r="L45" s="495">
        <v>3361.4</v>
      </c>
      <c r="M45" s="495">
        <v>5.7067100000000002</v>
      </c>
      <c r="N45" s="1"/>
      <c r="O45" s="1"/>
    </row>
    <row r="46" spans="1:15" ht="12.75" customHeight="1">
      <c r="A46" s="31">
        <v>36</v>
      </c>
      <c r="B46" s="494" t="s">
        <v>305</v>
      </c>
      <c r="C46" s="495">
        <v>173.8</v>
      </c>
      <c r="D46" s="496">
        <v>174.0333333333333</v>
      </c>
      <c r="E46" s="496">
        <v>172.46666666666661</v>
      </c>
      <c r="F46" s="496">
        <v>171.1333333333333</v>
      </c>
      <c r="G46" s="496">
        <v>169.56666666666661</v>
      </c>
      <c r="H46" s="496">
        <v>175.36666666666662</v>
      </c>
      <c r="I46" s="496">
        <v>176.93333333333334</v>
      </c>
      <c r="J46" s="496">
        <v>178.26666666666662</v>
      </c>
      <c r="K46" s="495">
        <v>175.6</v>
      </c>
      <c r="L46" s="495">
        <v>172.7</v>
      </c>
      <c r="M46" s="495">
        <v>3.75421</v>
      </c>
      <c r="N46" s="1"/>
      <c r="O46" s="1"/>
    </row>
    <row r="47" spans="1:15" ht="12.75" customHeight="1">
      <c r="A47" s="31">
        <v>37</v>
      </c>
      <c r="B47" s="494" t="s">
        <v>307</v>
      </c>
      <c r="C47" s="495">
        <v>2281.8000000000002</v>
      </c>
      <c r="D47" s="496">
        <v>2285.2666666666669</v>
      </c>
      <c r="E47" s="496">
        <v>2256.5333333333338</v>
      </c>
      <c r="F47" s="496">
        <v>2231.2666666666669</v>
      </c>
      <c r="G47" s="496">
        <v>2202.5333333333338</v>
      </c>
      <c r="H47" s="496">
        <v>2310.5333333333338</v>
      </c>
      <c r="I47" s="496">
        <v>2339.2666666666664</v>
      </c>
      <c r="J47" s="496">
        <v>2364.5333333333338</v>
      </c>
      <c r="K47" s="495">
        <v>2314</v>
      </c>
      <c r="L47" s="495">
        <v>2260</v>
      </c>
      <c r="M47" s="495">
        <v>1.8747400000000001</v>
      </c>
      <c r="N47" s="1"/>
      <c r="O47" s="1"/>
    </row>
    <row r="48" spans="1:15" ht="12.75" customHeight="1">
      <c r="A48" s="31">
        <v>38</v>
      </c>
      <c r="B48" s="494" t="s">
        <v>306</v>
      </c>
      <c r="C48" s="495">
        <v>3098.25</v>
      </c>
      <c r="D48" s="496">
        <v>3074.8333333333335</v>
      </c>
      <c r="E48" s="496">
        <v>3038.4666666666672</v>
      </c>
      <c r="F48" s="496">
        <v>2978.6833333333338</v>
      </c>
      <c r="G48" s="496">
        <v>2942.3166666666675</v>
      </c>
      <c r="H48" s="496">
        <v>3134.6166666666668</v>
      </c>
      <c r="I48" s="496">
        <v>3170.9833333333327</v>
      </c>
      <c r="J48" s="496">
        <v>3230.7666666666664</v>
      </c>
      <c r="K48" s="495">
        <v>3111.2</v>
      </c>
      <c r="L48" s="495">
        <v>3015.05</v>
      </c>
      <c r="M48" s="495">
        <v>0.33385999999999999</v>
      </c>
      <c r="N48" s="1"/>
      <c r="O48" s="1"/>
    </row>
    <row r="49" spans="1:15" ht="12.75" customHeight="1">
      <c r="A49" s="31">
        <v>39</v>
      </c>
      <c r="B49" s="494" t="s">
        <v>241</v>
      </c>
      <c r="C49" s="495">
        <v>1721.8</v>
      </c>
      <c r="D49" s="496">
        <v>1714.3</v>
      </c>
      <c r="E49" s="496">
        <v>1688.6</v>
      </c>
      <c r="F49" s="496">
        <v>1655.3999999999999</v>
      </c>
      <c r="G49" s="496">
        <v>1629.6999999999998</v>
      </c>
      <c r="H49" s="496">
        <v>1747.5</v>
      </c>
      <c r="I49" s="496">
        <v>1773.2000000000003</v>
      </c>
      <c r="J49" s="496">
        <v>1806.4</v>
      </c>
      <c r="K49" s="495">
        <v>1740</v>
      </c>
      <c r="L49" s="495">
        <v>1681.1</v>
      </c>
      <c r="M49" s="495">
        <v>2.7099700000000002</v>
      </c>
      <c r="N49" s="1"/>
      <c r="O49" s="1"/>
    </row>
    <row r="50" spans="1:15" ht="12.75" customHeight="1">
      <c r="A50" s="31">
        <v>40</v>
      </c>
      <c r="B50" s="494" t="s">
        <v>308</v>
      </c>
      <c r="C50" s="495">
        <v>9039.1</v>
      </c>
      <c r="D50" s="496">
        <v>9008.6666666666661</v>
      </c>
      <c r="E50" s="496">
        <v>8967.3333333333321</v>
      </c>
      <c r="F50" s="496">
        <v>8895.5666666666657</v>
      </c>
      <c r="G50" s="496">
        <v>8854.2333333333318</v>
      </c>
      <c r="H50" s="496">
        <v>9080.4333333333325</v>
      </c>
      <c r="I50" s="496">
        <v>9121.7666666666646</v>
      </c>
      <c r="J50" s="496">
        <v>9193.5333333333328</v>
      </c>
      <c r="K50" s="495">
        <v>9050</v>
      </c>
      <c r="L50" s="495">
        <v>8936.9</v>
      </c>
      <c r="M50" s="495">
        <v>0.13328000000000001</v>
      </c>
      <c r="N50" s="1"/>
      <c r="O50" s="1"/>
    </row>
    <row r="51" spans="1:15" ht="12.75" customHeight="1">
      <c r="A51" s="31">
        <v>41</v>
      </c>
      <c r="B51" s="494" t="s">
        <v>59</v>
      </c>
      <c r="C51" s="495">
        <v>1036.5</v>
      </c>
      <c r="D51" s="496">
        <v>1039.75</v>
      </c>
      <c r="E51" s="496">
        <v>1025.05</v>
      </c>
      <c r="F51" s="496">
        <v>1013.5999999999999</v>
      </c>
      <c r="G51" s="496">
        <v>998.89999999999986</v>
      </c>
      <c r="H51" s="496">
        <v>1051.2</v>
      </c>
      <c r="I51" s="496">
        <v>1065.8999999999999</v>
      </c>
      <c r="J51" s="496">
        <v>1077.3500000000001</v>
      </c>
      <c r="K51" s="495">
        <v>1054.45</v>
      </c>
      <c r="L51" s="495">
        <v>1028.3</v>
      </c>
      <c r="M51" s="495">
        <v>7.4009</v>
      </c>
      <c r="N51" s="1"/>
      <c r="O51" s="1"/>
    </row>
    <row r="52" spans="1:15" ht="12.75" customHeight="1">
      <c r="A52" s="31">
        <v>42</v>
      </c>
      <c r="B52" s="494" t="s">
        <v>60</v>
      </c>
      <c r="C52" s="495">
        <v>734.35</v>
      </c>
      <c r="D52" s="496">
        <v>731.55000000000007</v>
      </c>
      <c r="E52" s="496">
        <v>723.30000000000018</v>
      </c>
      <c r="F52" s="496">
        <v>712.25000000000011</v>
      </c>
      <c r="G52" s="496">
        <v>704.00000000000023</v>
      </c>
      <c r="H52" s="496">
        <v>742.60000000000014</v>
      </c>
      <c r="I52" s="496">
        <v>750.84999999999991</v>
      </c>
      <c r="J52" s="496">
        <v>761.90000000000009</v>
      </c>
      <c r="K52" s="495">
        <v>739.8</v>
      </c>
      <c r="L52" s="495">
        <v>720.5</v>
      </c>
      <c r="M52" s="495">
        <v>17.71378</v>
      </c>
      <c r="N52" s="1"/>
      <c r="O52" s="1"/>
    </row>
    <row r="53" spans="1:15" ht="12.75" customHeight="1">
      <c r="A53" s="31">
        <v>43</v>
      </c>
      <c r="B53" s="494" t="s">
        <v>309</v>
      </c>
      <c r="C53" s="495">
        <v>564.75</v>
      </c>
      <c r="D53" s="496">
        <v>562.25</v>
      </c>
      <c r="E53" s="496">
        <v>551</v>
      </c>
      <c r="F53" s="496">
        <v>537.25</v>
      </c>
      <c r="G53" s="496">
        <v>526</v>
      </c>
      <c r="H53" s="496">
        <v>576</v>
      </c>
      <c r="I53" s="496">
        <v>587.25</v>
      </c>
      <c r="J53" s="496">
        <v>601</v>
      </c>
      <c r="K53" s="495">
        <v>573.5</v>
      </c>
      <c r="L53" s="495">
        <v>548.5</v>
      </c>
      <c r="M53" s="495">
        <v>5.0213400000000004</v>
      </c>
      <c r="N53" s="1"/>
      <c r="O53" s="1"/>
    </row>
    <row r="54" spans="1:15" ht="12.75" customHeight="1">
      <c r="A54" s="31">
        <v>44</v>
      </c>
      <c r="B54" s="494" t="s">
        <v>61</v>
      </c>
      <c r="C54" s="495">
        <v>678.55</v>
      </c>
      <c r="D54" s="496">
        <v>678.75</v>
      </c>
      <c r="E54" s="496">
        <v>671</v>
      </c>
      <c r="F54" s="496">
        <v>663.45</v>
      </c>
      <c r="G54" s="496">
        <v>655.7</v>
      </c>
      <c r="H54" s="496">
        <v>686.3</v>
      </c>
      <c r="I54" s="496">
        <v>694.05</v>
      </c>
      <c r="J54" s="496">
        <v>701.59999999999991</v>
      </c>
      <c r="K54" s="495">
        <v>686.5</v>
      </c>
      <c r="L54" s="495">
        <v>671.2</v>
      </c>
      <c r="M54" s="495">
        <v>55.869799999999998</v>
      </c>
      <c r="N54" s="1"/>
      <c r="O54" s="1"/>
    </row>
    <row r="55" spans="1:15" ht="12.75" customHeight="1">
      <c r="A55" s="31">
        <v>45</v>
      </c>
      <c r="B55" s="494" t="s">
        <v>62</v>
      </c>
      <c r="C55" s="495">
        <v>3249.25</v>
      </c>
      <c r="D55" s="496">
        <v>3243.65</v>
      </c>
      <c r="E55" s="496">
        <v>3222.6000000000004</v>
      </c>
      <c r="F55" s="496">
        <v>3195.9500000000003</v>
      </c>
      <c r="G55" s="496">
        <v>3174.9000000000005</v>
      </c>
      <c r="H55" s="496">
        <v>3270.3</v>
      </c>
      <c r="I55" s="496">
        <v>3291.3500000000004</v>
      </c>
      <c r="J55" s="496">
        <v>3318</v>
      </c>
      <c r="K55" s="495">
        <v>3264.7</v>
      </c>
      <c r="L55" s="495">
        <v>3217</v>
      </c>
      <c r="M55" s="495">
        <v>2.4810300000000001</v>
      </c>
      <c r="N55" s="1"/>
      <c r="O55" s="1"/>
    </row>
    <row r="56" spans="1:15" ht="12.75" customHeight="1">
      <c r="A56" s="31">
        <v>46</v>
      </c>
      <c r="B56" s="494" t="s">
        <v>313</v>
      </c>
      <c r="C56" s="495">
        <v>198</v>
      </c>
      <c r="D56" s="496">
        <v>198.35</v>
      </c>
      <c r="E56" s="496">
        <v>197.14999999999998</v>
      </c>
      <c r="F56" s="496">
        <v>196.29999999999998</v>
      </c>
      <c r="G56" s="496">
        <v>195.09999999999997</v>
      </c>
      <c r="H56" s="496">
        <v>199.2</v>
      </c>
      <c r="I56" s="496">
        <v>200.39999999999998</v>
      </c>
      <c r="J56" s="496">
        <v>201.25</v>
      </c>
      <c r="K56" s="495">
        <v>199.55</v>
      </c>
      <c r="L56" s="495">
        <v>197.5</v>
      </c>
      <c r="M56" s="495">
        <v>2.3697300000000001</v>
      </c>
      <c r="N56" s="1"/>
      <c r="O56" s="1"/>
    </row>
    <row r="57" spans="1:15" ht="12.75" customHeight="1">
      <c r="A57" s="31">
        <v>47</v>
      </c>
      <c r="B57" s="494" t="s">
        <v>314</v>
      </c>
      <c r="C57" s="495">
        <v>1284.25</v>
      </c>
      <c r="D57" s="496">
        <v>1281.2166666666665</v>
      </c>
      <c r="E57" s="496">
        <v>1264.583333333333</v>
      </c>
      <c r="F57" s="496">
        <v>1244.9166666666665</v>
      </c>
      <c r="G57" s="496">
        <v>1228.2833333333331</v>
      </c>
      <c r="H57" s="496">
        <v>1300.883333333333</v>
      </c>
      <c r="I57" s="496">
        <v>1317.5166666666667</v>
      </c>
      <c r="J57" s="496">
        <v>1337.1833333333329</v>
      </c>
      <c r="K57" s="495">
        <v>1297.8499999999999</v>
      </c>
      <c r="L57" s="495">
        <v>1261.55</v>
      </c>
      <c r="M57" s="495">
        <v>1.2657</v>
      </c>
      <c r="N57" s="1"/>
      <c r="O57" s="1"/>
    </row>
    <row r="58" spans="1:15" ht="12.75" customHeight="1">
      <c r="A58" s="31">
        <v>48</v>
      </c>
      <c r="B58" s="494" t="s">
        <v>64</v>
      </c>
      <c r="C58" s="495">
        <v>16406.2</v>
      </c>
      <c r="D58" s="496">
        <v>16358.733333333332</v>
      </c>
      <c r="E58" s="496">
        <v>16217.466666666664</v>
      </c>
      <c r="F58" s="496">
        <v>16028.733333333332</v>
      </c>
      <c r="G58" s="496">
        <v>15887.466666666664</v>
      </c>
      <c r="H58" s="496">
        <v>16547.466666666664</v>
      </c>
      <c r="I58" s="496">
        <v>16688.73333333333</v>
      </c>
      <c r="J58" s="496">
        <v>16877.466666666664</v>
      </c>
      <c r="K58" s="495">
        <v>16500</v>
      </c>
      <c r="L58" s="495">
        <v>16170</v>
      </c>
      <c r="M58" s="495">
        <v>2.3008600000000001</v>
      </c>
      <c r="N58" s="1"/>
      <c r="O58" s="1"/>
    </row>
    <row r="59" spans="1:15" ht="12" customHeight="1">
      <c r="A59" s="31">
        <v>49</v>
      </c>
      <c r="B59" s="494" t="s">
        <v>246</v>
      </c>
      <c r="C59" s="495">
        <v>5432.05</v>
      </c>
      <c r="D59" s="496">
        <v>5387.2833333333328</v>
      </c>
      <c r="E59" s="496">
        <v>5184.5666666666657</v>
      </c>
      <c r="F59" s="496">
        <v>4937.083333333333</v>
      </c>
      <c r="G59" s="496">
        <v>4734.3666666666659</v>
      </c>
      <c r="H59" s="496">
        <v>5634.7666666666655</v>
      </c>
      <c r="I59" s="496">
        <v>5837.4833333333327</v>
      </c>
      <c r="J59" s="496">
        <v>6084.9666666666653</v>
      </c>
      <c r="K59" s="495">
        <v>5590</v>
      </c>
      <c r="L59" s="495">
        <v>5139.8</v>
      </c>
      <c r="M59" s="495">
        <v>0.49641000000000002</v>
      </c>
      <c r="N59" s="1"/>
      <c r="O59" s="1"/>
    </row>
    <row r="60" spans="1:15" ht="12.75" customHeight="1">
      <c r="A60" s="31">
        <v>50</v>
      </c>
      <c r="B60" s="494" t="s">
        <v>65</v>
      </c>
      <c r="C60" s="495">
        <v>6977.3</v>
      </c>
      <c r="D60" s="496">
        <v>6950.6166666666659</v>
      </c>
      <c r="E60" s="496">
        <v>6902.2333333333318</v>
      </c>
      <c r="F60" s="496">
        <v>6827.1666666666661</v>
      </c>
      <c r="G60" s="496">
        <v>6778.7833333333319</v>
      </c>
      <c r="H60" s="496">
        <v>7025.6833333333316</v>
      </c>
      <c r="I60" s="496">
        <v>7074.0666666666648</v>
      </c>
      <c r="J60" s="496">
        <v>7149.1333333333314</v>
      </c>
      <c r="K60" s="495">
        <v>6999</v>
      </c>
      <c r="L60" s="495">
        <v>6875.55</v>
      </c>
      <c r="M60" s="495">
        <v>7.6990699999999999</v>
      </c>
      <c r="N60" s="1"/>
      <c r="O60" s="1"/>
    </row>
    <row r="61" spans="1:15" ht="12.75" customHeight="1">
      <c r="A61" s="31">
        <v>51</v>
      </c>
      <c r="B61" s="494" t="s">
        <v>315</v>
      </c>
      <c r="C61" s="495">
        <v>3409.8</v>
      </c>
      <c r="D61" s="496">
        <v>3338.7333333333336</v>
      </c>
      <c r="E61" s="496">
        <v>3242.4666666666672</v>
      </c>
      <c r="F61" s="496">
        <v>3075.1333333333337</v>
      </c>
      <c r="G61" s="496">
        <v>2978.8666666666672</v>
      </c>
      <c r="H61" s="496">
        <v>3506.0666666666671</v>
      </c>
      <c r="I61" s="496">
        <v>3602.3333333333335</v>
      </c>
      <c r="J61" s="496">
        <v>3769.666666666667</v>
      </c>
      <c r="K61" s="495">
        <v>3435</v>
      </c>
      <c r="L61" s="495">
        <v>3171.4</v>
      </c>
      <c r="M61" s="495">
        <v>2.8717199999999998</v>
      </c>
      <c r="N61" s="1"/>
      <c r="O61" s="1"/>
    </row>
    <row r="62" spans="1:15" ht="12.75" customHeight="1">
      <c r="A62" s="31">
        <v>52</v>
      </c>
      <c r="B62" s="494" t="s">
        <v>66</v>
      </c>
      <c r="C62" s="495">
        <v>2323.4</v>
      </c>
      <c r="D62" s="496">
        <v>2301.2999999999997</v>
      </c>
      <c r="E62" s="496">
        <v>2272.0999999999995</v>
      </c>
      <c r="F62" s="496">
        <v>2220.7999999999997</v>
      </c>
      <c r="G62" s="496">
        <v>2191.5999999999995</v>
      </c>
      <c r="H62" s="496">
        <v>2352.5999999999995</v>
      </c>
      <c r="I62" s="496">
        <v>2381.7999999999993</v>
      </c>
      <c r="J62" s="496">
        <v>2433.0999999999995</v>
      </c>
      <c r="K62" s="495">
        <v>2330.5</v>
      </c>
      <c r="L62" s="495">
        <v>2250</v>
      </c>
      <c r="M62" s="495">
        <v>2.0884100000000001</v>
      </c>
      <c r="N62" s="1"/>
      <c r="O62" s="1"/>
    </row>
    <row r="63" spans="1:15" ht="12.75" customHeight="1">
      <c r="A63" s="31">
        <v>53</v>
      </c>
      <c r="B63" s="494" t="s">
        <v>316</v>
      </c>
      <c r="C63" s="495">
        <v>367.5</v>
      </c>
      <c r="D63" s="496">
        <v>364.93333333333334</v>
      </c>
      <c r="E63" s="496">
        <v>360.2166666666667</v>
      </c>
      <c r="F63" s="496">
        <v>352.93333333333334</v>
      </c>
      <c r="G63" s="496">
        <v>348.2166666666667</v>
      </c>
      <c r="H63" s="496">
        <v>372.2166666666667</v>
      </c>
      <c r="I63" s="496">
        <v>376.93333333333328</v>
      </c>
      <c r="J63" s="496">
        <v>384.2166666666667</v>
      </c>
      <c r="K63" s="495">
        <v>369.65</v>
      </c>
      <c r="L63" s="495">
        <v>357.65</v>
      </c>
      <c r="M63" s="495">
        <v>24.82741</v>
      </c>
      <c r="N63" s="1"/>
      <c r="O63" s="1"/>
    </row>
    <row r="64" spans="1:15" ht="12.75" customHeight="1">
      <c r="A64" s="31">
        <v>54</v>
      </c>
      <c r="B64" s="494" t="s">
        <v>67</v>
      </c>
      <c r="C64" s="495">
        <v>252.7</v>
      </c>
      <c r="D64" s="496">
        <v>251.18333333333331</v>
      </c>
      <c r="E64" s="496">
        <v>248.61666666666662</v>
      </c>
      <c r="F64" s="496">
        <v>244.5333333333333</v>
      </c>
      <c r="G64" s="496">
        <v>241.96666666666661</v>
      </c>
      <c r="H64" s="496">
        <v>255.26666666666662</v>
      </c>
      <c r="I64" s="496">
        <v>257.83333333333326</v>
      </c>
      <c r="J64" s="496">
        <v>261.91666666666663</v>
      </c>
      <c r="K64" s="495">
        <v>253.75</v>
      </c>
      <c r="L64" s="495">
        <v>247.1</v>
      </c>
      <c r="M64" s="495">
        <v>37.649549999999998</v>
      </c>
      <c r="N64" s="1"/>
      <c r="O64" s="1"/>
    </row>
    <row r="65" spans="1:15" ht="12.75" customHeight="1">
      <c r="A65" s="31">
        <v>55</v>
      </c>
      <c r="B65" s="494" t="s">
        <v>68</v>
      </c>
      <c r="C65" s="495">
        <v>81.95</v>
      </c>
      <c r="D65" s="496">
        <v>81.45</v>
      </c>
      <c r="E65" s="496">
        <v>80.600000000000009</v>
      </c>
      <c r="F65" s="496">
        <v>79.25</v>
      </c>
      <c r="G65" s="496">
        <v>78.400000000000006</v>
      </c>
      <c r="H65" s="496">
        <v>82.800000000000011</v>
      </c>
      <c r="I65" s="496">
        <v>83.65</v>
      </c>
      <c r="J65" s="496">
        <v>85.000000000000014</v>
      </c>
      <c r="K65" s="495">
        <v>82.3</v>
      </c>
      <c r="L65" s="495">
        <v>80.099999999999994</v>
      </c>
      <c r="M65" s="495">
        <v>224.68020000000001</v>
      </c>
      <c r="N65" s="1"/>
      <c r="O65" s="1"/>
    </row>
    <row r="66" spans="1:15" ht="12.75" customHeight="1">
      <c r="A66" s="31">
        <v>56</v>
      </c>
      <c r="B66" s="494" t="s">
        <v>247</v>
      </c>
      <c r="C66" s="495">
        <v>51.4</v>
      </c>
      <c r="D66" s="496">
        <v>51.133333333333333</v>
      </c>
      <c r="E66" s="496">
        <v>50.666666666666664</v>
      </c>
      <c r="F66" s="496">
        <v>49.93333333333333</v>
      </c>
      <c r="G66" s="496">
        <v>49.466666666666661</v>
      </c>
      <c r="H66" s="496">
        <v>51.866666666666667</v>
      </c>
      <c r="I66" s="496">
        <v>52.333333333333336</v>
      </c>
      <c r="J66" s="496">
        <v>53.06666666666667</v>
      </c>
      <c r="K66" s="495">
        <v>51.6</v>
      </c>
      <c r="L66" s="495">
        <v>50.4</v>
      </c>
      <c r="M66" s="495">
        <v>27.771989999999999</v>
      </c>
      <c r="N66" s="1"/>
      <c r="O66" s="1"/>
    </row>
    <row r="67" spans="1:15" ht="12.75" customHeight="1">
      <c r="A67" s="31">
        <v>57</v>
      </c>
      <c r="B67" s="494" t="s">
        <v>310</v>
      </c>
      <c r="C67" s="495">
        <v>3031.1</v>
      </c>
      <c r="D67" s="496">
        <v>3012.6</v>
      </c>
      <c r="E67" s="496">
        <v>2953.5</v>
      </c>
      <c r="F67" s="496">
        <v>2875.9</v>
      </c>
      <c r="G67" s="496">
        <v>2816.8</v>
      </c>
      <c r="H67" s="496">
        <v>3090.2</v>
      </c>
      <c r="I67" s="496">
        <v>3149.2999999999993</v>
      </c>
      <c r="J67" s="496">
        <v>3226.8999999999996</v>
      </c>
      <c r="K67" s="495">
        <v>3071.7</v>
      </c>
      <c r="L67" s="495">
        <v>2935</v>
      </c>
      <c r="M67" s="495">
        <v>0.45523999999999998</v>
      </c>
      <c r="N67" s="1"/>
      <c r="O67" s="1"/>
    </row>
    <row r="68" spans="1:15" ht="12.75" customHeight="1">
      <c r="A68" s="31">
        <v>58</v>
      </c>
      <c r="B68" s="494" t="s">
        <v>69</v>
      </c>
      <c r="C68" s="495">
        <v>1871.65</v>
      </c>
      <c r="D68" s="496">
        <v>1861.5</v>
      </c>
      <c r="E68" s="496">
        <v>1830.15</v>
      </c>
      <c r="F68" s="496">
        <v>1788.65</v>
      </c>
      <c r="G68" s="496">
        <v>1757.3000000000002</v>
      </c>
      <c r="H68" s="496">
        <v>1903</v>
      </c>
      <c r="I68" s="496">
        <v>1934.35</v>
      </c>
      <c r="J68" s="496">
        <v>1975.85</v>
      </c>
      <c r="K68" s="495">
        <v>1892.85</v>
      </c>
      <c r="L68" s="495">
        <v>1820</v>
      </c>
      <c r="M68" s="495">
        <v>7.2367800000000004</v>
      </c>
      <c r="N68" s="1"/>
      <c r="O68" s="1"/>
    </row>
    <row r="69" spans="1:15" ht="12.75" customHeight="1">
      <c r="A69" s="31">
        <v>59</v>
      </c>
      <c r="B69" s="494" t="s">
        <v>318</v>
      </c>
      <c r="C69" s="495">
        <v>4965.2</v>
      </c>
      <c r="D69" s="496">
        <v>4929.4666666666672</v>
      </c>
      <c r="E69" s="496">
        <v>4863.9333333333343</v>
      </c>
      <c r="F69" s="496">
        <v>4762.666666666667</v>
      </c>
      <c r="G69" s="496">
        <v>4697.1333333333341</v>
      </c>
      <c r="H69" s="496">
        <v>5030.7333333333345</v>
      </c>
      <c r="I69" s="496">
        <v>5096.2666666666673</v>
      </c>
      <c r="J69" s="496">
        <v>5197.5333333333347</v>
      </c>
      <c r="K69" s="495">
        <v>4995</v>
      </c>
      <c r="L69" s="495">
        <v>4828.2</v>
      </c>
      <c r="M69" s="495">
        <v>0.21501999999999999</v>
      </c>
      <c r="N69" s="1"/>
      <c r="O69" s="1"/>
    </row>
    <row r="70" spans="1:15" ht="12.75" customHeight="1">
      <c r="A70" s="31">
        <v>60</v>
      </c>
      <c r="B70" s="494" t="s">
        <v>248</v>
      </c>
      <c r="C70" s="495">
        <v>1109.45</v>
      </c>
      <c r="D70" s="496">
        <v>1109.7666666666667</v>
      </c>
      <c r="E70" s="496">
        <v>1089.5833333333333</v>
      </c>
      <c r="F70" s="496">
        <v>1069.7166666666667</v>
      </c>
      <c r="G70" s="496">
        <v>1049.5333333333333</v>
      </c>
      <c r="H70" s="496">
        <v>1129.6333333333332</v>
      </c>
      <c r="I70" s="496">
        <v>1149.8166666666666</v>
      </c>
      <c r="J70" s="496">
        <v>1169.6833333333332</v>
      </c>
      <c r="K70" s="495">
        <v>1129.95</v>
      </c>
      <c r="L70" s="495">
        <v>1089.9000000000001</v>
      </c>
      <c r="M70" s="495">
        <v>0.43664999999999998</v>
      </c>
      <c r="N70" s="1"/>
      <c r="O70" s="1"/>
    </row>
    <row r="71" spans="1:15" ht="12.75" customHeight="1">
      <c r="A71" s="31">
        <v>61</v>
      </c>
      <c r="B71" s="494" t="s">
        <v>319</v>
      </c>
      <c r="C71" s="495">
        <v>389.55</v>
      </c>
      <c r="D71" s="496">
        <v>391.84999999999997</v>
      </c>
      <c r="E71" s="496">
        <v>384.69999999999993</v>
      </c>
      <c r="F71" s="496">
        <v>379.84999999999997</v>
      </c>
      <c r="G71" s="496">
        <v>372.69999999999993</v>
      </c>
      <c r="H71" s="496">
        <v>396.69999999999993</v>
      </c>
      <c r="I71" s="496">
        <v>403.84999999999991</v>
      </c>
      <c r="J71" s="496">
        <v>408.69999999999993</v>
      </c>
      <c r="K71" s="495">
        <v>399</v>
      </c>
      <c r="L71" s="495">
        <v>387</v>
      </c>
      <c r="M71" s="495">
        <v>0.73953999999999998</v>
      </c>
      <c r="N71" s="1"/>
      <c r="O71" s="1"/>
    </row>
    <row r="72" spans="1:15" ht="12.75" customHeight="1">
      <c r="A72" s="31">
        <v>62</v>
      </c>
      <c r="B72" s="494" t="s">
        <v>71</v>
      </c>
      <c r="C72" s="495">
        <v>209.95</v>
      </c>
      <c r="D72" s="496">
        <v>210.51666666666665</v>
      </c>
      <c r="E72" s="496">
        <v>208.0333333333333</v>
      </c>
      <c r="F72" s="496">
        <v>206.11666666666665</v>
      </c>
      <c r="G72" s="496">
        <v>203.6333333333333</v>
      </c>
      <c r="H72" s="496">
        <v>212.43333333333331</v>
      </c>
      <c r="I72" s="496">
        <v>214.91666666666666</v>
      </c>
      <c r="J72" s="496">
        <v>216.83333333333331</v>
      </c>
      <c r="K72" s="495">
        <v>213</v>
      </c>
      <c r="L72" s="495">
        <v>208.6</v>
      </c>
      <c r="M72" s="495">
        <v>42.277290000000001</v>
      </c>
      <c r="N72" s="1"/>
      <c r="O72" s="1"/>
    </row>
    <row r="73" spans="1:15" ht="12.75" customHeight="1">
      <c r="A73" s="31">
        <v>63</v>
      </c>
      <c r="B73" s="494" t="s">
        <v>311</v>
      </c>
      <c r="C73" s="495">
        <v>1643.1</v>
      </c>
      <c r="D73" s="496">
        <v>1651.9166666666667</v>
      </c>
      <c r="E73" s="496">
        <v>1624.8333333333335</v>
      </c>
      <c r="F73" s="496">
        <v>1606.5666666666668</v>
      </c>
      <c r="G73" s="496">
        <v>1579.4833333333336</v>
      </c>
      <c r="H73" s="496">
        <v>1670.1833333333334</v>
      </c>
      <c r="I73" s="496">
        <v>1697.2666666666669</v>
      </c>
      <c r="J73" s="496">
        <v>1715.5333333333333</v>
      </c>
      <c r="K73" s="495">
        <v>1679</v>
      </c>
      <c r="L73" s="495">
        <v>1633.65</v>
      </c>
      <c r="M73" s="495">
        <v>2.1694</v>
      </c>
      <c r="N73" s="1"/>
      <c r="O73" s="1"/>
    </row>
    <row r="74" spans="1:15" ht="12.75" customHeight="1">
      <c r="A74" s="31">
        <v>64</v>
      </c>
      <c r="B74" s="494" t="s">
        <v>72</v>
      </c>
      <c r="C74" s="495">
        <v>771.75</v>
      </c>
      <c r="D74" s="496">
        <v>769.98333333333323</v>
      </c>
      <c r="E74" s="496">
        <v>758.96666666666647</v>
      </c>
      <c r="F74" s="496">
        <v>746.18333333333328</v>
      </c>
      <c r="G74" s="496">
        <v>735.16666666666652</v>
      </c>
      <c r="H74" s="496">
        <v>782.76666666666642</v>
      </c>
      <c r="I74" s="496">
        <v>793.78333333333308</v>
      </c>
      <c r="J74" s="496">
        <v>806.56666666666638</v>
      </c>
      <c r="K74" s="495">
        <v>781</v>
      </c>
      <c r="L74" s="495">
        <v>757.2</v>
      </c>
      <c r="M74" s="495">
        <v>10.400930000000001</v>
      </c>
      <c r="N74" s="1"/>
      <c r="O74" s="1"/>
    </row>
    <row r="75" spans="1:15" ht="12.75" customHeight="1">
      <c r="A75" s="31">
        <v>65</v>
      </c>
      <c r="B75" s="494" t="s">
        <v>73</v>
      </c>
      <c r="C75" s="495">
        <v>697.85</v>
      </c>
      <c r="D75" s="496">
        <v>697.6</v>
      </c>
      <c r="E75" s="496">
        <v>692.35</v>
      </c>
      <c r="F75" s="496">
        <v>686.85</v>
      </c>
      <c r="G75" s="496">
        <v>681.6</v>
      </c>
      <c r="H75" s="496">
        <v>703.1</v>
      </c>
      <c r="I75" s="496">
        <v>708.35</v>
      </c>
      <c r="J75" s="496">
        <v>713.85</v>
      </c>
      <c r="K75" s="495">
        <v>702.85</v>
      </c>
      <c r="L75" s="495">
        <v>692.1</v>
      </c>
      <c r="M75" s="495">
        <v>11.176959999999999</v>
      </c>
      <c r="N75" s="1"/>
      <c r="O75" s="1"/>
    </row>
    <row r="76" spans="1:15" ht="12.75" customHeight="1">
      <c r="A76" s="31">
        <v>66</v>
      </c>
      <c r="B76" s="494" t="s">
        <v>320</v>
      </c>
      <c r="C76" s="495">
        <v>11638</v>
      </c>
      <c r="D76" s="496">
        <v>11705.666666666666</v>
      </c>
      <c r="E76" s="496">
        <v>11512.333333333332</v>
      </c>
      <c r="F76" s="496">
        <v>11386.666666666666</v>
      </c>
      <c r="G76" s="496">
        <v>11193.333333333332</v>
      </c>
      <c r="H76" s="496">
        <v>11831.333333333332</v>
      </c>
      <c r="I76" s="496">
        <v>12024.666666666664</v>
      </c>
      <c r="J76" s="496">
        <v>12150.333333333332</v>
      </c>
      <c r="K76" s="495">
        <v>11899</v>
      </c>
      <c r="L76" s="495">
        <v>11580</v>
      </c>
      <c r="M76" s="495">
        <v>3.031E-2</v>
      </c>
      <c r="N76" s="1"/>
      <c r="O76" s="1"/>
    </row>
    <row r="77" spans="1:15" ht="12.75" customHeight="1">
      <c r="A77" s="31">
        <v>67</v>
      </c>
      <c r="B77" s="494" t="s">
        <v>75</v>
      </c>
      <c r="C77" s="495">
        <v>683.8</v>
      </c>
      <c r="D77" s="496">
        <v>685.9666666666667</v>
      </c>
      <c r="E77" s="496">
        <v>677.83333333333337</v>
      </c>
      <c r="F77" s="496">
        <v>671.86666666666667</v>
      </c>
      <c r="G77" s="496">
        <v>663.73333333333335</v>
      </c>
      <c r="H77" s="496">
        <v>691.93333333333339</v>
      </c>
      <c r="I77" s="496">
        <v>700.06666666666661</v>
      </c>
      <c r="J77" s="496">
        <v>706.03333333333342</v>
      </c>
      <c r="K77" s="495">
        <v>694.1</v>
      </c>
      <c r="L77" s="495">
        <v>680</v>
      </c>
      <c r="M77" s="495">
        <v>45.986280000000001</v>
      </c>
      <c r="N77" s="1"/>
      <c r="O77" s="1"/>
    </row>
    <row r="78" spans="1:15" ht="12.75" customHeight="1">
      <c r="A78" s="31">
        <v>68</v>
      </c>
      <c r="B78" s="494" t="s">
        <v>76</v>
      </c>
      <c r="C78" s="495">
        <v>58.95</v>
      </c>
      <c r="D78" s="496">
        <v>58.550000000000004</v>
      </c>
      <c r="E78" s="496">
        <v>57.650000000000006</v>
      </c>
      <c r="F78" s="496">
        <v>56.35</v>
      </c>
      <c r="G78" s="496">
        <v>55.45</v>
      </c>
      <c r="H78" s="496">
        <v>59.850000000000009</v>
      </c>
      <c r="I78" s="496">
        <v>60.75</v>
      </c>
      <c r="J78" s="496">
        <v>62.050000000000011</v>
      </c>
      <c r="K78" s="495">
        <v>59.45</v>
      </c>
      <c r="L78" s="495">
        <v>57.25</v>
      </c>
      <c r="M78" s="495">
        <v>294.71570000000003</v>
      </c>
      <c r="N78" s="1"/>
      <c r="O78" s="1"/>
    </row>
    <row r="79" spans="1:15" ht="12.75" customHeight="1">
      <c r="A79" s="31">
        <v>69</v>
      </c>
      <c r="B79" s="494" t="s">
        <v>77</v>
      </c>
      <c r="C79" s="495">
        <v>364.65</v>
      </c>
      <c r="D79" s="496">
        <v>364.41666666666669</v>
      </c>
      <c r="E79" s="496">
        <v>361.83333333333337</v>
      </c>
      <c r="F79" s="496">
        <v>359.01666666666671</v>
      </c>
      <c r="G79" s="496">
        <v>356.43333333333339</v>
      </c>
      <c r="H79" s="496">
        <v>367.23333333333335</v>
      </c>
      <c r="I79" s="496">
        <v>369.81666666666672</v>
      </c>
      <c r="J79" s="496">
        <v>372.63333333333333</v>
      </c>
      <c r="K79" s="495">
        <v>367</v>
      </c>
      <c r="L79" s="495">
        <v>361.6</v>
      </c>
      <c r="M79" s="495">
        <v>17.88993</v>
      </c>
      <c r="N79" s="1"/>
      <c r="O79" s="1"/>
    </row>
    <row r="80" spans="1:15" ht="12.75" customHeight="1">
      <c r="A80" s="31">
        <v>70</v>
      </c>
      <c r="B80" s="494" t="s">
        <v>321</v>
      </c>
      <c r="C80" s="495">
        <v>1421.65</v>
      </c>
      <c r="D80" s="496">
        <v>1427.5666666666666</v>
      </c>
      <c r="E80" s="496">
        <v>1404.0833333333333</v>
      </c>
      <c r="F80" s="496">
        <v>1386.5166666666667</v>
      </c>
      <c r="G80" s="496">
        <v>1363.0333333333333</v>
      </c>
      <c r="H80" s="496">
        <v>1445.1333333333332</v>
      </c>
      <c r="I80" s="496">
        <v>1468.6166666666668</v>
      </c>
      <c r="J80" s="496">
        <v>1486.1833333333332</v>
      </c>
      <c r="K80" s="495">
        <v>1451.05</v>
      </c>
      <c r="L80" s="495">
        <v>1410</v>
      </c>
      <c r="M80" s="495">
        <v>0.47402</v>
      </c>
      <c r="N80" s="1"/>
      <c r="O80" s="1"/>
    </row>
    <row r="81" spans="1:15" ht="12.75" customHeight="1">
      <c r="A81" s="31">
        <v>71</v>
      </c>
      <c r="B81" s="494" t="s">
        <v>323</v>
      </c>
      <c r="C81" s="495">
        <v>6323</v>
      </c>
      <c r="D81" s="496">
        <v>6325</v>
      </c>
      <c r="E81" s="496">
        <v>6230.05</v>
      </c>
      <c r="F81" s="496">
        <v>6137.1</v>
      </c>
      <c r="G81" s="496">
        <v>6042.1500000000005</v>
      </c>
      <c r="H81" s="496">
        <v>6417.95</v>
      </c>
      <c r="I81" s="496">
        <v>6512.9000000000005</v>
      </c>
      <c r="J81" s="496">
        <v>6605.8499999999995</v>
      </c>
      <c r="K81" s="495">
        <v>6419.95</v>
      </c>
      <c r="L81" s="495">
        <v>6232.05</v>
      </c>
      <c r="M81" s="495">
        <v>0.50722999999999996</v>
      </c>
      <c r="N81" s="1"/>
      <c r="O81" s="1"/>
    </row>
    <row r="82" spans="1:15" ht="12.75" customHeight="1">
      <c r="A82" s="31">
        <v>72</v>
      </c>
      <c r="B82" s="494" t="s">
        <v>324</v>
      </c>
      <c r="C82" s="495">
        <v>1011.85</v>
      </c>
      <c r="D82" s="496">
        <v>1030.6166666666666</v>
      </c>
      <c r="E82" s="496">
        <v>988.23333333333312</v>
      </c>
      <c r="F82" s="496">
        <v>964.61666666666656</v>
      </c>
      <c r="G82" s="496">
        <v>922.23333333333312</v>
      </c>
      <c r="H82" s="496">
        <v>1054.2333333333331</v>
      </c>
      <c r="I82" s="496">
        <v>1096.6166666666668</v>
      </c>
      <c r="J82" s="496">
        <v>1120.2333333333331</v>
      </c>
      <c r="K82" s="495">
        <v>1073</v>
      </c>
      <c r="L82" s="495">
        <v>1007</v>
      </c>
      <c r="M82" s="495">
        <v>0.73631000000000002</v>
      </c>
      <c r="N82" s="1"/>
      <c r="O82" s="1"/>
    </row>
    <row r="83" spans="1:15" ht="12.75" customHeight="1">
      <c r="A83" s="31">
        <v>73</v>
      </c>
      <c r="B83" s="494" t="s">
        <v>78</v>
      </c>
      <c r="C83" s="495">
        <v>17320.25</v>
      </c>
      <c r="D83" s="496">
        <v>17155.083333333332</v>
      </c>
      <c r="E83" s="496">
        <v>16890.166666666664</v>
      </c>
      <c r="F83" s="496">
        <v>16460.083333333332</v>
      </c>
      <c r="G83" s="496">
        <v>16195.166666666664</v>
      </c>
      <c r="H83" s="496">
        <v>17585.166666666664</v>
      </c>
      <c r="I83" s="496">
        <v>17850.083333333328</v>
      </c>
      <c r="J83" s="496">
        <v>18280.166666666664</v>
      </c>
      <c r="K83" s="495">
        <v>17420</v>
      </c>
      <c r="L83" s="495">
        <v>16725</v>
      </c>
      <c r="M83" s="495">
        <v>0.52947</v>
      </c>
      <c r="N83" s="1"/>
      <c r="O83" s="1"/>
    </row>
    <row r="84" spans="1:15" ht="12.75" customHeight="1">
      <c r="A84" s="31">
        <v>74</v>
      </c>
      <c r="B84" s="494" t="s">
        <v>80</v>
      </c>
      <c r="C84" s="495">
        <v>385.45</v>
      </c>
      <c r="D84" s="496">
        <v>383.11666666666662</v>
      </c>
      <c r="E84" s="496">
        <v>378.83333333333326</v>
      </c>
      <c r="F84" s="496">
        <v>372.21666666666664</v>
      </c>
      <c r="G84" s="496">
        <v>367.93333333333328</v>
      </c>
      <c r="H84" s="496">
        <v>389.73333333333323</v>
      </c>
      <c r="I84" s="496">
        <v>394.01666666666665</v>
      </c>
      <c r="J84" s="496">
        <v>400.63333333333321</v>
      </c>
      <c r="K84" s="495">
        <v>387.4</v>
      </c>
      <c r="L84" s="495">
        <v>376.5</v>
      </c>
      <c r="M84" s="495">
        <v>38.903280000000002</v>
      </c>
      <c r="N84" s="1"/>
      <c r="O84" s="1"/>
    </row>
    <row r="85" spans="1:15" ht="12.75" customHeight="1">
      <c r="A85" s="31">
        <v>75</v>
      </c>
      <c r="B85" s="494" t="s">
        <v>325</v>
      </c>
      <c r="C85" s="495">
        <v>490.3</v>
      </c>
      <c r="D85" s="496">
        <v>494.7</v>
      </c>
      <c r="E85" s="496">
        <v>480.59999999999997</v>
      </c>
      <c r="F85" s="496">
        <v>470.9</v>
      </c>
      <c r="G85" s="496">
        <v>456.79999999999995</v>
      </c>
      <c r="H85" s="496">
        <v>504.4</v>
      </c>
      <c r="I85" s="496">
        <v>518.5</v>
      </c>
      <c r="J85" s="496">
        <v>528.20000000000005</v>
      </c>
      <c r="K85" s="495">
        <v>508.8</v>
      </c>
      <c r="L85" s="495">
        <v>485</v>
      </c>
      <c r="M85" s="495">
        <v>4.1529499999999997</v>
      </c>
      <c r="N85" s="1"/>
      <c r="O85" s="1"/>
    </row>
    <row r="86" spans="1:15" ht="12.75" customHeight="1">
      <c r="A86" s="31">
        <v>76</v>
      </c>
      <c r="B86" s="494" t="s">
        <v>81</v>
      </c>
      <c r="C86" s="495">
        <v>3606</v>
      </c>
      <c r="D86" s="496">
        <v>3599.4166666666665</v>
      </c>
      <c r="E86" s="496">
        <v>3575.6333333333332</v>
      </c>
      <c r="F86" s="496">
        <v>3545.2666666666669</v>
      </c>
      <c r="G86" s="496">
        <v>3521.4833333333336</v>
      </c>
      <c r="H86" s="496">
        <v>3629.7833333333328</v>
      </c>
      <c r="I86" s="496">
        <v>3653.5666666666666</v>
      </c>
      <c r="J86" s="496">
        <v>3683.9333333333325</v>
      </c>
      <c r="K86" s="495">
        <v>3623.2</v>
      </c>
      <c r="L86" s="495">
        <v>3569.05</v>
      </c>
      <c r="M86" s="495">
        <v>2.4420700000000002</v>
      </c>
      <c r="N86" s="1"/>
      <c r="O86" s="1"/>
    </row>
    <row r="87" spans="1:15" ht="12.75" customHeight="1">
      <c r="A87" s="31">
        <v>77</v>
      </c>
      <c r="B87" s="494" t="s">
        <v>312</v>
      </c>
      <c r="C87" s="495">
        <v>1918.5</v>
      </c>
      <c r="D87" s="496">
        <v>1922.8333333333333</v>
      </c>
      <c r="E87" s="496">
        <v>1907.6666666666665</v>
      </c>
      <c r="F87" s="496">
        <v>1896.8333333333333</v>
      </c>
      <c r="G87" s="496">
        <v>1881.6666666666665</v>
      </c>
      <c r="H87" s="496">
        <v>1933.6666666666665</v>
      </c>
      <c r="I87" s="496">
        <v>1948.833333333333</v>
      </c>
      <c r="J87" s="496">
        <v>1959.6666666666665</v>
      </c>
      <c r="K87" s="495">
        <v>1938</v>
      </c>
      <c r="L87" s="495">
        <v>1912</v>
      </c>
      <c r="M87" s="495">
        <v>3.38876</v>
      </c>
      <c r="N87" s="1"/>
      <c r="O87" s="1"/>
    </row>
    <row r="88" spans="1:15" ht="12.75" customHeight="1">
      <c r="A88" s="31">
        <v>78</v>
      </c>
      <c r="B88" s="494" t="s">
        <v>322</v>
      </c>
      <c r="C88" s="495">
        <v>544.70000000000005</v>
      </c>
      <c r="D88" s="496">
        <v>544.23333333333335</v>
      </c>
      <c r="E88" s="496">
        <v>539.4666666666667</v>
      </c>
      <c r="F88" s="496">
        <v>534.23333333333335</v>
      </c>
      <c r="G88" s="496">
        <v>529.4666666666667</v>
      </c>
      <c r="H88" s="496">
        <v>549.4666666666667</v>
      </c>
      <c r="I88" s="496">
        <v>554.23333333333335</v>
      </c>
      <c r="J88" s="496">
        <v>559.4666666666667</v>
      </c>
      <c r="K88" s="495">
        <v>549</v>
      </c>
      <c r="L88" s="495">
        <v>539</v>
      </c>
      <c r="M88" s="495">
        <v>23.586770000000001</v>
      </c>
      <c r="N88" s="1"/>
      <c r="O88" s="1"/>
    </row>
    <row r="89" spans="1:15" ht="12.75" customHeight="1">
      <c r="A89" s="31">
        <v>79</v>
      </c>
      <c r="B89" s="494" t="s">
        <v>326</v>
      </c>
      <c r="C89" s="495">
        <v>141.55000000000001</v>
      </c>
      <c r="D89" s="496">
        <v>141.75</v>
      </c>
      <c r="E89" s="496">
        <v>141</v>
      </c>
      <c r="F89" s="496">
        <v>140.44999999999999</v>
      </c>
      <c r="G89" s="496">
        <v>139.69999999999999</v>
      </c>
      <c r="H89" s="496">
        <v>142.30000000000001</v>
      </c>
      <c r="I89" s="496">
        <v>143.05000000000001</v>
      </c>
      <c r="J89" s="496">
        <v>143.60000000000002</v>
      </c>
      <c r="K89" s="495">
        <v>142.5</v>
      </c>
      <c r="L89" s="495">
        <v>141.19999999999999</v>
      </c>
      <c r="M89" s="495">
        <v>6.6144299999999996</v>
      </c>
      <c r="N89" s="1"/>
      <c r="O89" s="1"/>
    </row>
    <row r="90" spans="1:15" ht="12.75" customHeight="1">
      <c r="A90" s="31">
        <v>80</v>
      </c>
      <c r="B90" s="494" t="s">
        <v>82</v>
      </c>
      <c r="C90" s="495">
        <v>483.15</v>
      </c>
      <c r="D90" s="496">
        <v>481.91666666666669</v>
      </c>
      <c r="E90" s="496">
        <v>477.28333333333336</v>
      </c>
      <c r="F90" s="496">
        <v>471.41666666666669</v>
      </c>
      <c r="G90" s="496">
        <v>466.78333333333336</v>
      </c>
      <c r="H90" s="496">
        <v>487.78333333333336</v>
      </c>
      <c r="I90" s="496">
        <v>492.41666666666669</v>
      </c>
      <c r="J90" s="496">
        <v>498.28333333333336</v>
      </c>
      <c r="K90" s="495">
        <v>486.55</v>
      </c>
      <c r="L90" s="495">
        <v>476.05</v>
      </c>
      <c r="M90" s="495">
        <v>22.994119999999999</v>
      </c>
      <c r="N90" s="1"/>
      <c r="O90" s="1"/>
    </row>
    <row r="91" spans="1:15" ht="12.75" customHeight="1">
      <c r="A91" s="31">
        <v>81</v>
      </c>
      <c r="B91" s="494" t="s">
        <v>344</v>
      </c>
      <c r="C91" s="495">
        <v>2666.1</v>
      </c>
      <c r="D91" s="496">
        <v>2660.3333333333335</v>
      </c>
      <c r="E91" s="496">
        <v>2645.7666666666669</v>
      </c>
      <c r="F91" s="496">
        <v>2625.4333333333334</v>
      </c>
      <c r="G91" s="496">
        <v>2610.8666666666668</v>
      </c>
      <c r="H91" s="496">
        <v>2680.666666666667</v>
      </c>
      <c r="I91" s="496">
        <v>2695.2333333333336</v>
      </c>
      <c r="J91" s="496">
        <v>2715.5666666666671</v>
      </c>
      <c r="K91" s="495">
        <v>2674.9</v>
      </c>
      <c r="L91" s="495">
        <v>2640</v>
      </c>
      <c r="M91" s="495">
        <v>0.98799999999999999</v>
      </c>
      <c r="N91" s="1"/>
      <c r="O91" s="1"/>
    </row>
    <row r="92" spans="1:15" ht="12.75" customHeight="1">
      <c r="A92" s="31">
        <v>82</v>
      </c>
      <c r="B92" s="494" t="s">
        <v>83</v>
      </c>
      <c r="C92" s="495">
        <v>199.95</v>
      </c>
      <c r="D92" s="496">
        <v>199.04999999999998</v>
      </c>
      <c r="E92" s="496">
        <v>196.74999999999997</v>
      </c>
      <c r="F92" s="496">
        <v>193.54999999999998</v>
      </c>
      <c r="G92" s="496">
        <v>191.24999999999997</v>
      </c>
      <c r="H92" s="496">
        <v>202.24999999999997</v>
      </c>
      <c r="I92" s="496">
        <v>204.54999999999998</v>
      </c>
      <c r="J92" s="496">
        <v>207.74999999999997</v>
      </c>
      <c r="K92" s="495">
        <v>201.35</v>
      </c>
      <c r="L92" s="495">
        <v>195.85</v>
      </c>
      <c r="M92" s="495">
        <v>72.017529999999994</v>
      </c>
      <c r="N92" s="1"/>
      <c r="O92" s="1"/>
    </row>
    <row r="93" spans="1:15" ht="12.75" customHeight="1">
      <c r="A93" s="31">
        <v>83</v>
      </c>
      <c r="B93" s="494" t="s">
        <v>330</v>
      </c>
      <c r="C93" s="495">
        <v>552.95000000000005</v>
      </c>
      <c r="D93" s="496">
        <v>555.6</v>
      </c>
      <c r="E93" s="496">
        <v>548.35</v>
      </c>
      <c r="F93" s="496">
        <v>543.75</v>
      </c>
      <c r="G93" s="496">
        <v>536.5</v>
      </c>
      <c r="H93" s="496">
        <v>560.20000000000005</v>
      </c>
      <c r="I93" s="496">
        <v>567.45000000000005</v>
      </c>
      <c r="J93" s="496">
        <v>572.05000000000007</v>
      </c>
      <c r="K93" s="495">
        <v>562.85</v>
      </c>
      <c r="L93" s="495">
        <v>551</v>
      </c>
      <c r="M93" s="495">
        <v>7.0396200000000002</v>
      </c>
      <c r="N93" s="1"/>
      <c r="O93" s="1"/>
    </row>
    <row r="94" spans="1:15" ht="12.75" customHeight="1">
      <c r="A94" s="31">
        <v>84</v>
      </c>
      <c r="B94" s="494" t="s">
        <v>331</v>
      </c>
      <c r="C94" s="495">
        <v>858.2</v>
      </c>
      <c r="D94" s="496">
        <v>858.4</v>
      </c>
      <c r="E94" s="496">
        <v>847.8</v>
      </c>
      <c r="F94" s="496">
        <v>837.4</v>
      </c>
      <c r="G94" s="496">
        <v>826.8</v>
      </c>
      <c r="H94" s="496">
        <v>868.8</v>
      </c>
      <c r="I94" s="496">
        <v>879.40000000000009</v>
      </c>
      <c r="J94" s="496">
        <v>889.8</v>
      </c>
      <c r="K94" s="495">
        <v>869</v>
      </c>
      <c r="L94" s="495">
        <v>848</v>
      </c>
      <c r="M94" s="495">
        <v>1.0677099999999999</v>
      </c>
      <c r="N94" s="1"/>
      <c r="O94" s="1"/>
    </row>
    <row r="95" spans="1:15" ht="12.75" customHeight="1">
      <c r="A95" s="31">
        <v>85</v>
      </c>
      <c r="B95" s="494" t="s">
        <v>333</v>
      </c>
      <c r="C95" s="495">
        <v>981.65</v>
      </c>
      <c r="D95" s="496">
        <v>969.25</v>
      </c>
      <c r="E95" s="496">
        <v>949.5</v>
      </c>
      <c r="F95" s="496">
        <v>917.35</v>
      </c>
      <c r="G95" s="496">
        <v>897.6</v>
      </c>
      <c r="H95" s="496">
        <v>1001.4</v>
      </c>
      <c r="I95" s="496">
        <v>1021.15</v>
      </c>
      <c r="J95" s="496">
        <v>1053.3</v>
      </c>
      <c r="K95" s="495">
        <v>989</v>
      </c>
      <c r="L95" s="495">
        <v>937.1</v>
      </c>
      <c r="M95" s="495">
        <v>2.2273999999999998</v>
      </c>
      <c r="N95" s="1"/>
      <c r="O95" s="1"/>
    </row>
    <row r="96" spans="1:15" ht="12.75" customHeight="1">
      <c r="A96" s="31">
        <v>86</v>
      </c>
      <c r="B96" s="494" t="s">
        <v>250</v>
      </c>
      <c r="C96" s="495">
        <v>122.8</v>
      </c>
      <c r="D96" s="496">
        <v>123.11666666666666</v>
      </c>
      <c r="E96" s="496">
        <v>121.63333333333333</v>
      </c>
      <c r="F96" s="496">
        <v>120.46666666666667</v>
      </c>
      <c r="G96" s="496">
        <v>118.98333333333333</v>
      </c>
      <c r="H96" s="496">
        <v>124.28333333333332</v>
      </c>
      <c r="I96" s="496">
        <v>125.76666666666664</v>
      </c>
      <c r="J96" s="496">
        <v>126.93333333333331</v>
      </c>
      <c r="K96" s="495">
        <v>124.6</v>
      </c>
      <c r="L96" s="495">
        <v>121.95</v>
      </c>
      <c r="M96" s="495">
        <v>4.9742600000000001</v>
      </c>
      <c r="N96" s="1"/>
      <c r="O96" s="1"/>
    </row>
    <row r="97" spans="1:15" ht="12.75" customHeight="1">
      <c r="A97" s="31">
        <v>87</v>
      </c>
      <c r="B97" s="494" t="s">
        <v>327</v>
      </c>
      <c r="C97" s="495">
        <v>429.25</v>
      </c>
      <c r="D97" s="496">
        <v>427.75</v>
      </c>
      <c r="E97" s="496">
        <v>418.5</v>
      </c>
      <c r="F97" s="496">
        <v>407.75</v>
      </c>
      <c r="G97" s="496">
        <v>398.5</v>
      </c>
      <c r="H97" s="496">
        <v>438.5</v>
      </c>
      <c r="I97" s="496">
        <v>447.75</v>
      </c>
      <c r="J97" s="496">
        <v>458.5</v>
      </c>
      <c r="K97" s="495">
        <v>437</v>
      </c>
      <c r="L97" s="495">
        <v>417</v>
      </c>
      <c r="M97" s="495">
        <v>6.69503</v>
      </c>
      <c r="N97" s="1"/>
      <c r="O97" s="1"/>
    </row>
    <row r="98" spans="1:15" ht="12.75" customHeight="1">
      <c r="A98" s="31">
        <v>88</v>
      </c>
      <c r="B98" s="494" t="s">
        <v>336</v>
      </c>
      <c r="C98" s="495">
        <v>1499.8</v>
      </c>
      <c r="D98" s="496">
        <v>1504.2666666666667</v>
      </c>
      <c r="E98" s="496">
        <v>1480.5333333333333</v>
      </c>
      <c r="F98" s="496">
        <v>1461.2666666666667</v>
      </c>
      <c r="G98" s="496">
        <v>1437.5333333333333</v>
      </c>
      <c r="H98" s="496">
        <v>1523.5333333333333</v>
      </c>
      <c r="I98" s="496">
        <v>1547.2666666666664</v>
      </c>
      <c r="J98" s="496">
        <v>1566.5333333333333</v>
      </c>
      <c r="K98" s="495">
        <v>1528</v>
      </c>
      <c r="L98" s="495">
        <v>1485</v>
      </c>
      <c r="M98" s="495">
        <v>6.4263899999999996</v>
      </c>
      <c r="N98" s="1"/>
      <c r="O98" s="1"/>
    </row>
    <row r="99" spans="1:15" ht="12.75" customHeight="1">
      <c r="A99" s="31">
        <v>89</v>
      </c>
      <c r="B99" s="494" t="s">
        <v>334</v>
      </c>
      <c r="C99" s="495">
        <v>1215.25</v>
      </c>
      <c r="D99" s="496">
        <v>1210.45</v>
      </c>
      <c r="E99" s="496">
        <v>1195.4000000000001</v>
      </c>
      <c r="F99" s="496">
        <v>1175.55</v>
      </c>
      <c r="G99" s="496">
        <v>1160.5</v>
      </c>
      <c r="H99" s="496">
        <v>1230.3000000000002</v>
      </c>
      <c r="I99" s="496">
        <v>1245.3499999999999</v>
      </c>
      <c r="J99" s="496">
        <v>1265.2000000000003</v>
      </c>
      <c r="K99" s="495">
        <v>1225.5</v>
      </c>
      <c r="L99" s="495">
        <v>1190.5999999999999</v>
      </c>
      <c r="M99" s="495">
        <v>0.91754999999999998</v>
      </c>
      <c r="N99" s="1"/>
      <c r="O99" s="1"/>
    </row>
    <row r="100" spans="1:15" ht="12.75" customHeight="1">
      <c r="A100" s="31">
        <v>90</v>
      </c>
      <c r="B100" s="494" t="s">
        <v>335</v>
      </c>
      <c r="C100" s="495">
        <v>21.25</v>
      </c>
      <c r="D100" s="496">
        <v>21.333333333333332</v>
      </c>
      <c r="E100" s="496">
        <v>21.116666666666664</v>
      </c>
      <c r="F100" s="496">
        <v>20.983333333333331</v>
      </c>
      <c r="G100" s="496">
        <v>20.766666666666662</v>
      </c>
      <c r="H100" s="496">
        <v>21.466666666666665</v>
      </c>
      <c r="I100" s="496">
        <v>21.683333333333334</v>
      </c>
      <c r="J100" s="496">
        <v>21.816666666666666</v>
      </c>
      <c r="K100" s="495">
        <v>21.55</v>
      </c>
      <c r="L100" s="495">
        <v>21.2</v>
      </c>
      <c r="M100" s="495">
        <v>24.043610000000001</v>
      </c>
      <c r="N100" s="1"/>
      <c r="O100" s="1"/>
    </row>
    <row r="101" spans="1:15" ht="12.75" customHeight="1">
      <c r="A101" s="31">
        <v>91</v>
      </c>
      <c r="B101" s="494" t="s">
        <v>337</v>
      </c>
      <c r="C101" s="495">
        <v>597.9</v>
      </c>
      <c r="D101" s="496">
        <v>596.08333333333337</v>
      </c>
      <c r="E101" s="496">
        <v>589.7166666666667</v>
      </c>
      <c r="F101" s="496">
        <v>581.5333333333333</v>
      </c>
      <c r="G101" s="496">
        <v>575.16666666666663</v>
      </c>
      <c r="H101" s="496">
        <v>604.26666666666677</v>
      </c>
      <c r="I101" s="496">
        <v>610.63333333333333</v>
      </c>
      <c r="J101" s="496">
        <v>618.81666666666683</v>
      </c>
      <c r="K101" s="495">
        <v>602.45000000000005</v>
      </c>
      <c r="L101" s="495">
        <v>587.9</v>
      </c>
      <c r="M101" s="495">
        <v>0.84174000000000004</v>
      </c>
      <c r="N101" s="1"/>
      <c r="O101" s="1"/>
    </row>
    <row r="102" spans="1:15" ht="12.75" customHeight="1">
      <c r="A102" s="31">
        <v>92</v>
      </c>
      <c r="B102" s="494" t="s">
        <v>338</v>
      </c>
      <c r="C102" s="495">
        <v>917.55</v>
      </c>
      <c r="D102" s="496">
        <v>911.65</v>
      </c>
      <c r="E102" s="496">
        <v>890.9</v>
      </c>
      <c r="F102" s="496">
        <v>864.25</v>
      </c>
      <c r="G102" s="496">
        <v>843.5</v>
      </c>
      <c r="H102" s="496">
        <v>938.3</v>
      </c>
      <c r="I102" s="496">
        <v>959.05</v>
      </c>
      <c r="J102" s="496">
        <v>985.69999999999993</v>
      </c>
      <c r="K102" s="495">
        <v>932.4</v>
      </c>
      <c r="L102" s="495">
        <v>885</v>
      </c>
      <c r="M102" s="495">
        <v>13.69126</v>
      </c>
      <c r="N102" s="1"/>
      <c r="O102" s="1"/>
    </row>
    <row r="103" spans="1:15" ht="12.75" customHeight="1">
      <c r="A103" s="31">
        <v>93</v>
      </c>
      <c r="B103" s="494" t="s">
        <v>339</v>
      </c>
      <c r="C103" s="495">
        <v>4816.3</v>
      </c>
      <c r="D103" s="496">
        <v>4835.3</v>
      </c>
      <c r="E103" s="496">
        <v>4742</v>
      </c>
      <c r="F103" s="496">
        <v>4667.7</v>
      </c>
      <c r="G103" s="496">
        <v>4574.3999999999996</v>
      </c>
      <c r="H103" s="496">
        <v>4909.6000000000004</v>
      </c>
      <c r="I103" s="496">
        <v>5002.9000000000015</v>
      </c>
      <c r="J103" s="496">
        <v>5077.2000000000007</v>
      </c>
      <c r="K103" s="495">
        <v>4928.6000000000004</v>
      </c>
      <c r="L103" s="495">
        <v>4761</v>
      </c>
      <c r="M103" s="495">
        <v>6.7879999999999996E-2</v>
      </c>
      <c r="N103" s="1"/>
      <c r="O103" s="1"/>
    </row>
    <row r="104" spans="1:15" ht="12.75" customHeight="1">
      <c r="A104" s="31">
        <v>94</v>
      </c>
      <c r="B104" s="494" t="s">
        <v>249</v>
      </c>
      <c r="C104" s="495">
        <v>87.5</v>
      </c>
      <c r="D104" s="496">
        <v>87.166666666666671</v>
      </c>
      <c r="E104" s="496">
        <v>86.533333333333346</v>
      </c>
      <c r="F104" s="496">
        <v>85.566666666666677</v>
      </c>
      <c r="G104" s="496">
        <v>84.933333333333351</v>
      </c>
      <c r="H104" s="496">
        <v>88.13333333333334</v>
      </c>
      <c r="I104" s="496">
        <v>88.766666666666666</v>
      </c>
      <c r="J104" s="496">
        <v>89.733333333333334</v>
      </c>
      <c r="K104" s="495">
        <v>87.8</v>
      </c>
      <c r="L104" s="495">
        <v>86.2</v>
      </c>
      <c r="M104" s="495">
        <v>10.570320000000001</v>
      </c>
      <c r="N104" s="1"/>
      <c r="O104" s="1"/>
    </row>
    <row r="105" spans="1:15" ht="12.75" customHeight="1">
      <c r="A105" s="31">
        <v>95</v>
      </c>
      <c r="B105" s="494" t="s">
        <v>332</v>
      </c>
      <c r="C105" s="495">
        <v>522.95000000000005</v>
      </c>
      <c r="D105" s="496">
        <v>520.73333333333335</v>
      </c>
      <c r="E105" s="496">
        <v>516.4666666666667</v>
      </c>
      <c r="F105" s="496">
        <v>509.98333333333335</v>
      </c>
      <c r="G105" s="496">
        <v>505.7166666666667</v>
      </c>
      <c r="H105" s="496">
        <v>527.2166666666667</v>
      </c>
      <c r="I105" s="496">
        <v>531.48333333333335</v>
      </c>
      <c r="J105" s="496">
        <v>537.9666666666667</v>
      </c>
      <c r="K105" s="495">
        <v>525</v>
      </c>
      <c r="L105" s="495">
        <v>514.25</v>
      </c>
      <c r="M105" s="495">
        <v>0.29507</v>
      </c>
      <c r="N105" s="1"/>
      <c r="O105" s="1"/>
    </row>
    <row r="106" spans="1:15" ht="12.75" customHeight="1">
      <c r="A106" s="31">
        <v>96</v>
      </c>
      <c r="B106" s="494" t="s">
        <v>843</v>
      </c>
      <c r="C106" s="495">
        <v>194.55</v>
      </c>
      <c r="D106" s="496">
        <v>195.18333333333331</v>
      </c>
      <c r="E106" s="496">
        <v>191.36666666666662</v>
      </c>
      <c r="F106" s="496">
        <v>188.18333333333331</v>
      </c>
      <c r="G106" s="496">
        <v>184.36666666666662</v>
      </c>
      <c r="H106" s="496">
        <v>198.36666666666662</v>
      </c>
      <c r="I106" s="496">
        <v>202.18333333333328</v>
      </c>
      <c r="J106" s="496">
        <v>205.36666666666662</v>
      </c>
      <c r="K106" s="495">
        <v>199</v>
      </c>
      <c r="L106" s="495">
        <v>192</v>
      </c>
      <c r="M106" s="495">
        <v>9.4846699999999995</v>
      </c>
      <c r="N106" s="1"/>
      <c r="O106" s="1"/>
    </row>
    <row r="107" spans="1:15" ht="12.75" customHeight="1">
      <c r="A107" s="31">
        <v>97</v>
      </c>
      <c r="B107" s="494" t="s">
        <v>340</v>
      </c>
      <c r="C107" s="495">
        <v>215.8</v>
      </c>
      <c r="D107" s="496">
        <v>215.18333333333331</v>
      </c>
      <c r="E107" s="496">
        <v>212.61666666666662</v>
      </c>
      <c r="F107" s="496">
        <v>209.43333333333331</v>
      </c>
      <c r="G107" s="496">
        <v>206.86666666666662</v>
      </c>
      <c r="H107" s="496">
        <v>218.36666666666662</v>
      </c>
      <c r="I107" s="496">
        <v>220.93333333333328</v>
      </c>
      <c r="J107" s="496">
        <v>224.11666666666662</v>
      </c>
      <c r="K107" s="495">
        <v>217.75</v>
      </c>
      <c r="L107" s="495">
        <v>212</v>
      </c>
      <c r="M107" s="495">
        <v>0.90647999999999995</v>
      </c>
      <c r="N107" s="1"/>
      <c r="O107" s="1"/>
    </row>
    <row r="108" spans="1:15" ht="12.75" customHeight="1">
      <c r="A108" s="31">
        <v>98</v>
      </c>
      <c r="B108" s="494" t="s">
        <v>341</v>
      </c>
      <c r="C108" s="495">
        <v>394.8</v>
      </c>
      <c r="D108" s="496">
        <v>393.39999999999992</v>
      </c>
      <c r="E108" s="496">
        <v>390.29999999999984</v>
      </c>
      <c r="F108" s="496">
        <v>385.7999999999999</v>
      </c>
      <c r="G108" s="496">
        <v>382.69999999999982</v>
      </c>
      <c r="H108" s="496">
        <v>397.89999999999986</v>
      </c>
      <c r="I108" s="496">
        <v>400.99999999999989</v>
      </c>
      <c r="J108" s="496">
        <v>405.49999999999989</v>
      </c>
      <c r="K108" s="495">
        <v>396.5</v>
      </c>
      <c r="L108" s="495">
        <v>388.9</v>
      </c>
      <c r="M108" s="495">
        <v>8.3881700000000006</v>
      </c>
      <c r="N108" s="1"/>
      <c r="O108" s="1"/>
    </row>
    <row r="109" spans="1:15" ht="12.75" customHeight="1">
      <c r="A109" s="31">
        <v>99</v>
      </c>
      <c r="B109" s="494" t="s">
        <v>84</v>
      </c>
      <c r="C109" s="495">
        <v>520.4</v>
      </c>
      <c r="D109" s="496">
        <v>517.66666666666663</v>
      </c>
      <c r="E109" s="496">
        <v>512.73333333333323</v>
      </c>
      <c r="F109" s="496">
        <v>505.06666666666661</v>
      </c>
      <c r="G109" s="496">
        <v>500.13333333333321</v>
      </c>
      <c r="H109" s="496">
        <v>525.33333333333326</v>
      </c>
      <c r="I109" s="496">
        <v>530.26666666666665</v>
      </c>
      <c r="J109" s="496">
        <v>537.93333333333328</v>
      </c>
      <c r="K109" s="495">
        <v>522.6</v>
      </c>
      <c r="L109" s="495">
        <v>510</v>
      </c>
      <c r="M109" s="495">
        <v>12.063000000000001</v>
      </c>
      <c r="N109" s="1"/>
      <c r="O109" s="1"/>
    </row>
    <row r="110" spans="1:15" ht="12.75" customHeight="1">
      <c r="A110" s="31">
        <v>100</v>
      </c>
      <c r="B110" s="494" t="s">
        <v>342</v>
      </c>
      <c r="C110" s="495">
        <v>652.15</v>
      </c>
      <c r="D110" s="496">
        <v>655.48333333333323</v>
      </c>
      <c r="E110" s="496">
        <v>642.26666666666642</v>
      </c>
      <c r="F110" s="496">
        <v>632.38333333333321</v>
      </c>
      <c r="G110" s="496">
        <v>619.1666666666664</v>
      </c>
      <c r="H110" s="496">
        <v>665.36666666666645</v>
      </c>
      <c r="I110" s="496">
        <v>678.58333333333337</v>
      </c>
      <c r="J110" s="496">
        <v>688.46666666666647</v>
      </c>
      <c r="K110" s="495">
        <v>668.7</v>
      </c>
      <c r="L110" s="495">
        <v>645.6</v>
      </c>
      <c r="M110" s="495">
        <v>0.25472</v>
      </c>
      <c r="N110" s="1"/>
      <c r="O110" s="1"/>
    </row>
    <row r="111" spans="1:15" ht="12.75" customHeight="1">
      <c r="A111" s="31">
        <v>101</v>
      </c>
      <c r="B111" s="494" t="s">
        <v>85</v>
      </c>
      <c r="C111" s="495">
        <v>944.1</v>
      </c>
      <c r="D111" s="496">
        <v>947.7833333333333</v>
      </c>
      <c r="E111" s="496">
        <v>938.31666666666661</v>
      </c>
      <c r="F111" s="496">
        <v>932.5333333333333</v>
      </c>
      <c r="G111" s="496">
        <v>923.06666666666661</v>
      </c>
      <c r="H111" s="496">
        <v>953.56666666666661</v>
      </c>
      <c r="I111" s="496">
        <v>963.0333333333333</v>
      </c>
      <c r="J111" s="496">
        <v>968.81666666666661</v>
      </c>
      <c r="K111" s="495">
        <v>957.25</v>
      </c>
      <c r="L111" s="495">
        <v>942</v>
      </c>
      <c r="M111" s="495">
        <v>20.390440000000002</v>
      </c>
      <c r="N111" s="1"/>
      <c r="O111" s="1"/>
    </row>
    <row r="112" spans="1:15" ht="12.75" customHeight="1">
      <c r="A112" s="31">
        <v>102</v>
      </c>
      <c r="B112" s="494" t="s">
        <v>86</v>
      </c>
      <c r="C112" s="495">
        <v>146.05000000000001</v>
      </c>
      <c r="D112" s="496">
        <v>146.31666666666669</v>
      </c>
      <c r="E112" s="496">
        <v>145.08333333333337</v>
      </c>
      <c r="F112" s="496">
        <v>144.11666666666667</v>
      </c>
      <c r="G112" s="496">
        <v>142.88333333333335</v>
      </c>
      <c r="H112" s="496">
        <v>147.28333333333339</v>
      </c>
      <c r="I112" s="496">
        <v>148.51666666666668</v>
      </c>
      <c r="J112" s="496">
        <v>149.48333333333341</v>
      </c>
      <c r="K112" s="495">
        <v>147.55000000000001</v>
      </c>
      <c r="L112" s="495">
        <v>145.35</v>
      </c>
      <c r="M112" s="495">
        <v>53.20232</v>
      </c>
      <c r="N112" s="1"/>
      <c r="O112" s="1"/>
    </row>
    <row r="113" spans="1:15" ht="12.75" customHeight="1">
      <c r="A113" s="31">
        <v>103</v>
      </c>
      <c r="B113" s="494" t="s">
        <v>343</v>
      </c>
      <c r="C113" s="495">
        <v>356.3</v>
      </c>
      <c r="D113" s="496">
        <v>355.38333333333338</v>
      </c>
      <c r="E113" s="496">
        <v>352.96666666666675</v>
      </c>
      <c r="F113" s="496">
        <v>349.63333333333338</v>
      </c>
      <c r="G113" s="496">
        <v>347.21666666666675</v>
      </c>
      <c r="H113" s="496">
        <v>358.71666666666675</v>
      </c>
      <c r="I113" s="496">
        <v>361.13333333333338</v>
      </c>
      <c r="J113" s="496">
        <v>364.46666666666675</v>
      </c>
      <c r="K113" s="495">
        <v>357.8</v>
      </c>
      <c r="L113" s="495">
        <v>352.05</v>
      </c>
      <c r="M113" s="495">
        <v>1.4748399999999999</v>
      </c>
      <c r="N113" s="1"/>
      <c r="O113" s="1"/>
    </row>
    <row r="114" spans="1:15" ht="12.75" customHeight="1">
      <c r="A114" s="31">
        <v>104</v>
      </c>
      <c r="B114" s="494" t="s">
        <v>88</v>
      </c>
      <c r="C114" s="495">
        <v>5890.35</v>
      </c>
      <c r="D114" s="496">
        <v>5878.1333333333341</v>
      </c>
      <c r="E114" s="496">
        <v>5832.8166666666684</v>
      </c>
      <c r="F114" s="496">
        <v>5775.2833333333347</v>
      </c>
      <c r="G114" s="496">
        <v>5729.966666666669</v>
      </c>
      <c r="H114" s="496">
        <v>5935.6666666666679</v>
      </c>
      <c r="I114" s="496">
        <v>5980.9833333333336</v>
      </c>
      <c r="J114" s="496">
        <v>6038.5166666666673</v>
      </c>
      <c r="K114" s="495">
        <v>5923.45</v>
      </c>
      <c r="L114" s="495">
        <v>5820.6</v>
      </c>
      <c r="M114" s="495">
        <v>2.7652000000000001</v>
      </c>
      <c r="N114" s="1"/>
      <c r="O114" s="1"/>
    </row>
    <row r="115" spans="1:15" ht="12.75" customHeight="1">
      <c r="A115" s="31">
        <v>105</v>
      </c>
      <c r="B115" s="494" t="s">
        <v>89</v>
      </c>
      <c r="C115" s="495">
        <v>1481.3</v>
      </c>
      <c r="D115" s="496">
        <v>1475.95</v>
      </c>
      <c r="E115" s="496">
        <v>1467</v>
      </c>
      <c r="F115" s="496">
        <v>1452.7</v>
      </c>
      <c r="G115" s="496">
        <v>1443.75</v>
      </c>
      <c r="H115" s="496">
        <v>1490.25</v>
      </c>
      <c r="I115" s="496">
        <v>1499.2000000000003</v>
      </c>
      <c r="J115" s="496">
        <v>1513.5</v>
      </c>
      <c r="K115" s="495">
        <v>1484.9</v>
      </c>
      <c r="L115" s="495">
        <v>1461.65</v>
      </c>
      <c r="M115" s="495">
        <v>3.8123900000000002</v>
      </c>
      <c r="N115" s="1"/>
      <c r="O115" s="1"/>
    </row>
    <row r="116" spans="1:15" ht="12.75" customHeight="1">
      <c r="A116" s="31">
        <v>106</v>
      </c>
      <c r="B116" s="494" t="s">
        <v>90</v>
      </c>
      <c r="C116" s="495">
        <v>614.54999999999995</v>
      </c>
      <c r="D116" s="496">
        <v>612.41666666666663</v>
      </c>
      <c r="E116" s="496">
        <v>607.98333333333323</v>
      </c>
      <c r="F116" s="496">
        <v>601.41666666666663</v>
      </c>
      <c r="G116" s="496">
        <v>596.98333333333323</v>
      </c>
      <c r="H116" s="496">
        <v>618.98333333333323</v>
      </c>
      <c r="I116" s="496">
        <v>623.41666666666663</v>
      </c>
      <c r="J116" s="496">
        <v>629.98333333333323</v>
      </c>
      <c r="K116" s="495">
        <v>616.85</v>
      </c>
      <c r="L116" s="495">
        <v>605.85</v>
      </c>
      <c r="M116" s="495">
        <v>2.55735</v>
      </c>
      <c r="N116" s="1"/>
      <c r="O116" s="1"/>
    </row>
    <row r="117" spans="1:15" ht="12.75" customHeight="1">
      <c r="A117" s="31">
        <v>107</v>
      </c>
      <c r="B117" s="494" t="s">
        <v>91</v>
      </c>
      <c r="C117" s="495">
        <v>756.05</v>
      </c>
      <c r="D117" s="496">
        <v>756.65</v>
      </c>
      <c r="E117" s="496">
        <v>749.59999999999991</v>
      </c>
      <c r="F117" s="496">
        <v>743.15</v>
      </c>
      <c r="G117" s="496">
        <v>736.09999999999991</v>
      </c>
      <c r="H117" s="496">
        <v>763.09999999999991</v>
      </c>
      <c r="I117" s="496">
        <v>770.14999999999986</v>
      </c>
      <c r="J117" s="496">
        <v>776.59999999999991</v>
      </c>
      <c r="K117" s="495">
        <v>763.7</v>
      </c>
      <c r="L117" s="495">
        <v>750.2</v>
      </c>
      <c r="M117" s="495">
        <v>1.52912</v>
      </c>
      <c r="N117" s="1"/>
      <c r="O117" s="1"/>
    </row>
    <row r="118" spans="1:15" ht="12.75" customHeight="1">
      <c r="A118" s="31">
        <v>108</v>
      </c>
      <c r="B118" s="494" t="s">
        <v>345</v>
      </c>
      <c r="C118" s="495">
        <v>597.85</v>
      </c>
      <c r="D118" s="496">
        <v>599.2833333333333</v>
      </c>
      <c r="E118" s="496">
        <v>593.56666666666661</v>
      </c>
      <c r="F118" s="496">
        <v>589.2833333333333</v>
      </c>
      <c r="G118" s="496">
        <v>583.56666666666661</v>
      </c>
      <c r="H118" s="496">
        <v>603.56666666666661</v>
      </c>
      <c r="I118" s="496">
        <v>609.2833333333333</v>
      </c>
      <c r="J118" s="496">
        <v>613.56666666666661</v>
      </c>
      <c r="K118" s="495">
        <v>605</v>
      </c>
      <c r="L118" s="495">
        <v>595</v>
      </c>
      <c r="M118" s="495">
        <v>0.44172</v>
      </c>
      <c r="N118" s="1"/>
      <c r="O118" s="1"/>
    </row>
    <row r="119" spans="1:15" ht="12.75" customHeight="1">
      <c r="A119" s="31">
        <v>109</v>
      </c>
      <c r="B119" s="494" t="s">
        <v>328</v>
      </c>
      <c r="C119" s="495">
        <v>2884.45</v>
      </c>
      <c r="D119" s="496">
        <v>2899.6333333333332</v>
      </c>
      <c r="E119" s="496">
        <v>2862.8166666666666</v>
      </c>
      <c r="F119" s="496">
        <v>2841.1833333333334</v>
      </c>
      <c r="G119" s="496">
        <v>2804.3666666666668</v>
      </c>
      <c r="H119" s="496">
        <v>2921.2666666666664</v>
      </c>
      <c r="I119" s="496">
        <v>2958.083333333333</v>
      </c>
      <c r="J119" s="496">
        <v>2979.7166666666662</v>
      </c>
      <c r="K119" s="495">
        <v>2936.45</v>
      </c>
      <c r="L119" s="495">
        <v>2878</v>
      </c>
      <c r="M119" s="495">
        <v>0.57010000000000005</v>
      </c>
      <c r="N119" s="1"/>
      <c r="O119" s="1"/>
    </row>
    <row r="120" spans="1:15" ht="12.75" customHeight="1">
      <c r="A120" s="31">
        <v>110</v>
      </c>
      <c r="B120" s="494" t="s">
        <v>251</v>
      </c>
      <c r="C120" s="495">
        <v>437.45</v>
      </c>
      <c r="D120" s="496">
        <v>436.15000000000003</v>
      </c>
      <c r="E120" s="496">
        <v>432.25000000000006</v>
      </c>
      <c r="F120" s="496">
        <v>427.05</v>
      </c>
      <c r="G120" s="496">
        <v>423.15000000000003</v>
      </c>
      <c r="H120" s="496">
        <v>441.35000000000008</v>
      </c>
      <c r="I120" s="496">
        <v>445.25000000000006</v>
      </c>
      <c r="J120" s="496">
        <v>450.4500000000001</v>
      </c>
      <c r="K120" s="495">
        <v>440.05</v>
      </c>
      <c r="L120" s="495">
        <v>430.95</v>
      </c>
      <c r="M120" s="495">
        <v>6.3476100000000004</v>
      </c>
      <c r="N120" s="1"/>
      <c r="O120" s="1"/>
    </row>
    <row r="121" spans="1:15" ht="12.75" customHeight="1">
      <c r="A121" s="31">
        <v>111</v>
      </c>
      <c r="B121" s="494" t="s">
        <v>329</v>
      </c>
      <c r="C121" s="495">
        <v>235.3</v>
      </c>
      <c r="D121" s="496">
        <v>236.28333333333333</v>
      </c>
      <c r="E121" s="496">
        <v>233.36666666666667</v>
      </c>
      <c r="F121" s="496">
        <v>231.43333333333334</v>
      </c>
      <c r="G121" s="496">
        <v>228.51666666666668</v>
      </c>
      <c r="H121" s="496">
        <v>238.21666666666667</v>
      </c>
      <c r="I121" s="496">
        <v>241.13333333333335</v>
      </c>
      <c r="J121" s="496">
        <v>243.06666666666666</v>
      </c>
      <c r="K121" s="495">
        <v>239.2</v>
      </c>
      <c r="L121" s="495">
        <v>234.35</v>
      </c>
      <c r="M121" s="495">
        <v>1.1280699999999999</v>
      </c>
      <c r="N121" s="1"/>
      <c r="O121" s="1"/>
    </row>
    <row r="122" spans="1:15" ht="12.75" customHeight="1">
      <c r="A122" s="31">
        <v>112</v>
      </c>
      <c r="B122" s="494" t="s">
        <v>92</v>
      </c>
      <c r="C122" s="495">
        <v>134.65</v>
      </c>
      <c r="D122" s="496">
        <v>135.16666666666669</v>
      </c>
      <c r="E122" s="496">
        <v>133.78333333333336</v>
      </c>
      <c r="F122" s="496">
        <v>132.91666666666669</v>
      </c>
      <c r="G122" s="496">
        <v>131.53333333333336</v>
      </c>
      <c r="H122" s="496">
        <v>136.03333333333336</v>
      </c>
      <c r="I122" s="496">
        <v>137.41666666666669</v>
      </c>
      <c r="J122" s="496">
        <v>138.28333333333336</v>
      </c>
      <c r="K122" s="495">
        <v>136.55000000000001</v>
      </c>
      <c r="L122" s="495">
        <v>134.30000000000001</v>
      </c>
      <c r="M122" s="495">
        <v>15.52392</v>
      </c>
      <c r="N122" s="1"/>
      <c r="O122" s="1"/>
    </row>
    <row r="123" spans="1:15" ht="12.75" customHeight="1">
      <c r="A123" s="31">
        <v>113</v>
      </c>
      <c r="B123" s="494" t="s">
        <v>93</v>
      </c>
      <c r="C123" s="495">
        <v>941.8</v>
      </c>
      <c r="D123" s="496">
        <v>939.06666666666661</v>
      </c>
      <c r="E123" s="496">
        <v>933.73333333333323</v>
      </c>
      <c r="F123" s="496">
        <v>925.66666666666663</v>
      </c>
      <c r="G123" s="496">
        <v>920.33333333333326</v>
      </c>
      <c r="H123" s="496">
        <v>947.13333333333321</v>
      </c>
      <c r="I123" s="496">
        <v>952.4666666666667</v>
      </c>
      <c r="J123" s="496">
        <v>960.53333333333319</v>
      </c>
      <c r="K123" s="495">
        <v>944.4</v>
      </c>
      <c r="L123" s="495">
        <v>931</v>
      </c>
      <c r="M123" s="495">
        <v>1.44411</v>
      </c>
      <c r="N123" s="1"/>
      <c r="O123" s="1"/>
    </row>
    <row r="124" spans="1:15" ht="12.75" customHeight="1">
      <c r="A124" s="31">
        <v>114</v>
      </c>
      <c r="B124" s="494" t="s">
        <v>346</v>
      </c>
      <c r="C124" s="495">
        <v>1023</v>
      </c>
      <c r="D124" s="496">
        <v>1021.9333333333334</v>
      </c>
      <c r="E124" s="496">
        <v>1001.8666666666668</v>
      </c>
      <c r="F124" s="496">
        <v>980.73333333333335</v>
      </c>
      <c r="G124" s="496">
        <v>960.66666666666674</v>
      </c>
      <c r="H124" s="496">
        <v>1043.0666666666668</v>
      </c>
      <c r="I124" s="496">
        <v>1063.1333333333334</v>
      </c>
      <c r="J124" s="496">
        <v>1084.2666666666669</v>
      </c>
      <c r="K124" s="495">
        <v>1042</v>
      </c>
      <c r="L124" s="495">
        <v>1000.8</v>
      </c>
      <c r="M124" s="495">
        <v>4.31088</v>
      </c>
      <c r="N124" s="1"/>
      <c r="O124" s="1"/>
    </row>
    <row r="125" spans="1:15" ht="12.75" customHeight="1">
      <c r="A125" s="31">
        <v>115</v>
      </c>
      <c r="B125" s="494" t="s">
        <v>94</v>
      </c>
      <c r="C125" s="495">
        <v>580.04999999999995</v>
      </c>
      <c r="D125" s="496">
        <v>577.69999999999993</v>
      </c>
      <c r="E125" s="496">
        <v>574.14999999999986</v>
      </c>
      <c r="F125" s="496">
        <v>568.24999999999989</v>
      </c>
      <c r="G125" s="496">
        <v>564.69999999999982</v>
      </c>
      <c r="H125" s="496">
        <v>583.59999999999991</v>
      </c>
      <c r="I125" s="496">
        <v>587.14999999999986</v>
      </c>
      <c r="J125" s="496">
        <v>593.04999999999995</v>
      </c>
      <c r="K125" s="495">
        <v>581.25</v>
      </c>
      <c r="L125" s="495">
        <v>571.79999999999995</v>
      </c>
      <c r="M125" s="495">
        <v>10.24258</v>
      </c>
      <c r="N125" s="1"/>
      <c r="O125" s="1"/>
    </row>
    <row r="126" spans="1:15" ht="12.75" customHeight="1">
      <c r="A126" s="31">
        <v>116</v>
      </c>
      <c r="B126" s="494" t="s">
        <v>252</v>
      </c>
      <c r="C126" s="495">
        <v>1847.9</v>
      </c>
      <c r="D126" s="496">
        <v>1837.3333333333333</v>
      </c>
      <c r="E126" s="496">
        <v>1808.7166666666665</v>
      </c>
      <c r="F126" s="496">
        <v>1769.5333333333333</v>
      </c>
      <c r="G126" s="496">
        <v>1740.9166666666665</v>
      </c>
      <c r="H126" s="496">
        <v>1876.5166666666664</v>
      </c>
      <c r="I126" s="496">
        <v>1905.1333333333332</v>
      </c>
      <c r="J126" s="496">
        <v>1944.3166666666664</v>
      </c>
      <c r="K126" s="495">
        <v>1865.95</v>
      </c>
      <c r="L126" s="495">
        <v>1798.15</v>
      </c>
      <c r="M126" s="495">
        <v>2.0249299999999999</v>
      </c>
      <c r="N126" s="1"/>
      <c r="O126" s="1"/>
    </row>
    <row r="127" spans="1:15" ht="12.75" customHeight="1">
      <c r="A127" s="31">
        <v>117</v>
      </c>
      <c r="B127" s="494" t="s">
        <v>351</v>
      </c>
      <c r="C127" s="495">
        <v>442.75</v>
      </c>
      <c r="D127" s="496">
        <v>451.01666666666665</v>
      </c>
      <c r="E127" s="496">
        <v>423.98333333333329</v>
      </c>
      <c r="F127" s="496">
        <v>405.21666666666664</v>
      </c>
      <c r="G127" s="496">
        <v>378.18333333333328</v>
      </c>
      <c r="H127" s="496">
        <v>469.7833333333333</v>
      </c>
      <c r="I127" s="496">
        <v>496.81666666666661</v>
      </c>
      <c r="J127" s="496">
        <v>515.58333333333326</v>
      </c>
      <c r="K127" s="495">
        <v>478.05</v>
      </c>
      <c r="L127" s="495">
        <v>432.25</v>
      </c>
      <c r="M127" s="495">
        <v>24.254290000000001</v>
      </c>
      <c r="N127" s="1"/>
      <c r="O127" s="1"/>
    </row>
    <row r="128" spans="1:15" ht="12.75" customHeight="1">
      <c r="A128" s="31">
        <v>118</v>
      </c>
      <c r="B128" s="494" t="s">
        <v>347</v>
      </c>
      <c r="C128" s="495">
        <v>78.599999999999994</v>
      </c>
      <c r="D128" s="496">
        <v>78.933333333333323</v>
      </c>
      <c r="E128" s="496">
        <v>78.016666666666652</v>
      </c>
      <c r="F128" s="496">
        <v>77.433333333333323</v>
      </c>
      <c r="G128" s="496">
        <v>76.516666666666652</v>
      </c>
      <c r="H128" s="496">
        <v>79.516666666666652</v>
      </c>
      <c r="I128" s="496">
        <v>80.433333333333309</v>
      </c>
      <c r="J128" s="496">
        <v>81.016666666666652</v>
      </c>
      <c r="K128" s="495">
        <v>79.849999999999994</v>
      </c>
      <c r="L128" s="495">
        <v>78.349999999999994</v>
      </c>
      <c r="M128" s="495">
        <v>26.886800000000001</v>
      </c>
      <c r="N128" s="1"/>
      <c r="O128" s="1"/>
    </row>
    <row r="129" spans="1:15" ht="12.75" customHeight="1">
      <c r="A129" s="31">
        <v>119</v>
      </c>
      <c r="B129" s="494" t="s">
        <v>348</v>
      </c>
      <c r="C129" s="495">
        <v>958.4</v>
      </c>
      <c r="D129" s="496">
        <v>959.48333333333323</v>
      </c>
      <c r="E129" s="496">
        <v>946.96666666666647</v>
      </c>
      <c r="F129" s="496">
        <v>935.53333333333319</v>
      </c>
      <c r="G129" s="496">
        <v>923.01666666666642</v>
      </c>
      <c r="H129" s="496">
        <v>970.91666666666652</v>
      </c>
      <c r="I129" s="496">
        <v>983.43333333333317</v>
      </c>
      <c r="J129" s="496">
        <v>994.86666666666656</v>
      </c>
      <c r="K129" s="495">
        <v>972</v>
      </c>
      <c r="L129" s="495">
        <v>948.05</v>
      </c>
      <c r="M129" s="495">
        <v>0.27406000000000003</v>
      </c>
      <c r="N129" s="1"/>
      <c r="O129" s="1"/>
    </row>
    <row r="130" spans="1:15" ht="12.75" customHeight="1">
      <c r="A130" s="31">
        <v>120</v>
      </c>
      <c r="B130" s="494" t="s">
        <v>95</v>
      </c>
      <c r="C130" s="495">
        <v>2490.1999999999998</v>
      </c>
      <c r="D130" s="496">
        <v>2476.7333333333331</v>
      </c>
      <c r="E130" s="496">
        <v>2459.4666666666662</v>
      </c>
      <c r="F130" s="496">
        <v>2428.7333333333331</v>
      </c>
      <c r="G130" s="496">
        <v>2411.4666666666662</v>
      </c>
      <c r="H130" s="496">
        <v>2507.4666666666662</v>
      </c>
      <c r="I130" s="496">
        <v>2524.7333333333336</v>
      </c>
      <c r="J130" s="496">
        <v>2555.4666666666662</v>
      </c>
      <c r="K130" s="495">
        <v>2494</v>
      </c>
      <c r="L130" s="495">
        <v>2446</v>
      </c>
      <c r="M130" s="495">
        <v>6.3395400000000004</v>
      </c>
      <c r="N130" s="1"/>
      <c r="O130" s="1"/>
    </row>
    <row r="131" spans="1:15" ht="12.75" customHeight="1">
      <c r="A131" s="31">
        <v>121</v>
      </c>
      <c r="B131" s="494" t="s">
        <v>349</v>
      </c>
      <c r="C131" s="495">
        <v>259.2</v>
      </c>
      <c r="D131" s="496">
        <v>255.66666666666666</v>
      </c>
      <c r="E131" s="496">
        <v>250.63333333333333</v>
      </c>
      <c r="F131" s="496">
        <v>242.06666666666666</v>
      </c>
      <c r="G131" s="496">
        <v>237.03333333333333</v>
      </c>
      <c r="H131" s="496">
        <v>264.23333333333335</v>
      </c>
      <c r="I131" s="496">
        <v>269.26666666666665</v>
      </c>
      <c r="J131" s="496">
        <v>277.83333333333331</v>
      </c>
      <c r="K131" s="495">
        <v>260.7</v>
      </c>
      <c r="L131" s="495">
        <v>247.1</v>
      </c>
      <c r="M131" s="495">
        <v>59.210769999999997</v>
      </c>
      <c r="N131" s="1"/>
      <c r="O131" s="1"/>
    </row>
    <row r="132" spans="1:15" ht="12.75" customHeight="1">
      <c r="A132" s="31">
        <v>122</v>
      </c>
      <c r="B132" s="494" t="s">
        <v>253</v>
      </c>
      <c r="C132" s="495">
        <v>165.6</v>
      </c>
      <c r="D132" s="496">
        <v>164.16666666666666</v>
      </c>
      <c r="E132" s="496">
        <v>158.43333333333331</v>
      </c>
      <c r="F132" s="496">
        <v>151.26666666666665</v>
      </c>
      <c r="G132" s="496">
        <v>145.5333333333333</v>
      </c>
      <c r="H132" s="496">
        <v>171.33333333333331</v>
      </c>
      <c r="I132" s="496">
        <v>177.06666666666666</v>
      </c>
      <c r="J132" s="496">
        <v>184.23333333333332</v>
      </c>
      <c r="K132" s="495">
        <v>169.9</v>
      </c>
      <c r="L132" s="495">
        <v>157</v>
      </c>
      <c r="M132" s="495">
        <v>34.536879999999996</v>
      </c>
      <c r="N132" s="1"/>
      <c r="O132" s="1"/>
    </row>
    <row r="133" spans="1:15" ht="12.75" customHeight="1">
      <c r="A133" s="31">
        <v>123</v>
      </c>
      <c r="B133" s="494" t="s">
        <v>350</v>
      </c>
      <c r="C133" s="495">
        <v>834.4</v>
      </c>
      <c r="D133" s="496">
        <v>803.13333333333333</v>
      </c>
      <c r="E133" s="496">
        <v>751.26666666666665</v>
      </c>
      <c r="F133" s="496">
        <v>668.13333333333333</v>
      </c>
      <c r="G133" s="496">
        <v>616.26666666666665</v>
      </c>
      <c r="H133" s="496">
        <v>886.26666666666665</v>
      </c>
      <c r="I133" s="496">
        <v>938.13333333333321</v>
      </c>
      <c r="J133" s="496">
        <v>1021.2666666666667</v>
      </c>
      <c r="K133" s="495">
        <v>855</v>
      </c>
      <c r="L133" s="495">
        <v>720</v>
      </c>
      <c r="M133" s="495">
        <v>15.038869999999999</v>
      </c>
      <c r="N133" s="1"/>
      <c r="O133" s="1"/>
    </row>
    <row r="134" spans="1:15" ht="12.75" customHeight="1">
      <c r="A134" s="31">
        <v>124</v>
      </c>
      <c r="B134" s="494" t="s">
        <v>96</v>
      </c>
      <c r="C134" s="495">
        <v>4678.2</v>
      </c>
      <c r="D134" s="496">
        <v>4666.0666666666666</v>
      </c>
      <c r="E134" s="496">
        <v>4642.1333333333332</v>
      </c>
      <c r="F134" s="496">
        <v>4606.0666666666666</v>
      </c>
      <c r="G134" s="496">
        <v>4582.1333333333332</v>
      </c>
      <c r="H134" s="496">
        <v>4702.1333333333332</v>
      </c>
      <c r="I134" s="496">
        <v>4726.0666666666657</v>
      </c>
      <c r="J134" s="496">
        <v>4762.1333333333332</v>
      </c>
      <c r="K134" s="495">
        <v>4690</v>
      </c>
      <c r="L134" s="495">
        <v>4630</v>
      </c>
      <c r="M134" s="495">
        <v>2.93933</v>
      </c>
      <c r="N134" s="1"/>
      <c r="O134" s="1"/>
    </row>
    <row r="135" spans="1:15" ht="12.75" customHeight="1">
      <c r="A135" s="31">
        <v>125</v>
      </c>
      <c r="B135" s="494" t="s">
        <v>254</v>
      </c>
      <c r="C135" s="495">
        <v>5509.55</v>
      </c>
      <c r="D135" s="496">
        <v>5533.5666666666657</v>
      </c>
      <c r="E135" s="496">
        <v>5467.1333333333314</v>
      </c>
      <c r="F135" s="496">
        <v>5424.7166666666653</v>
      </c>
      <c r="G135" s="496">
        <v>5358.283333333331</v>
      </c>
      <c r="H135" s="496">
        <v>5575.9833333333318</v>
      </c>
      <c r="I135" s="496">
        <v>5642.4166666666661</v>
      </c>
      <c r="J135" s="496">
        <v>5684.8333333333321</v>
      </c>
      <c r="K135" s="495">
        <v>5600</v>
      </c>
      <c r="L135" s="495">
        <v>5491.15</v>
      </c>
      <c r="M135" s="495">
        <v>2.2018499999999999</v>
      </c>
      <c r="N135" s="1"/>
      <c r="O135" s="1"/>
    </row>
    <row r="136" spans="1:15" ht="12.75" customHeight="1">
      <c r="A136" s="31">
        <v>126</v>
      </c>
      <c r="B136" s="494" t="s">
        <v>98</v>
      </c>
      <c r="C136" s="495">
        <v>390.45</v>
      </c>
      <c r="D136" s="496">
        <v>387.91666666666669</v>
      </c>
      <c r="E136" s="496">
        <v>384.03333333333336</v>
      </c>
      <c r="F136" s="496">
        <v>377.61666666666667</v>
      </c>
      <c r="G136" s="496">
        <v>373.73333333333335</v>
      </c>
      <c r="H136" s="496">
        <v>394.33333333333337</v>
      </c>
      <c r="I136" s="496">
        <v>398.2166666666667</v>
      </c>
      <c r="J136" s="496">
        <v>404.63333333333338</v>
      </c>
      <c r="K136" s="495">
        <v>391.8</v>
      </c>
      <c r="L136" s="495">
        <v>381.5</v>
      </c>
      <c r="M136" s="495">
        <v>39.49389</v>
      </c>
      <c r="N136" s="1"/>
      <c r="O136" s="1"/>
    </row>
    <row r="137" spans="1:15" ht="12.75" customHeight="1">
      <c r="A137" s="31">
        <v>127</v>
      </c>
      <c r="B137" s="494" t="s">
        <v>245</v>
      </c>
      <c r="C137" s="495">
        <v>4671.45</v>
      </c>
      <c r="D137" s="496">
        <v>4666.7333333333336</v>
      </c>
      <c r="E137" s="496">
        <v>4640.7166666666672</v>
      </c>
      <c r="F137" s="496">
        <v>4609.9833333333336</v>
      </c>
      <c r="G137" s="496">
        <v>4583.9666666666672</v>
      </c>
      <c r="H137" s="496">
        <v>4697.4666666666672</v>
      </c>
      <c r="I137" s="496">
        <v>4723.4833333333336</v>
      </c>
      <c r="J137" s="496">
        <v>4754.2166666666672</v>
      </c>
      <c r="K137" s="495">
        <v>4692.75</v>
      </c>
      <c r="L137" s="495">
        <v>4636</v>
      </c>
      <c r="M137" s="495">
        <v>1.7278800000000001</v>
      </c>
      <c r="N137" s="1"/>
      <c r="O137" s="1"/>
    </row>
    <row r="138" spans="1:15" ht="12.75" customHeight="1">
      <c r="A138" s="31">
        <v>128</v>
      </c>
      <c r="B138" s="494" t="s">
        <v>99</v>
      </c>
      <c r="C138" s="495">
        <v>4907</v>
      </c>
      <c r="D138" s="496">
        <v>4904.8499999999995</v>
      </c>
      <c r="E138" s="496">
        <v>4878.6499999999987</v>
      </c>
      <c r="F138" s="496">
        <v>4850.2999999999993</v>
      </c>
      <c r="G138" s="496">
        <v>4824.0999999999985</v>
      </c>
      <c r="H138" s="496">
        <v>4933.1999999999989</v>
      </c>
      <c r="I138" s="496">
        <v>4959.3999999999996</v>
      </c>
      <c r="J138" s="496">
        <v>4987.7499999999991</v>
      </c>
      <c r="K138" s="495">
        <v>4931.05</v>
      </c>
      <c r="L138" s="495">
        <v>4876.5</v>
      </c>
      <c r="M138" s="495">
        <v>2.8856799999999998</v>
      </c>
      <c r="N138" s="1"/>
      <c r="O138" s="1"/>
    </row>
    <row r="139" spans="1:15" ht="12.75" customHeight="1">
      <c r="A139" s="31">
        <v>129</v>
      </c>
      <c r="B139" s="494" t="s">
        <v>565</v>
      </c>
      <c r="C139" s="495">
        <v>2612.0500000000002</v>
      </c>
      <c r="D139" s="496">
        <v>2568.5833333333335</v>
      </c>
      <c r="E139" s="496">
        <v>2495.166666666667</v>
      </c>
      <c r="F139" s="496">
        <v>2378.2833333333333</v>
      </c>
      <c r="G139" s="496">
        <v>2304.8666666666668</v>
      </c>
      <c r="H139" s="496">
        <v>2685.4666666666672</v>
      </c>
      <c r="I139" s="496">
        <v>2758.8833333333341</v>
      </c>
      <c r="J139" s="496">
        <v>2875.7666666666673</v>
      </c>
      <c r="K139" s="495">
        <v>2642</v>
      </c>
      <c r="L139" s="495">
        <v>2451.6999999999998</v>
      </c>
      <c r="M139" s="495">
        <v>1.6619999999999999</v>
      </c>
      <c r="N139" s="1"/>
      <c r="O139" s="1"/>
    </row>
    <row r="140" spans="1:15" ht="12.75" customHeight="1">
      <c r="A140" s="31">
        <v>130</v>
      </c>
      <c r="B140" s="494" t="s">
        <v>355</v>
      </c>
      <c r="C140" s="495">
        <v>72</v>
      </c>
      <c r="D140" s="496">
        <v>71.649999999999991</v>
      </c>
      <c r="E140" s="496">
        <v>70.34999999999998</v>
      </c>
      <c r="F140" s="496">
        <v>68.699999999999989</v>
      </c>
      <c r="G140" s="496">
        <v>67.399999999999977</v>
      </c>
      <c r="H140" s="496">
        <v>73.299999999999983</v>
      </c>
      <c r="I140" s="496">
        <v>74.599999999999994</v>
      </c>
      <c r="J140" s="496">
        <v>76.249999999999986</v>
      </c>
      <c r="K140" s="495">
        <v>72.95</v>
      </c>
      <c r="L140" s="495">
        <v>70</v>
      </c>
      <c r="M140" s="495">
        <v>15.028700000000001</v>
      </c>
      <c r="N140" s="1"/>
      <c r="O140" s="1"/>
    </row>
    <row r="141" spans="1:15" ht="12.75" customHeight="1">
      <c r="A141" s="31">
        <v>131</v>
      </c>
      <c r="B141" s="494" t="s">
        <v>100</v>
      </c>
      <c r="C141" s="495">
        <v>2591.9</v>
      </c>
      <c r="D141" s="496">
        <v>2581.5500000000002</v>
      </c>
      <c r="E141" s="496">
        <v>2558.9000000000005</v>
      </c>
      <c r="F141" s="496">
        <v>2525.9000000000005</v>
      </c>
      <c r="G141" s="496">
        <v>2503.2500000000009</v>
      </c>
      <c r="H141" s="496">
        <v>2614.5500000000002</v>
      </c>
      <c r="I141" s="496">
        <v>2637.2</v>
      </c>
      <c r="J141" s="496">
        <v>2670.2</v>
      </c>
      <c r="K141" s="495">
        <v>2604.1999999999998</v>
      </c>
      <c r="L141" s="495">
        <v>2548.5500000000002</v>
      </c>
      <c r="M141" s="495">
        <v>4.0676300000000003</v>
      </c>
      <c r="N141" s="1"/>
      <c r="O141" s="1"/>
    </row>
    <row r="142" spans="1:15" ht="12.75" customHeight="1">
      <c r="A142" s="31">
        <v>132</v>
      </c>
      <c r="B142" s="494" t="s">
        <v>352</v>
      </c>
      <c r="C142" s="495">
        <v>451.35</v>
      </c>
      <c r="D142" s="496">
        <v>452.58333333333331</v>
      </c>
      <c r="E142" s="496">
        <v>448.21666666666664</v>
      </c>
      <c r="F142" s="496">
        <v>445.08333333333331</v>
      </c>
      <c r="G142" s="496">
        <v>440.71666666666664</v>
      </c>
      <c r="H142" s="496">
        <v>455.71666666666664</v>
      </c>
      <c r="I142" s="496">
        <v>460.08333333333331</v>
      </c>
      <c r="J142" s="496">
        <v>463.21666666666664</v>
      </c>
      <c r="K142" s="495">
        <v>456.95</v>
      </c>
      <c r="L142" s="495">
        <v>449.45</v>
      </c>
      <c r="M142" s="495">
        <v>0.6462</v>
      </c>
      <c r="N142" s="1"/>
      <c r="O142" s="1"/>
    </row>
    <row r="143" spans="1:15" ht="12.75" customHeight="1">
      <c r="A143" s="31">
        <v>133</v>
      </c>
      <c r="B143" s="494" t="s">
        <v>353</v>
      </c>
      <c r="C143" s="495">
        <v>124.5</v>
      </c>
      <c r="D143" s="496">
        <v>124.59999999999998</v>
      </c>
      <c r="E143" s="496">
        <v>123.74999999999996</v>
      </c>
      <c r="F143" s="496">
        <v>122.99999999999997</v>
      </c>
      <c r="G143" s="496">
        <v>122.14999999999995</v>
      </c>
      <c r="H143" s="496">
        <v>125.34999999999997</v>
      </c>
      <c r="I143" s="496">
        <v>126.19999999999999</v>
      </c>
      <c r="J143" s="496">
        <v>126.94999999999997</v>
      </c>
      <c r="K143" s="495">
        <v>125.45</v>
      </c>
      <c r="L143" s="495">
        <v>123.85</v>
      </c>
      <c r="M143" s="495">
        <v>1.5470200000000001</v>
      </c>
      <c r="N143" s="1"/>
      <c r="O143" s="1"/>
    </row>
    <row r="144" spans="1:15" ht="12.75" customHeight="1">
      <c r="A144" s="31">
        <v>134</v>
      </c>
      <c r="B144" s="494" t="s">
        <v>356</v>
      </c>
      <c r="C144" s="495">
        <v>299.10000000000002</v>
      </c>
      <c r="D144" s="496">
        <v>298.06666666666666</v>
      </c>
      <c r="E144" s="496">
        <v>293.13333333333333</v>
      </c>
      <c r="F144" s="496">
        <v>287.16666666666669</v>
      </c>
      <c r="G144" s="496">
        <v>282.23333333333335</v>
      </c>
      <c r="H144" s="496">
        <v>304.0333333333333</v>
      </c>
      <c r="I144" s="496">
        <v>308.96666666666658</v>
      </c>
      <c r="J144" s="496">
        <v>314.93333333333328</v>
      </c>
      <c r="K144" s="495">
        <v>303</v>
      </c>
      <c r="L144" s="495">
        <v>292.10000000000002</v>
      </c>
      <c r="M144" s="495">
        <v>1.4971099999999999</v>
      </c>
      <c r="N144" s="1"/>
      <c r="O144" s="1"/>
    </row>
    <row r="145" spans="1:15" ht="12.75" customHeight="1">
      <c r="A145" s="31">
        <v>135</v>
      </c>
      <c r="B145" s="494" t="s">
        <v>255</v>
      </c>
      <c r="C145" s="495">
        <v>519</v>
      </c>
      <c r="D145" s="496">
        <v>516.66666666666663</v>
      </c>
      <c r="E145" s="496">
        <v>509.33333333333326</v>
      </c>
      <c r="F145" s="496">
        <v>499.66666666666663</v>
      </c>
      <c r="G145" s="496">
        <v>492.33333333333326</v>
      </c>
      <c r="H145" s="496">
        <v>526.33333333333326</v>
      </c>
      <c r="I145" s="496">
        <v>533.66666666666652</v>
      </c>
      <c r="J145" s="496">
        <v>543.33333333333326</v>
      </c>
      <c r="K145" s="495">
        <v>524</v>
      </c>
      <c r="L145" s="495">
        <v>507</v>
      </c>
      <c r="M145" s="495">
        <v>3.4267799999999999</v>
      </c>
      <c r="N145" s="1"/>
      <c r="O145" s="1"/>
    </row>
    <row r="146" spans="1:15" ht="12.75" customHeight="1">
      <c r="A146" s="31">
        <v>136</v>
      </c>
      <c r="B146" s="494" t="s">
        <v>256</v>
      </c>
      <c r="C146" s="495">
        <v>1693.75</v>
      </c>
      <c r="D146" s="496">
        <v>1686.4166666666667</v>
      </c>
      <c r="E146" s="496">
        <v>1662.8333333333335</v>
      </c>
      <c r="F146" s="496">
        <v>1631.9166666666667</v>
      </c>
      <c r="G146" s="496">
        <v>1608.3333333333335</v>
      </c>
      <c r="H146" s="496">
        <v>1717.3333333333335</v>
      </c>
      <c r="I146" s="496">
        <v>1740.916666666667</v>
      </c>
      <c r="J146" s="496">
        <v>1771.8333333333335</v>
      </c>
      <c r="K146" s="495">
        <v>1710</v>
      </c>
      <c r="L146" s="495">
        <v>1655.5</v>
      </c>
      <c r="M146" s="495">
        <v>0.39655000000000001</v>
      </c>
      <c r="N146" s="1"/>
      <c r="O146" s="1"/>
    </row>
    <row r="147" spans="1:15" ht="12.75" customHeight="1">
      <c r="A147" s="31">
        <v>137</v>
      </c>
      <c r="B147" s="494" t="s">
        <v>357</v>
      </c>
      <c r="C147" s="495">
        <v>70</v>
      </c>
      <c r="D147" s="496">
        <v>69.88333333333334</v>
      </c>
      <c r="E147" s="496">
        <v>69.366666666666674</v>
      </c>
      <c r="F147" s="496">
        <v>68.733333333333334</v>
      </c>
      <c r="G147" s="496">
        <v>68.216666666666669</v>
      </c>
      <c r="H147" s="496">
        <v>70.51666666666668</v>
      </c>
      <c r="I147" s="496">
        <v>71.03333333333336</v>
      </c>
      <c r="J147" s="496">
        <v>71.666666666666686</v>
      </c>
      <c r="K147" s="495">
        <v>70.400000000000006</v>
      </c>
      <c r="L147" s="495">
        <v>69.25</v>
      </c>
      <c r="M147" s="495">
        <v>7.5040199999999997</v>
      </c>
      <c r="N147" s="1"/>
      <c r="O147" s="1"/>
    </row>
    <row r="148" spans="1:15" ht="12.75" customHeight="1">
      <c r="A148" s="31">
        <v>138</v>
      </c>
      <c r="B148" s="494" t="s">
        <v>354</v>
      </c>
      <c r="C148" s="495">
        <v>207.25</v>
      </c>
      <c r="D148" s="496">
        <v>205.76666666666665</v>
      </c>
      <c r="E148" s="496">
        <v>202.5333333333333</v>
      </c>
      <c r="F148" s="496">
        <v>197.81666666666666</v>
      </c>
      <c r="G148" s="496">
        <v>194.58333333333331</v>
      </c>
      <c r="H148" s="496">
        <v>210.48333333333329</v>
      </c>
      <c r="I148" s="496">
        <v>213.71666666666664</v>
      </c>
      <c r="J148" s="496">
        <v>218.43333333333328</v>
      </c>
      <c r="K148" s="495">
        <v>209</v>
      </c>
      <c r="L148" s="495">
        <v>201.05</v>
      </c>
      <c r="M148" s="495">
        <v>2.7714400000000001</v>
      </c>
      <c r="N148" s="1"/>
      <c r="O148" s="1"/>
    </row>
    <row r="149" spans="1:15" ht="12.75" customHeight="1">
      <c r="A149" s="31">
        <v>139</v>
      </c>
      <c r="B149" s="494" t="s">
        <v>358</v>
      </c>
      <c r="C149" s="495">
        <v>110.85</v>
      </c>
      <c r="D149" s="496">
        <v>111.61666666666667</v>
      </c>
      <c r="E149" s="496">
        <v>109.73333333333335</v>
      </c>
      <c r="F149" s="496">
        <v>108.61666666666667</v>
      </c>
      <c r="G149" s="496">
        <v>106.73333333333335</v>
      </c>
      <c r="H149" s="496">
        <v>112.73333333333335</v>
      </c>
      <c r="I149" s="496">
        <v>114.61666666666667</v>
      </c>
      <c r="J149" s="496">
        <v>115.73333333333335</v>
      </c>
      <c r="K149" s="495">
        <v>113.5</v>
      </c>
      <c r="L149" s="495">
        <v>110.5</v>
      </c>
      <c r="M149" s="495">
        <v>6.7994000000000003</v>
      </c>
      <c r="N149" s="1"/>
      <c r="O149" s="1"/>
    </row>
    <row r="150" spans="1:15" ht="12.75" customHeight="1">
      <c r="A150" s="31">
        <v>140</v>
      </c>
      <c r="B150" s="494" t="s">
        <v>844</v>
      </c>
      <c r="C150" s="495">
        <v>59.5</v>
      </c>
      <c r="D150" s="496">
        <v>59.666666666666664</v>
      </c>
      <c r="E150" s="496">
        <v>58.93333333333333</v>
      </c>
      <c r="F150" s="496">
        <v>58.366666666666667</v>
      </c>
      <c r="G150" s="496">
        <v>57.633333333333333</v>
      </c>
      <c r="H150" s="496">
        <v>60.233333333333327</v>
      </c>
      <c r="I150" s="496">
        <v>60.966666666666661</v>
      </c>
      <c r="J150" s="496">
        <v>61.533333333333324</v>
      </c>
      <c r="K150" s="495">
        <v>60.4</v>
      </c>
      <c r="L150" s="495">
        <v>59.1</v>
      </c>
      <c r="M150" s="495">
        <v>3.0407099999999998</v>
      </c>
      <c r="N150" s="1"/>
      <c r="O150" s="1"/>
    </row>
    <row r="151" spans="1:15" ht="12.75" customHeight="1">
      <c r="A151" s="31">
        <v>141</v>
      </c>
      <c r="B151" s="494" t="s">
        <v>359</v>
      </c>
      <c r="C151" s="495">
        <v>760.05</v>
      </c>
      <c r="D151" s="496">
        <v>756.0333333333333</v>
      </c>
      <c r="E151" s="496">
        <v>745.06666666666661</v>
      </c>
      <c r="F151" s="496">
        <v>730.08333333333326</v>
      </c>
      <c r="G151" s="496">
        <v>719.11666666666656</v>
      </c>
      <c r="H151" s="496">
        <v>771.01666666666665</v>
      </c>
      <c r="I151" s="496">
        <v>781.98333333333335</v>
      </c>
      <c r="J151" s="496">
        <v>796.9666666666667</v>
      </c>
      <c r="K151" s="495">
        <v>767</v>
      </c>
      <c r="L151" s="495">
        <v>741.05</v>
      </c>
      <c r="M151" s="495">
        <v>0.97226999999999997</v>
      </c>
      <c r="N151" s="1"/>
      <c r="O151" s="1"/>
    </row>
    <row r="152" spans="1:15" ht="12.75" customHeight="1">
      <c r="A152" s="31">
        <v>142</v>
      </c>
      <c r="B152" s="494" t="s">
        <v>101</v>
      </c>
      <c r="C152" s="495">
        <v>1908.7</v>
      </c>
      <c r="D152" s="496">
        <v>1908.2</v>
      </c>
      <c r="E152" s="496">
        <v>1897.5</v>
      </c>
      <c r="F152" s="496">
        <v>1886.3</v>
      </c>
      <c r="G152" s="496">
        <v>1875.6</v>
      </c>
      <c r="H152" s="496">
        <v>1919.4</v>
      </c>
      <c r="I152" s="496">
        <v>1930.1000000000004</v>
      </c>
      <c r="J152" s="496">
        <v>1941.3000000000002</v>
      </c>
      <c r="K152" s="495">
        <v>1918.9</v>
      </c>
      <c r="L152" s="495">
        <v>1897</v>
      </c>
      <c r="M152" s="495">
        <v>5.9552800000000001</v>
      </c>
      <c r="N152" s="1"/>
      <c r="O152" s="1"/>
    </row>
    <row r="153" spans="1:15" ht="12.75" customHeight="1">
      <c r="A153" s="31">
        <v>143</v>
      </c>
      <c r="B153" s="494" t="s">
        <v>102</v>
      </c>
      <c r="C153" s="495">
        <v>168.35</v>
      </c>
      <c r="D153" s="496">
        <v>167.43333333333331</v>
      </c>
      <c r="E153" s="496">
        <v>166.26666666666662</v>
      </c>
      <c r="F153" s="496">
        <v>164.18333333333331</v>
      </c>
      <c r="G153" s="496">
        <v>163.01666666666662</v>
      </c>
      <c r="H153" s="496">
        <v>169.51666666666662</v>
      </c>
      <c r="I153" s="496">
        <v>170.68333333333331</v>
      </c>
      <c r="J153" s="496">
        <v>172.76666666666662</v>
      </c>
      <c r="K153" s="495">
        <v>168.6</v>
      </c>
      <c r="L153" s="495">
        <v>165.35</v>
      </c>
      <c r="M153" s="495">
        <v>13.37204</v>
      </c>
      <c r="N153" s="1"/>
      <c r="O153" s="1"/>
    </row>
    <row r="154" spans="1:15" ht="12.75" customHeight="1">
      <c r="A154" s="31">
        <v>144</v>
      </c>
      <c r="B154" s="494" t="s">
        <v>845</v>
      </c>
      <c r="C154" s="495">
        <v>131.85</v>
      </c>
      <c r="D154" s="496">
        <v>132.86666666666667</v>
      </c>
      <c r="E154" s="496">
        <v>129.33333333333334</v>
      </c>
      <c r="F154" s="496">
        <v>126.81666666666666</v>
      </c>
      <c r="G154" s="496">
        <v>123.28333333333333</v>
      </c>
      <c r="H154" s="496">
        <v>135.38333333333335</v>
      </c>
      <c r="I154" s="496">
        <v>138.91666666666666</v>
      </c>
      <c r="J154" s="496">
        <v>141.43333333333337</v>
      </c>
      <c r="K154" s="495">
        <v>136.4</v>
      </c>
      <c r="L154" s="495">
        <v>130.35</v>
      </c>
      <c r="M154" s="495">
        <v>6.45031</v>
      </c>
      <c r="N154" s="1"/>
      <c r="O154" s="1"/>
    </row>
    <row r="155" spans="1:15" ht="12.75" customHeight="1">
      <c r="A155" s="31">
        <v>145</v>
      </c>
      <c r="B155" s="494" t="s">
        <v>360</v>
      </c>
      <c r="C155" s="495">
        <v>304.2</v>
      </c>
      <c r="D155" s="496">
        <v>307.03333333333336</v>
      </c>
      <c r="E155" s="496">
        <v>300.56666666666672</v>
      </c>
      <c r="F155" s="496">
        <v>296.93333333333334</v>
      </c>
      <c r="G155" s="496">
        <v>290.4666666666667</v>
      </c>
      <c r="H155" s="496">
        <v>310.66666666666674</v>
      </c>
      <c r="I155" s="496">
        <v>317.13333333333333</v>
      </c>
      <c r="J155" s="496">
        <v>320.76666666666677</v>
      </c>
      <c r="K155" s="495">
        <v>313.5</v>
      </c>
      <c r="L155" s="495">
        <v>303.39999999999998</v>
      </c>
      <c r="M155" s="495">
        <v>3.6244299999999998</v>
      </c>
      <c r="N155" s="1"/>
      <c r="O155" s="1"/>
    </row>
    <row r="156" spans="1:15" ht="12.75" customHeight="1">
      <c r="A156" s="31">
        <v>146</v>
      </c>
      <c r="B156" s="494" t="s">
        <v>103</v>
      </c>
      <c r="C156" s="495">
        <v>83</v>
      </c>
      <c r="D156" s="496">
        <v>82.86666666666666</v>
      </c>
      <c r="E156" s="496">
        <v>82.23333333333332</v>
      </c>
      <c r="F156" s="496">
        <v>81.466666666666654</v>
      </c>
      <c r="G156" s="496">
        <v>80.833333333333314</v>
      </c>
      <c r="H156" s="496">
        <v>83.633333333333326</v>
      </c>
      <c r="I156" s="496">
        <v>84.26666666666668</v>
      </c>
      <c r="J156" s="496">
        <v>85.033333333333331</v>
      </c>
      <c r="K156" s="495">
        <v>83.5</v>
      </c>
      <c r="L156" s="495">
        <v>82.1</v>
      </c>
      <c r="M156" s="495">
        <v>75.083449999999999</v>
      </c>
      <c r="N156" s="1"/>
      <c r="O156" s="1"/>
    </row>
    <row r="157" spans="1:15" ht="12.75" customHeight="1">
      <c r="A157" s="31">
        <v>147</v>
      </c>
      <c r="B157" s="494" t="s">
        <v>362</v>
      </c>
      <c r="C157" s="495">
        <v>528.1</v>
      </c>
      <c r="D157" s="496">
        <v>529.41666666666663</v>
      </c>
      <c r="E157" s="496">
        <v>524.98333333333323</v>
      </c>
      <c r="F157" s="496">
        <v>521.86666666666656</v>
      </c>
      <c r="G157" s="496">
        <v>517.43333333333317</v>
      </c>
      <c r="H157" s="496">
        <v>532.5333333333333</v>
      </c>
      <c r="I157" s="496">
        <v>536.9666666666667</v>
      </c>
      <c r="J157" s="496">
        <v>540.08333333333337</v>
      </c>
      <c r="K157" s="495">
        <v>533.85</v>
      </c>
      <c r="L157" s="495">
        <v>526.29999999999995</v>
      </c>
      <c r="M157" s="495">
        <v>0.62873999999999997</v>
      </c>
      <c r="N157" s="1"/>
      <c r="O157" s="1"/>
    </row>
    <row r="158" spans="1:15" ht="12.75" customHeight="1">
      <c r="A158" s="31">
        <v>148</v>
      </c>
      <c r="B158" s="494" t="s">
        <v>361</v>
      </c>
      <c r="C158" s="495">
        <v>3713.9</v>
      </c>
      <c r="D158" s="496">
        <v>3703.4833333333336</v>
      </c>
      <c r="E158" s="496">
        <v>3636.9666666666672</v>
      </c>
      <c r="F158" s="496">
        <v>3560.0333333333338</v>
      </c>
      <c r="G158" s="496">
        <v>3493.5166666666673</v>
      </c>
      <c r="H158" s="496">
        <v>3780.416666666667</v>
      </c>
      <c r="I158" s="496">
        <v>3846.9333333333334</v>
      </c>
      <c r="J158" s="496">
        <v>3923.8666666666668</v>
      </c>
      <c r="K158" s="495">
        <v>3770</v>
      </c>
      <c r="L158" s="495">
        <v>3626.55</v>
      </c>
      <c r="M158" s="495">
        <v>0.24334</v>
      </c>
      <c r="N158" s="1"/>
      <c r="O158" s="1"/>
    </row>
    <row r="159" spans="1:15" ht="12.75" customHeight="1">
      <c r="A159" s="31">
        <v>149</v>
      </c>
      <c r="B159" s="494" t="s">
        <v>363</v>
      </c>
      <c r="C159" s="495">
        <v>207</v>
      </c>
      <c r="D159" s="496">
        <v>206.85</v>
      </c>
      <c r="E159" s="496">
        <v>205.7</v>
      </c>
      <c r="F159" s="496">
        <v>204.4</v>
      </c>
      <c r="G159" s="496">
        <v>203.25</v>
      </c>
      <c r="H159" s="496">
        <v>208.14999999999998</v>
      </c>
      <c r="I159" s="496">
        <v>209.3</v>
      </c>
      <c r="J159" s="496">
        <v>210.59999999999997</v>
      </c>
      <c r="K159" s="495">
        <v>208</v>
      </c>
      <c r="L159" s="495">
        <v>205.55</v>
      </c>
      <c r="M159" s="495">
        <v>1.41039</v>
      </c>
      <c r="N159" s="1"/>
      <c r="O159" s="1"/>
    </row>
    <row r="160" spans="1:15" ht="12.75" customHeight="1">
      <c r="A160" s="31">
        <v>150</v>
      </c>
      <c r="B160" s="494" t="s">
        <v>380</v>
      </c>
      <c r="C160" s="495">
        <v>2414.9</v>
      </c>
      <c r="D160" s="496">
        <v>2385.6666666666665</v>
      </c>
      <c r="E160" s="496">
        <v>2322.333333333333</v>
      </c>
      <c r="F160" s="496">
        <v>2229.7666666666664</v>
      </c>
      <c r="G160" s="496">
        <v>2166.4333333333329</v>
      </c>
      <c r="H160" s="496">
        <v>2478.2333333333331</v>
      </c>
      <c r="I160" s="496">
        <v>2541.5666666666662</v>
      </c>
      <c r="J160" s="496">
        <v>2634.1333333333332</v>
      </c>
      <c r="K160" s="495">
        <v>2449</v>
      </c>
      <c r="L160" s="495">
        <v>2293.1</v>
      </c>
      <c r="M160" s="495">
        <v>4.03329</v>
      </c>
      <c r="N160" s="1"/>
      <c r="O160" s="1"/>
    </row>
    <row r="161" spans="1:15" ht="12.75" customHeight="1">
      <c r="A161" s="31">
        <v>151</v>
      </c>
      <c r="B161" s="494" t="s">
        <v>257</v>
      </c>
      <c r="C161" s="495">
        <v>297.3</v>
      </c>
      <c r="D161" s="496">
        <v>298.14999999999998</v>
      </c>
      <c r="E161" s="496">
        <v>288.29999999999995</v>
      </c>
      <c r="F161" s="496">
        <v>279.29999999999995</v>
      </c>
      <c r="G161" s="496">
        <v>269.44999999999993</v>
      </c>
      <c r="H161" s="496">
        <v>307.14999999999998</v>
      </c>
      <c r="I161" s="496">
        <v>317</v>
      </c>
      <c r="J161" s="496">
        <v>326</v>
      </c>
      <c r="K161" s="495">
        <v>308</v>
      </c>
      <c r="L161" s="495">
        <v>289.14999999999998</v>
      </c>
      <c r="M161" s="495">
        <v>70.368970000000004</v>
      </c>
      <c r="N161" s="1"/>
      <c r="O161" s="1"/>
    </row>
    <row r="162" spans="1:15" ht="12.75" customHeight="1">
      <c r="A162" s="31">
        <v>152</v>
      </c>
      <c r="B162" s="494" t="s">
        <v>366</v>
      </c>
      <c r="C162" s="495">
        <v>50.95</v>
      </c>
      <c r="D162" s="496">
        <v>50.633333333333333</v>
      </c>
      <c r="E162" s="496">
        <v>49.566666666666663</v>
      </c>
      <c r="F162" s="496">
        <v>48.18333333333333</v>
      </c>
      <c r="G162" s="496">
        <v>47.11666666666666</v>
      </c>
      <c r="H162" s="496">
        <v>52.016666666666666</v>
      </c>
      <c r="I162" s="496">
        <v>53.083333333333343</v>
      </c>
      <c r="J162" s="496">
        <v>54.466666666666669</v>
      </c>
      <c r="K162" s="495">
        <v>51.7</v>
      </c>
      <c r="L162" s="495">
        <v>49.25</v>
      </c>
      <c r="M162" s="495">
        <v>26.672000000000001</v>
      </c>
      <c r="N162" s="1"/>
      <c r="O162" s="1"/>
    </row>
    <row r="163" spans="1:15" ht="12.75" customHeight="1">
      <c r="A163" s="31">
        <v>153</v>
      </c>
      <c r="B163" s="494" t="s">
        <v>364</v>
      </c>
      <c r="C163" s="495">
        <v>183.1</v>
      </c>
      <c r="D163" s="496">
        <v>183.68333333333331</v>
      </c>
      <c r="E163" s="496">
        <v>181.56666666666661</v>
      </c>
      <c r="F163" s="496">
        <v>180.0333333333333</v>
      </c>
      <c r="G163" s="496">
        <v>177.9166666666666</v>
      </c>
      <c r="H163" s="496">
        <v>185.21666666666661</v>
      </c>
      <c r="I163" s="496">
        <v>187.33333333333334</v>
      </c>
      <c r="J163" s="496">
        <v>188.86666666666662</v>
      </c>
      <c r="K163" s="495">
        <v>185.8</v>
      </c>
      <c r="L163" s="495">
        <v>182.15</v>
      </c>
      <c r="M163" s="495">
        <v>30.169129999999999</v>
      </c>
      <c r="N163" s="1"/>
      <c r="O163" s="1"/>
    </row>
    <row r="164" spans="1:15" ht="12.75" customHeight="1">
      <c r="A164" s="31">
        <v>154</v>
      </c>
      <c r="B164" s="494" t="s">
        <v>379</v>
      </c>
      <c r="C164" s="495">
        <v>169.35</v>
      </c>
      <c r="D164" s="496">
        <v>169.31666666666666</v>
      </c>
      <c r="E164" s="496">
        <v>163.83333333333331</v>
      </c>
      <c r="F164" s="496">
        <v>158.31666666666666</v>
      </c>
      <c r="G164" s="496">
        <v>152.83333333333331</v>
      </c>
      <c r="H164" s="496">
        <v>174.83333333333331</v>
      </c>
      <c r="I164" s="496">
        <v>180.31666666666666</v>
      </c>
      <c r="J164" s="496">
        <v>185.83333333333331</v>
      </c>
      <c r="K164" s="495">
        <v>174.8</v>
      </c>
      <c r="L164" s="495">
        <v>163.80000000000001</v>
      </c>
      <c r="M164" s="495">
        <v>4.2034700000000003</v>
      </c>
      <c r="N164" s="1"/>
      <c r="O164" s="1"/>
    </row>
    <row r="165" spans="1:15" ht="12.75" customHeight="1">
      <c r="A165" s="31">
        <v>155</v>
      </c>
      <c r="B165" s="494" t="s">
        <v>104</v>
      </c>
      <c r="C165" s="495">
        <v>129.19999999999999</v>
      </c>
      <c r="D165" s="496">
        <v>129.03333333333333</v>
      </c>
      <c r="E165" s="496">
        <v>128.16666666666666</v>
      </c>
      <c r="F165" s="496">
        <v>127.13333333333333</v>
      </c>
      <c r="G165" s="496">
        <v>126.26666666666665</v>
      </c>
      <c r="H165" s="496">
        <v>130.06666666666666</v>
      </c>
      <c r="I165" s="496">
        <v>130.93333333333334</v>
      </c>
      <c r="J165" s="496">
        <v>131.96666666666667</v>
      </c>
      <c r="K165" s="495">
        <v>129.9</v>
      </c>
      <c r="L165" s="495">
        <v>128</v>
      </c>
      <c r="M165" s="495">
        <v>41.60624</v>
      </c>
      <c r="N165" s="1"/>
      <c r="O165" s="1"/>
    </row>
    <row r="166" spans="1:15" ht="12.75" customHeight="1">
      <c r="A166" s="31">
        <v>156</v>
      </c>
      <c r="B166" s="494" t="s">
        <v>368</v>
      </c>
      <c r="C166" s="495">
        <v>3142.45</v>
      </c>
      <c r="D166" s="496">
        <v>3129.5666666666671</v>
      </c>
      <c r="E166" s="496">
        <v>3104.1333333333341</v>
      </c>
      <c r="F166" s="496">
        <v>3065.8166666666671</v>
      </c>
      <c r="G166" s="496">
        <v>3040.3833333333341</v>
      </c>
      <c r="H166" s="496">
        <v>3167.8833333333341</v>
      </c>
      <c r="I166" s="496">
        <v>3193.3166666666675</v>
      </c>
      <c r="J166" s="496">
        <v>3231.6333333333341</v>
      </c>
      <c r="K166" s="495">
        <v>3155</v>
      </c>
      <c r="L166" s="495">
        <v>3091.25</v>
      </c>
      <c r="M166" s="495">
        <v>0.113</v>
      </c>
      <c r="N166" s="1"/>
      <c r="O166" s="1"/>
    </row>
    <row r="167" spans="1:15" ht="12.75" customHeight="1">
      <c r="A167" s="31">
        <v>157</v>
      </c>
      <c r="B167" s="494" t="s">
        <v>369</v>
      </c>
      <c r="C167" s="495">
        <v>3181</v>
      </c>
      <c r="D167" s="496">
        <v>3177.5666666666671</v>
      </c>
      <c r="E167" s="496">
        <v>3156.3833333333341</v>
      </c>
      <c r="F167" s="496">
        <v>3131.7666666666669</v>
      </c>
      <c r="G167" s="496">
        <v>3110.5833333333339</v>
      </c>
      <c r="H167" s="496">
        <v>3202.1833333333343</v>
      </c>
      <c r="I167" s="496">
        <v>3223.3666666666677</v>
      </c>
      <c r="J167" s="496">
        <v>3247.9833333333345</v>
      </c>
      <c r="K167" s="495">
        <v>3198.75</v>
      </c>
      <c r="L167" s="495">
        <v>3152.95</v>
      </c>
      <c r="M167" s="495">
        <v>0.14585999999999999</v>
      </c>
      <c r="N167" s="1"/>
      <c r="O167" s="1"/>
    </row>
    <row r="168" spans="1:15" ht="12.75" customHeight="1">
      <c r="A168" s="31">
        <v>158</v>
      </c>
      <c r="B168" s="494" t="s">
        <v>375</v>
      </c>
      <c r="C168" s="495">
        <v>298.2</v>
      </c>
      <c r="D168" s="496">
        <v>298.31666666666666</v>
      </c>
      <c r="E168" s="496">
        <v>295.73333333333335</v>
      </c>
      <c r="F168" s="496">
        <v>293.26666666666671</v>
      </c>
      <c r="G168" s="496">
        <v>290.68333333333339</v>
      </c>
      <c r="H168" s="496">
        <v>300.7833333333333</v>
      </c>
      <c r="I168" s="496">
        <v>303.36666666666667</v>
      </c>
      <c r="J168" s="496">
        <v>305.83333333333326</v>
      </c>
      <c r="K168" s="495">
        <v>300.89999999999998</v>
      </c>
      <c r="L168" s="495">
        <v>295.85000000000002</v>
      </c>
      <c r="M168" s="495">
        <v>4.2137500000000001</v>
      </c>
      <c r="N168" s="1"/>
      <c r="O168" s="1"/>
    </row>
    <row r="169" spans="1:15" ht="12.75" customHeight="1">
      <c r="A169" s="31">
        <v>159</v>
      </c>
      <c r="B169" s="494" t="s">
        <v>370</v>
      </c>
      <c r="C169" s="495">
        <v>140.80000000000001</v>
      </c>
      <c r="D169" s="496">
        <v>139.58333333333334</v>
      </c>
      <c r="E169" s="496">
        <v>135.51666666666668</v>
      </c>
      <c r="F169" s="496">
        <v>130.23333333333335</v>
      </c>
      <c r="G169" s="496">
        <v>126.16666666666669</v>
      </c>
      <c r="H169" s="496">
        <v>144.86666666666667</v>
      </c>
      <c r="I169" s="496">
        <v>148.93333333333334</v>
      </c>
      <c r="J169" s="496">
        <v>154.21666666666667</v>
      </c>
      <c r="K169" s="495">
        <v>143.65</v>
      </c>
      <c r="L169" s="495">
        <v>134.30000000000001</v>
      </c>
      <c r="M169" s="495">
        <v>50.877389999999998</v>
      </c>
      <c r="N169" s="1"/>
      <c r="O169" s="1"/>
    </row>
    <row r="170" spans="1:15" ht="12.75" customHeight="1">
      <c r="A170" s="31">
        <v>160</v>
      </c>
      <c r="B170" s="494" t="s">
        <v>371</v>
      </c>
      <c r="C170" s="495">
        <v>5261.25</v>
      </c>
      <c r="D170" s="496">
        <v>5292.0999999999995</v>
      </c>
      <c r="E170" s="496">
        <v>5189.1999999999989</v>
      </c>
      <c r="F170" s="496">
        <v>5117.1499999999996</v>
      </c>
      <c r="G170" s="496">
        <v>5014.2499999999991</v>
      </c>
      <c r="H170" s="496">
        <v>5364.1499999999987</v>
      </c>
      <c r="I170" s="496">
        <v>5467.0499999999984</v>
      </c>
      <c r="J170" s="496">
        <v>5539.0999999999985</v>
      </c>
      <c r="K170" s="495">
        <v>5395</v>
      </c>
      <c r="L170" s="495">
        <v>5220.05</v>
      </c>
      <c r="M170" s="495">
        <v>0.10564</v>
      </c>
      <c r="N170" s="1"/>
      <c r="O170" s="1"/>
    </row>
    <row r="171" spans="1:15" ht="12.75" customHeight="1">
      <c r="A171" s="31">
        <v>161</v>
      </c>
      <c r="B171" s="494" t="s">
        <v>258</v>
      </c>
      <c r="C171" s="495">
        <v>3864.55</v>
      </c>
      <c r="D171" s="496">
        <v>3867.1833333333329</v>
      </c>
      <c r="E171" s="496">
        <v>3828.3666666666659</v>
      </c>
      <c r="F171" s="496">
        <v>3792.1833333333329</v>
      </c>
      <c r="G171" s="496">
        <v>3753.3666666666659</v>
      </c>
      <c r="H171" s="496">
        <v>3903.3666666666659</v>
      </c>
      <c r="I171" s="496">
        <v>3942.1833333333325</v>
      </c>
      <c r="J171" s="496">
        <v>3978.3666666666659</v>
      </c>
      <c r="K171" s="495">
        <v>3906</v>
      </c>
      <c r="L171" s="495">
        <v>3831</v>
      </c>
      <c r="M171" s="495">
        <v>0.89895000000000003</v>
      </c>
      <c r="N171" s="1"/>
      <c r="O171" s="1"/>
    </row>
    <row r="172" spans="1:15" ht="12.75" customHeight="1">
      <c r="A172" s="31">
        <v>162</v>
      </c>
      <c r="B172" s="494" t="s">
        <v>372</v>
      </c>
      <c r="C172" s="495">
        <v>1756.65</v>
      </c>
      <c r="D172" s="496">
        <v>1758.2</v>
      </c>
      <c r="E172" s="496">
        <v>1740.95</v>
      </c>
      <c r="F172" s="496">
        <v>1725.25</v>
      </c>
      <c r="G172" s="496">
        <v>1708</v>
      </c>
      <c r="H172" s="496">
        <v>1773.9</v>
      </c>
      <c r="I172" s="496">
        <v>1791.15</v>
      </c>
      <c r="J172" s="496">
        <v>1806.8500000000001</v>
      </c>
      <c r="K172" s="495">
        <v>1775.45</v>
      </c>
      <c r="L172" s="495">
        <v>1742.5</v>
      </c>
      <c r="M172" s="495">
        <v>0.20322000000000001</v>
      </c>
      <c r="N172" s="1"/>
      <c r="O172" s="1"/>
    </row>
    <row r="173" spans="1:15" ht="12.75" customHeight="1">
      <c r="A173" s="31">
        <v>163</v>
      </c>
      <c r="B173" s="494" t="s">
        <v>105</v>
      </c>
      <c r="C173" s="495">
        <v>528.54999999999995</v>
      </c>
      <c r="D173" s="496">
        <v>528.06666666666661</v>
      </c>
      <c r="E173" s="496">
        <v>524.88333333333321</v>
      </c>
      <c r="F173" s="496">
        <v>521.21666666666658</v>
      </c>
      <c r="G173" s="496">
        <v>518.03333333333319</v>
      </c>
      <c r="H173" s="496">
        <v>531.73333333333323</v>
      </c>
      <c r="I173" s="496">
        <v>534.91666666666663</v>
      </c>
      <c r="J173" s="496">
        <v>538.58333333333326</v>
      </c>
      <c r="K173" s="495">
        <v>531.25</v>
      </c>
      <c r="L173" s="495">
        <v>524.4</v>
      </c>
      <c r="M173" s="495">
        <v>7.3938499999999996</v>
      </c>
      <c r="N173" s="1"/>
      <c r="O173" s="1"/>
    </row>
    <row r="174" spans="1:15" ht="12.75" customHeight="1">
      <c r="A174" s="31">
        <v>164</v>
      </c>
      <c r="B174" s="494" t="s">
        <v>367</v>
      </c>
      <c r="C174" s="495">
        <v>4861.8999999999996</v>
      </c>
      <c r="D174" s="496">
        <v>4849.5666666666666</v>
      </c>
      <c r="E174" s="496">
        <v>4775.1333333333332</v>
      </c>
      <c r="F174" s="496">
        <v>4688.3666666666668</v>
      </c>
      <c r="G174" s="496">
        <v>4613.9333333333334</v>
      </c>
      <c r="H174" s="496">
        <v>4936.333333333333</v>
      </c>
      <c r="I174" s="496">
        <v>5010.7666666666655</v>
      </c>
      <c r="J174" s="496">
        <v>5097.5333333333328</v>
      </c>
      <c r="K174" s="495">
        <v>4924</v>
      </c>
      <c r="L174" s="495">
        <v>4762.8</v>
      </c>
      <c r="M174" s="495">
        <v>0.39315</v>
      </c>
      <c r="N174" s="1"/>
      <c r="O174" s="1"/>
    </row>
    <row r="175" spans="1:15" ht="12.75" customHeight="1">
      <c r="A175" s="31">
        <v>165</v>
      </c>
      <c r="B175" s="494" t="s">
        <v>107</v>
      </c>
      <c r="C175" s="495">
        <v>45.75</v>
      </c>
      <c r="D175" s="496">
        <v>46.15</v>
      </c>
      <c r="E175" s="496">
        <v>45.099999999999994</v>
      </c>
      <c r="F175" s="496">
        <v>44.449999999999996</v>
      </c>
      <c r="G175" s="496">
        <v>43.399999999999991</v>
      </c>
      <c r="H175" s="496">
        <v>46.8</v>
      </c>
      <c r="I175" s="496">
        <v>47.849999999999994</v>
      </c>
      <c r="J175" s="496">
        <v>48.5</v>
      </c>
      <c r="K175" s="495">
        <v>47.2</v>
      </c>
      <c r="L175" s="495">
        <v>45.5</v>
      </c>
      <c r="M175" s="495">
        <v>218.39553000000001</v>
      </c>
      <c r="N175" s="1"/>
      <c r="O175" s="1"/>
    </row>
    <row r="176" spans="1:15" ht="12.75" customHeight="1">
      <c r="A176" s="31">
        <v>166</v>
      </c>
      <c r="B176" s="494" t="s">
        <v>381</v>
      </c>
      <c r="C176" s="495">
        <v>440.65</v>
      </c>
      <c r="D176" s="496">
        <v>442.2833333333333</v>
      </c>
      <c r="E176" s="496">
        <v>435.56666666666661</v>
      </c>
      <c r="F176" s="496">
        <v>430.48333333333329</v>
      </c>
      <c r="G176" s="496">
        <v>423.76666666666659</v>
      </c>
      <c r="H176" s="496">
        <v>447.36666666666662</v>
      </c>
      <c r="I176" s="496">
        <v>454.08333333333331</v>
      </c>
      <c r="J176" s="496">
        <v>459.16666666666663</v>
      </c>
      <c r="K176" s="495">
        <v>449</v>
      </c>
      <c r="L176" s="495">
        <v>437.2</v>
      </c>
      <c r="M176" s="495">
        <v>14.348800000000001</v>
      </c>
      <c r="N176" s="1"/>
      <c r="O176" s="1"/>
    </row>
    <row r="177" spans="1:15" ht="12.75" customHeight="1">
      <c r="A177" s="31">
        <v>167</v>
      </c>
      <c r="B177" s="494" t="s">
        <v>373</v>
      </c>
      <c r="C177" s="495">
        <v>1126.0999999999999</v>
      </c>
      <c r="D177" s="496">
        <v>1138.1000000000001</v>
      </c>
      <c r="E177" s="496">
        <v>1108.2000000000003</v>
      </c>
      <c r="F177" s="496">
        <v>1090.3000000000002</v>
      </c>
      <c r="G177" s="496">
        <v>1060.4000000000003</v>
      </c>
      <c r="H177" s="496">
        <v>1156.0000000000002</v>
      </c>
      <c r="I177" s="496">
        <v>1185.9000000000003</v>
      </c>
      <c r="J177" s="496">
        <v>1203.8000000000002</v>
      </c>
      <c r="K177" s="495">
        <v>1168</v>
      </c>
      <c r="L177" s="495">
        <v>1120.2</v>
      </c>
      <c r="M177" s="495">
        <v>0.15445999999999999</v>
      </c>
      <c r="N177" s="1"/>
      <c r="O177" s="1"/>
    </row>
    <row r="178" spans="1:15" ht="12.75" customHeight="1">
      <c r="A178" s="31">
        <v>168</v>
      </c>
      <c r="B178" s="494" t="s">
        <v>259</v>
      </c>
      <c r="C178" s="495">
        <v>517.75</v>
      </c>
      <c r="D178" s="496">
        <v>518.2833333333333</v>
      </c>
      <c r="E178" s="496">
        <v>511.71666666666658</v>
      </c>
      <c r="F178" s="496">
        <v>505.68333333333328</v>
      </c>
      <c r="G178" s="496">
        <v>499.11666666666656</v>
      </c>
      <c r="H178" s="496">
        <v>524.31666666666661</v>
      </c>
      <c r="I178" s="496">
        <v>530.88333333333321</v>
      </c>
      <c r="J178" s="496">
        <v>536.91666666666663</v>
      </c>
      <c r="K178" s="495">
        <v>524.85</v>
      </c>
      <c r="L178" s="495">
        <v>512.25</v>
      </c>
      <c r="M178" s="495">
        <v>1.7094100000000001</v>
      </c>
      <c r="N178" s="1"/>
      <c r="O178" s="1"/>
    </row>
    <row r="179" spans="1:15" ht="12.75" customHeight="1">
      <c r="A179" s="31">
        <v>169</v>
      </c>
      <c r="B179" s="494" t="s">
        <v>108</v>
      </c>
      <c r="C179" s="495">
        <v>968.35</v>
      </c>
      <c r="D179" s="496">
        <v>965.15</v>
      </c>
      <c r="E179" s="496">
        <v>956.15</v>
      </c>
      <c r="F179" s="496">
        <v>943.95</v>
      </c>
      <c r="G179" s="496">
        <v>934.95</v>
      </c>
      <c r="H179" s="496">
        <v>977.34999999999991</v>
      </c>
      <c r="I179" s="496">
        <v>986.34999999999991</v>
      </c>
      <c r="J179" s="496">
        <v>998.54999999999984</v>
      </c>
      <c r="K179" s="495">
        <v>974.15</v>
      </c>
      <c r="L179" s="495">
        <v>952.95</v>
      </c>
      <c r="M179" s="495">
        <v>7.6654200000000001</v>
      </c>
      <c r="N179" s="1"/>
      <c r="O179" s="1"/>
    </row>
    <row r="180" spans="1:15" ht="12.75" customHeight="1">
      <c r="A180" s="31">
        <v>170</v>
      </c>
      <c r="B180" s="494" t="s">
        <v>260</v>
      </c>
      <c r="C180" s="495">
        <v>628.29999999999995</v>
      </c>
      <c r="D180" s="496">
        <v>629.65</v>
      </c>
      <c r="E180" s="496">
        <v>622.69999999999993</v>
      </c>
      <c r="F180" s="496">
        <v>617.09999999999991</v>
      </c>
      <c r="G180" s="496">
        <v>610.14999999999986</v>
      </c>
      <c r="H180" s="496">
        <v>635.25</v>
      </c>
      <c r="I180" s="496">
        <v>642.20000000000005</v>
      </c>
      <c r="J180" s="496">
        <v>647.80000000000007</v>
      </c>
      <c r="K180" s="495">
        <v>636.6</v>
      </c>
      <c r="L180" s="495">
        <v>624.04999999999995</v>
      </c>
      <c r="M180" s="495">
        <v>2.77047</v>
      </c>
      <c r="N180" s="1"/>
      <c r="O180" s="1"/>
    </row>
    <row r="181" spans="1:15" ht="12.75" customHeight="1">
      <c r="A181" s="31">
        <v>171</v>
      </c>
      <c r="B181" s="494" t="s">
        <v>109</v>
      </c>
      <c r="C181" s="495">
        <v>1871.8</v>
      </c>
      <c r="D181" s="496">
        <v>1867.3</v>
      </c>
      <c r="E181" s="496">
        <v>1852.6499999999999</v>
      </c>
      <c r="F181" s="496">
        <v>1833.5</v>
      </c>
      <c r="G181" s="496">
        <v>1818.85</v>
      </c>
      <c r="H181" s="496">
        <v>1886.4499999999998</v>
      </c>
      <c r="I181" s="496">
        <v>1901.1</v>
      </c>
      <c r="J181" s="496">
        <v>1920.2499999999998</v>
      </c>
      <c r="K181" s="495">
        <v>1881.95</v>
      </c>
      <c r="L181" s="495">
        <v>1848.15</v>
      </c>
      <c r="M181" s="495">
        <v>3.92238</v>
      </c>
      <c r="N181" s="1"/>
      <c r="O181" s="1"/>
    </row>
    <row r="182" spans="1:15" ht="12.75" customHeight="1">
      <c r="A182" s="31">
        <v>172</v>
      </c>
      <c r="B182" s="494" t="s">
        <v>382</v>
      </c>
      <c r="C182" s="495">
        <v>99.8</v>
      </c>
      <c r="D182" s="496">
        <v>99.266666666666666</v>
      </c>
      <c r="E182" s="496">
        <v>98.583333333333329</v>
      </c>
      <c r="F182" s="496">
        <v>97.36666666666666</v>
      </c>
      <c r="G182" s="496">
        <v>96.683333333333323</v>
      </c>
      <c r="H182" s="496">
        <v>100.48333333333333</v>
      </c>
      <c r="I182" s="496">
        <v>101.16666666666667</v>
      </c>
      <c r="J182" s="496">
        <v>102.38333333333334</v>
      </c>
      <c r="K182" s="495">
        <v>99.95</v>
      </c>
      <c r="L182" s="495">
        <v>98.05</v>
      </c>
      <c r="M182" s="495">
        <v>3.6978800000000001</v>
      </c>
      <c r="N182" s="1"/>
      <c r="O182" s="1"/>
    </row>
    <row r="183" spans="1:15" ht="12.75" customHeight="1">
      <c r="A183" s="31">
        <v>173</v>
      </c>
      <c r="B183" s="494" t="s">
        <v>110</v>
      </c>
      <c r="C183" s="495">
        <v>336.2</v>
      </c>
      <c r="D183" s="496">
        <v>337.68333333333334</v>
      </c>
      <c r="E183" s="496">
        <v>330.56666666666666</v>
      </c>
      <c r="F183" s="496">
        <v>324.93333333333334</v>
      </c>
      <c r="G183" s="496">
        <v>317.81666666666666</v>
      </c>
      <c r="H183" s="496">
        <v>343.31666666666666</v>
      </c>
      <c r="I183" s="496">
        <v>350.43333333333334</v>
      </c>
      <c r="J183" s="496">
        <v>356.06666666666666</v>
      </c>
      <c r="K183" s="495">
        <v>344.8</v>
      </c>
      <c r="L183" s="495">
        <v>332.05</v>
      </c>
      <c r="M183" s="495">
        <v>11.85961</v>
      </c>
      <c r="N183" s="1"/>
      <c r="O183" s="1"/>
    </row>
    <row r="184" spans="1:15" ht="12.75" customHeight="1">
      <c r="A184" s="31">
        <v>174</v>
      </c>
      <c r="B184" s="494" t="s">
        <v>374</v>
      </c>
      <c r="C184" s="495">
        <v>508.95</v>
      </c>
      <c r="D184" s="496">
        <v>518.93333333333339</v>
      </c>
      <c r="E184" s="496">
        <v>493.86666666666679</v>
      </c>
      <c r="F184" s="496">
        <v>478.78333333333342</v>
      </c>
      <c r="G184" s="496">
        <v>453.71666666666681</v>
      </c>
      <c r="H184" s="496">
        <v>534.01666666666677</v>
      </c>
      <c r="I184" s="496">
        <v>559.08333333333337</v>
      </c>
      <c r="J184" s="496">
        <v>574.16666666666674</v>
      </c>
      <c r="K184" s="495">
        <v>544</v>
      </c>
      <c r="L184" s="495">
        <v>503.85</v>
      </c>
      <c r="M184" s="495">
        <v>84.54871</v>
      </c>
      <c r="N184" s="1"/>
      <c r="O184" s="1"/>
    </row>
    <row r="185" spans="1:15" ht="12.75" customHeight="1">
      <c r="A185" s="31">
        <v>175</v>
      </c>
      <c r="B185" s="494" t="s">
        <v>111</v>
      </c>
      <c r="C185" s="495">
        <v>1622.25</v>
      </c>
      <c r="D185" s="496">
        <v>1622.2666666666667</v>
      </c>
      <c r="E185" s="496">
        <v>1600.5333333333333</v>
      </c>
      <c r="F185" s="496">
        <v>1578.8166666666666</v>
      </c>
      <c r="G185" s="496">
        <v>1557.0833333333333</v>
      </c>
      <c r="H185" s="496">
        <v>1643.9833333333333</v>
      </c>
      <c r="I185" s="496">
        <v>1665.7166666666665</v>
      </c>
      <c r="J185" s="496">
        <v>1687.4333333333334</v>
      </c>
      <c r="K185" s="495">
        <v>1644</v>
      </c>
      <c r="L185" s="495">
        <v>1600.55</v>
      </c>
      <c r="M185" s="495">
        <v>16.565200000000001</v>
      </c>
      <c r="N185" s="1"/>
      <c r="O185" s="1"/>
    </row>
    <row r="186" spans="1:15" ht="12.75" customHeight="1">
      <c r="A186" s="31">
        <v>176</v>
      </c>
      <c r="B186" s="494" t="s">
        <v>376</v>
      </c>
      <c r="C186" s="495">
        <v>137.9</v>
      </c>
      <c r="D186" s="496">
        <v>137.96666666666667</v>
      </c>
      <c r="E186" s="496">
        <v>136.23333333333335</v>
      </c>
      <c r="F186" s="496">
        <v>134.56666666666669</v>
      </c>
      <c r="G186" s="496">
        <v>132.83333333333337</v>
      </c>
      <c r="H186" s="496">
        <v>139.63333333333333</v>
      </c>
      <c r="I186" s="496">
        <v>141.36666666666662</v>
      </c>
      <c r="J186" s="496">
        <v>143.0333333333333</v>
      </c>
      <c r="K186" s="495">
        <v>139.69999999999999</v>
      </c>
      <c r="L186" s="495">
        <v>136.30000000000001</v>
      </c>
      <c r="M186" s="495">
        <v>5.7538099999999996</v>
      </c>
      <c r="N186" s="1"/>
      <c r="O186" s="1"/>
    </row>
    <row r="187" spans="1:15" ht="12.75" customHeight="1">
      <c r="A187" s="31">
        <v>177</v>
      </c>
      <c r="B187" s="494" t="s">
        <v>377</v>
      </c>
      <c r="C187" s="495">
        <v>1917</v>
      </c>
      <c r="D187" s="496">
        <v>1900.3333333333333</v>
      </c>
      <c r="E187" s="496">
        <v>1875.6666666666665</v>
      </c>
      <c r="F187" s="496">
        <v>1834.3333333333333</v>
      </c>
      <c r="G187" s="496">
        <v>1809.6666666666665</v>
      </c>
      <c r="H187" s="496">
        <v>1941.6666666666665</v>
      </c>
      <c r="I187" s="496">
        <v>1966.333333333333</v>
      </c>
      <c r="J187" s="496">
        <v>2007.6666666666665</v>
      </c>
      <c r="K187" s="495">
        <v>1925</v>
      </c>
      <c r="L187" s="495">
        <v>1859</v>
      </c>
      <c r="M187" s="495">
        <v>0.80403000000000002</v>
      </c>
      <c r="N187" s="1"/>
      <c r="O187" s="1"/>
    </row>
    <row r="188" spans="1:15" ht="12.75" customHeight="1">
      <c r="A188" s="31">
        <v>178</v>
      </c>
      <c r="B188" s="494" t="s">
        <v>383</v>
      </c>
      <c r="C188" s="495">
        <v>121.5</v>
      </c>
      <c r="D188" s="496">
        <v>120.78333333333335</v>
      </c>
      <c r="E188" s="496">
        <v>119.56666666666669</v>
      </c>
      <c r="F188" s="496">
        <v>117.63333333333334</v>
      </c>
      <c r="G188" s="496">
        <v>116.41666666666669</v>
      </c>
      <c r="H188" s="496">
        <v>122.7166666666667</v>
      </c>
      <c r="I188" s="496">
        <v>123.93333333333337</v>
      </c>
      <c r="J188" s="496">
        <v>125.8666666666667</v>
      </c>
      <c r="K188" s="495">
        <v>122</v>
      </c>
      <c r="L188" s="495">
        <v>118.85</v>
      </c>
      <c r="M188" s="495">
        <v>7.2050000000000001</v>
      </c>
      <c r="N188" s="1"/>
      <c r="O188" s="1"/>
    </row>
    <row r="189" spans="1:15" ht="12.75" customHeight="1">
      <c r="A189" s="31">
        <v>179</v>
      </c>
      <c r="B189" s="494" t="s">
        <v>261</v>
      </c>
      <c r="C189" s="495">
        <v>295.14999999999998</v>
      </c>
      <c r="D189" s="496">
        <v>294.2833333333333</v>
      </c>
      <c r="E189" s="496">
        <v>291.66666666666663</v>
      </c>
      <c r="F189" s="496">
        <v>288.18333333333334</v>
      </c>
      <c r="G189" s="496">
        <v>285.56666666666666</v>
      </c>
      <c r="H189" s="496">
        <v>297.76666666666659</v>
      </c>
      <c r="I189" s="496">
        <v>300.38333333333327</v>
      </c>
      <c r="J189" s="496">
        <v>303.86666666666656</v>
      </c>
      <c r="K189" s="495">
        <v>296.89999999999998</v>
      </c>
      <c r="L189" s="495">
        <v>290.8</v>
      </c>
      <c r="M189" s="495">
        <v>2.5672799999999998</v>
      </c>
      <c r="N189" s="1"/>
      <c r="O189" s="1"/>
    </row>
    <row r="190" spans="1:15" ht="12.75" customHeight="1">
      <c r="A190" s="31">
        <v>180</v>
      </c>
      <c r="B190" s="494" t="s">
        <v>378</v>
      </c>
      <c r="C190" s="495">
        <v>650.15</v>
      </c>
      <c r="D190" s="496">
        <v>651.9666666666667</v>
      </c>
      <c r="E190" s="496">
        <v>644.43333333333339</v>
      </c>
      <c r="F190" s="496">
        <v>638.7166666666667</v>
      </c>
      <c r="G190" s="496">
        <v>631.18333333333339</v>
      </c>
      <c r="H190" s="496">
        <v>657.68333333333339</v>
      </c>
      <c r="I190" s="496">
        <v>665.2166666666667</v>
      </c>
      <c r="J190" s="496">
        <v>670.93333333333339</v>
      </c>
      <c r="K190" s="495">
        <v>659.5</v>
      </c>
      <c r="L190" s="495">
        <v>646.25</v>
      </c>
      <c r="M190" s="495">
        <v>0.98150000000000004</v>
      </c>
      <c r="N190" s="1"/>
      <c r="O190" s="1"/>
    </row>
    <row r="191" spans="1:15" ht="12.75" customHeight="1">
      <c r="A191" s="31">
        <v>181</v>
      </c>
      <c r="B191" s="494" t="s">
        <v>112</v>
      </c>
      <c r="C191" s="495">
        <v>634.85</v>
      </c>
      <c r="D191" s="496">
        <v>633.25000000000011</v>
      </c>
      <c r="E191" s="496">
        <v>628.05000000000018</v>
      </c>
      <c r="F191" s="496">
        <v>621.25000000000011</v>
      </c>
      <c r="G191" s="496">
        <v>616.05000000000018</v>
      </c>
      <c r="H191" s="496">
        <v>640.05000000000018</v>
      </c>
      <c r="I191" s="496">
        <v>645.25000000000023</v>
      </c>
      <c r="J191" s="496">
        <v>652.05000000000018</v>
      </c>
      <c r="K191" s="495">
        <v>638.45000000000005</v>
      </c>
      <c r="L191" s="495">
        <v>626.45000000000005</v>
      </c>
      <c r="M191" s="495">
        <v>4.68703</v>
      </c>
      <c r="N191" s="1"/>
      <c r="O191" s="1"/>
    </row>
    <row r="192" spans="1:15" ht="12.75" customHeight="1">
      <c r="A192" s="31">
        <v>182</v>
      </c>
      <c r="B192" s="494" t="s">
        <v>262</v>
      </c>
      <c r="C192" s="495">
        <v>1210.6500000000001</v>
      </c>
      <c r="D192" s="496">
        <v>1217.05</v>
      </c>
      <c r="E192" s="496">
        <v>1202.0999999999999</v>
      </c>
      <c r="F192" s="496">
        <v>1193.55</v>
      </c>
      <c r="G192" s="496">
        <v>1178.5999999999999</v>
      </c>
      <c r="H192" s="496">
        <v>1225.5999999999999</v>
      </c>
      <c r="I192" s="496">
        <v>1240.5500000000002</v>
      </c>
      <c r="J192" s="496">
        <v>1249.0999999999999</v>
      </c>
      <c r="K192" s="495">
        <v>1232</v>
      </c>
      <c r="L192" s="495">
        <v>1208.5</v>
      </c>
      <c r="M192" s="495">
        <v>5.6943299999999999</v>
      </c>
      <c r="N192" s="1"/>
      <c r="O192" s="1"/>
    </row>
    <row r="193" spans="1:15" ht="12.75" customHeight="1">
      <c r="A193" s="31">
        <v>183</v>
      </c>
      <c r="B193" s="494" t="s">
        <v>387</v>
      </c>
      <c r="C193" s="495">
        <v>1296.5999999999999</v>
      </c>
      <c r="D193" s="496">
        <v>1298.0166666666667</v>
      </c>
      <c r="E193" s="496">
        <v>1286.0333333333333</v>
      </c>
      <c r="F193" s="496">
        <v>1275.4666666666667</v>
      </c>
      <c r="G193" s="496">
        <v>1263.4833333333333</v>
      </c>
      <c r="H193" s="496">
        <v>1308.5833333333333</v>
      </c>
      <c r="I193" s="496">
        <v>1320.5666666666664</v>
      </c>
      <c r="J193" s="496">
        <v>1331.1333333333332</v>
      </c>
      <c r="K193" s="495">
        <v>1310</v>
      </c>
      <c r="L193" s="495">
        <v>1287.45</v>
      </c>
      <c r="M193" s="495">
        <v>1.9791799999999999</v>
      </c>
      <c r="N193" s="1"/>
      <c r="O193" s="1"/>
    </row>
    <row r="194" spans="1:15" ht="12.75" customHeight="1">
      <c r="A194" s="31">
        <v>184</v>
      </c>
      <c r="B194" s="494" t="s">
        <v>846</v>
      </c>
      <c r="C194" s="495">
        <v>21.9</v>
      </c>
      <c r="D194" s="496">
        <v>21.916666666666668</v>
      </c>
      <c r="E194" s="496">
        <v>21.433333333333337</v>
      </c>
      <c r="F194" s="496">
        <v>20.966666666666669</v>
      </c>
      <c r="G194" s="496">
        <v>20.483333333333338</v>
      </c>
      <c r="H194" s="496">
        <v>22.383333333333336</v>
      </c>
      <c r="I194" s="496">
        <v>22.866666666666664</v>
      </c>
      <c r="J194" s="496">
        <v>23.333333333333336</v>
      </c>
      <c r="K194" s="495">
        <v>22.4</v>
      </c>
      <c r="L194" s="495">
        <v>21.45</v>
      </c>
      <c r="M194" s="495">
        <v>30.70506</v>
      </c>
      <c r="N194" s="1"/>
      <c r="O194" s="1"/>
    </row>
    <row r="195" spans="1:15" ht="12.75" customHeight="1">
      <c r="A195" s="31">
        <v>185</v>
      </c>
      <c r="B195" s="494" t="s">
        <v>388</v>
      </c>
      <c r="C195" s="495">
        <v>1264.2</v>
      </c>
      <c r="D195" s="496">
        <v>1267.7166666666667</v>
      </c>
      <c r="E195" s="496">
        <v>1251.4833333333333</v>
      </c>
      <c r="F195" s="496">
        <v>1238.7666666666667</v>
      </c>
      <c r="G195" s="496">
        <v>1222.5333333333333</v>
      </c>
      <c r="H195" s="496">
        <v>1280.4333333333334</v>
      </c>
      <c r="I195" s="496">
        <v>1296.666666666667</v>
      </c>
      <c r="J195" s="496">
        <v>1309.3833333333334</v>
      </c>
      <c r="K195" s="495">
        <v>1283.95</v>
      </c>
      <c r="L195" s="495">
        <v>1255</v>
      </c>
      <c r="M195" s="495">
        <v>0.14068</v>
      </c>
      <c r="N195" s="1"/>
      <c r="O195" s="1"/>
    </row>
    <row r="196" spans="1:15" ht="12.75" customHeight="1">
      <c r="A196" s="31">
        <v>186</v>
      </c>
      <c r="B196" s="494" t="s">
        <v>113</v>
      </c>
      <c r="C196" s="495">
        <v>1397</v>
      </c>
      <c r="D196" s="496">
        <v>1392.2166666666665</v>
      </c>
      <c r="E196" s="496">
        <v>1381.4333333333329</v>
      </c>
      <c r="F196" s="496">
        <v>1365.8666666666666</v>
      </c>
      <c r="G196" s="496">
        <v>1355.083333333333</v>
      </c>
      <c r="H196" s="496">
        <v>1407.7833333333328</v>
      </c>
      <c r="I196" s="496">
        <v>1418.5666666666662</v>
      </c>
      <c r="J196" s="496">
        <v>1434.1333333333328</v>
      </c>
      <c r="K196" s="495">
        <v>1403</v>
      </c>
      <c r="L196" s="495">
        <v>1376.65</v>
      </c>
      <c r="M196" s="495">
        <v>3.8645200000000002</v>
      </c>
      <c r="N196" s="1"/>
      <c r="O196" s="1"/>
    </row>
    <row r="197" spans="1:15" ht="12.75" customHeight="1">
      <c r="A197" s="31">
        <v>187</v>
      </c>
      <c r="B197" s="494" t="s">
        <v>114</v>
      </c>
      <c r="C197" s="495">
        <v>1319.1</v>
      </c>
      <c r="D197" s="496">
        <v>1319.1666666666667</v>
      </c>
      <c r="E197" s="496">
        <v>1308.8833333333334</v>
      </c>
      <c r="F197" s="496">
        <v>1298.6666666666667</v>
      </c>
      <c r="G197" s="496">
        <v>1288.3833333333334</v>
      </c>
      <c r="H197" s="496">
        <v>1329.3833333333334</v>
      </c>
      <c r="I197" s="496">
        <v>1339.6666666666667</v>
      </c>
      <c r="J197" s="496">
        <v>1349.8833333333334</v>
      </c>
      <c r="K197" s="495">
        <v>1329.45</v>
      </c>
      <c r="L197" s="495">
        <v>1308.95</v>
      </c>
      <c r="M197" s="495">
        <v>22.315079999999998</v>
      </c>
      <c r="N197" s="1"/>
      <c r="O197" s="1"/>
    </row>
    <row r="198" spans="1:15" ht="12.75" customHeight="1">
      <c r="A198" s="31">
        <v>188</v>
      </c>
      <c r="B198" s="494" t="s">
        <v>115</v>
      </c>
      <c r="C198" s="495">
        <v>2586.4499999999998</v>
      </c>
      <c r="D198" s="496">
        <v>2585.3666666666668</v>
      </c>
      <c r="E198" s="496">
        <v>2562.0833333333335</v>
      </c>
      <c r="F198" s="496">
        <v>2537.7166666666667</v>
      </c>
      <c r="G198" s="496">
        <v>2514.4333333333334</v>
      </c>
      <c r="H198" s="496">
        <v>2609.7333333333336</v>
      </c>
      <c r="I198" s="496">
        <v>2633.0166666666664</v>
      </c>
      <c r="J198" s="496">
        <v>2657.3833333333337</v>
      </c>
      <c r="K198" s="495">
        <v>2608.65</v>
      </c>
      <c r="L198" s="495">
        <v>2561</v>
      </c>
      <c r="M198" s="495">
        <v>22.89067</v>
      </c>
      <c r="N198" s="1"/>
      <c r="O198" s="1"/>
    </row>
    <row r="199" spans="1:15" ht="12.75" customHeight="1">
      <c r="A199" s="31">
        <v>189</v>
      </c>
      <c r="B199" s="494" t="s">
        <v>116</v>
      </c>
      <c r="C199" s="495">
        <v>2446.1</v>
      </c>
      <c r="D199" s="496">
        <v>2435.6833333333329</v>
      </c>
      <c r="E199" s="496">
        <v>2421.4166666666661</v>
      </c>
      <c r="F199" s="496">
        <v>2396.7333333333331</v>
      </c>
      <c r="G199" s="496">
        <v>2382.4666666666662</v>
      </c>
      <c r="H199" s="496">
        <v>2460.3666666666659</v>
      </c>
      <c r="I199" s="496">
        <v>2474.6333333333332</v>
      </c>
      <c r="J199" s="496">
        <v>2499.3166666666657</v>
      </c>
      <c r="K199" s="495">
        <v>2449.9499999999998</v>
      </c>
      <c r="L199" s="495">
        <v>2411</v>
      </c>
      <c r="M199" s="495">
        <v>1.17665</v>
      </c>
      <c r="N199" s="1"/>
      <c r="O199" s="1"/>
    </row>
    <row r="200" spans="1:15" ht="12.75" customHeight="1">
      <c r="A200" s="31">
        <v>190</v>
      </c>
      <c r="B200" s="494" t="s">
        <v>117</v>
      </c>
      <c r="C200" s="495">
        <v>1479.4</v>
      </c>
      <c r="D200" s="496">
        <v>1475.2333333333333</v>
      </c>
      <c r="E200" s="496">
        <v>1465.6666666666667</v>
      </c>
      <c r="F200" s="496">
        <v>1451.9333333333334</v>
      </c>
      <c r="G200" s="496">
        <v>1442.3666666666668</v>
      </c>
      <c r="H200" s="496">
        <v>1488.9666666666667</v>
      </c>
      <c r="I200" s="496">
        <v>1498.5333333333333</v>
      </c>
      <c r="J200" s="496">
        <v>1512.2666666666667</v>
      </c>
      <c r="K200" s="495">
        <v>1484.8</v>
      </c>
      <c r="L200" s="495">
        <v>1461.5</v>
      </c>
      <c r="M200" s="495">
        <v>31.628679999999999</v>
      </c>
      <c r="N200" s="1"/>
      <c r="O200" s="1"/>
    </row>
    <row r="201" spans="1:15" ht="12.75" customHeight="1">
      <c r="A201" s="31">
        <v>191</v>
      </c>
      <c r="B201" s="494" t="s">
        <v>118</v>
      </c>
      <c r="C201" s="495">
        <v>649.54999999999995</v>
      </c>
      <c r="D201" s="496">
        <v>648.9</v>
      </c>
      <c r="E201" s="496">
        <v>642.79999999999995</v>
      </c>
      <c r="F201" s="496">
        <v>636.04999999999995</v>
      </c>
      <c r="G201" s="496">
        <v>629.94999999999993</v>
      </c>
      <c r="H201" s="496">
        <v>655.65</v>
      </c>
      <c r="I201" s="496">
        <v>661.75000000000011</v>
      </c>
      <c r="J201" s="496">
        <v>668.5</v>
      </c>
      <c r="K201" s="495">
        <v>655</v>
      </c>
      <c r="L201" s="495">
        <v>642.15</v>
      </c>
      <c r="M201" s="495">
        <v>15.928419999999999</v>
      </c>
      <c r="N201" s="1"/>
      <c r="O201" s="1"/>
    </row>
    <row r="202" spans="1:15" ht="12.75" customHeight="1">
      <c r="A202" s="31">
        <v>192</v>
      </c>
      <c r="B202" s="494" t="s">
        <v>385</v>
      </c>
      <c r="C202" s="495">
        <v>1788.05</v>
      </c>
      <c r="D202" s="496">
        <v>1813.7</v>
      </c>
      <c r="E202" s="496">
        <v>1750.4</v>
      </c>
      <c r="F202" s="496">
        <v>1712.75</v>
      </c>
      <c r="G202" s="496">
        <v>1649.45</v>
      </c>
      <c r="H202" s="496">
        <v>1851.3500000000001</v>
      </c>
      <c r="I202" s="496">
        <v>1914.6499999999999</v>
      </c>
      <c r="J202" s="496">
        <v>1952.3000000000002</v>
      </c>
      <c r="K202" s="495">
        <v>1877</v>
      </c>
      <c r="L202" s="495">
        <v>1776.05</v>
      </c>
      <c r="M202" s="495">
        <v>8.7707200000000007</v>
      </c>
      <c r="N202" s="1"/>
      <c r="O202" s="1"/>
    </row>
    <row r="203" spans="1:15" ht="12.75" customHeight="1">
      <c r="A203" s="31">
        <v>193</v>
      </c>
      <c r="B203" s="494" t="s">
        <v>389</v>
      </c>
      <c r="C203" s="495">
        <v>226.35</v>
      </c>
      <c r="D203" s="496">
        <v>224.6</v>
      </c>
      <c r="E203" s="496">
        <v>221.79999999999998</v>
      </c>
      <c r="F203" s="496">
        <v>217.25</v>
      </c>
      <c r="G203" s="496">
        <v>214.45</v>
      </c>
      <c r="H203" s="496">
        <v>229.14999999999998</v>
      </c>
      <c r="I203" s="496">
        <v>231.95</v>
      </c>
      <c r="J203" s="496">
        <v>236.49999999999997</v>
      </c>
      <c r="K203" s="495">
        <v>227.4</v>
      </c>
      <c r="L203" s="495">
        <v>220.05</v>
      </c>
      <c r="M203" s="495">
        <v>1.1600200000000001</v>
      </c>
      <c r="N203" s="1"/>
      <c r="O203" s="1"/>
    </row>
    <row r="204" spans="1:15" ht="12.75" customHeight="1">
      <c r="A204" s="31">
        <v>194</v>
      </c>
      <c r="B204" s="494" t="s">
        <v>390</v>
      </c>
      <c r="C204" s="495">
        <v>127.8</v>
      </c>
      <c r="D204" s="496">
        <v>127.76666666666667</v>
      </c>
      <c r="E204" s="496">
        <v>125.03333333333333</v>
      </c>
      <c r="F204" s="496">
        <v>122.26666666666667</v>
      </c>
      <c r="G204" s="496">
        <v>119.53333333333333</v>
      </c>
      <c r="H204" s="496">
        <v>130.53333333333333</v>
      </c>
      <c r="I204" s="496">
        <v>133.26666666666665</v>
      </c>
      <c r="J204" s="496">
        <v>136.03333333333333</v>
      </c>
      <c r="K204" s="495">
        <v>130.5</v>
      </c>
      <c r="L204" s="495">
        <v>125</v>
      </c>
      <c r="M204" s="495">
        <v>6.21922</v>
      </c>
      <c r="N204" s="1"/>
      <c r="O204" s="1"/>
    </row>
    <row r="205" spans="1:15" ht="12.75" customHeight="1">
      <c r="A205" s="31">
        <v>195</v>
      </c>
      <c r="B205" s="494" t="s">
        <v>119</v>
      </c>
      <c r="C205" s="495">
        <v>2462.1</v>
      </c>
      <c r="D205" s="496">
        <v>2459.2333333333331</v>
      </c>
      <c r="E205" s="496">
        <v>2434.8666666666663</v>
      </c>
      <c r="F205" s="496">
        <v>2407.6333333333332</v>
      </c>
      <c r="G205" s="496">
        <v>2383.2666666666664</v>
      </c>
      <c r="H205" s="496">
        <v>2486.4666666666662</v>
      </c>
      <c r="I205" s="496">
        <v>2510.833333333333</v>
      </c>
      <c r="J205" s="496">
        <v>2538.0666666666662</v>
      </c>
      <c r="K205" s="495">
        <v>2483.6</v>
      </c>
      <c r="L205" s="495">
        <v>2432</v>
      </c>
      <c r="M205" s="495">
        <v>2.5360800000000001</v>
      </c>
      <c r="N205" s="1"/>
      <c r="O205" s="1"/>
    </row>
    <row r="206" spans="1:15" ht="12.75" customHeight="1">
      <c r="A206" s="31">
        <v>196</v>
      </c>
      <c r="B206" s="494" t="s">
        <v>386</v>
      </c>
      <c r="C206" s="495">
        <v>78.8</v>
      </c>
      <c r="D206" s="496">
        <v>79.25</v>
      </c>
      <c r="E206" s="496">
        <v>78.099999999999994</v>
      </c>
      <c r="F206" s="496">
        <v>77.399999999999991</v>
      </c>
      <c r="G206" s="496">
        <v>76.249999999999986</v>
      </c>
      <c r="H206" s="496">
        <v>79.95</v>
      </c>
      <c r="I206" s="496">
        <v>81.100000000000009</v>
      </c>
      <c r="J206" s="496">
        <v>81.800000000000011</v>
      </c>
      <c r="K206" s="495">
        <v>80.400000000000006</v>
      </c>
      <c r="L206" s="495">
        <v>78.55</v>
      </c>
      <c r="M206" s="495">
        <v>73.192909999999998</v>
      </c>
      <c r="N206" s="1"/>
      <c r="O206" s="1"/>
    </row>
    <row r="207" spans="1:15" ht="12.75" customHeight="1">
      <c r="A207" s="31">
        <v>197</v>
      </c>
      <c r="B207" s="494" t="s">
        <v>847</v>
      </c>
      <c r="C207" s="495">
        <v>3305.65</v>
      </c>
      <c r="D207" s="496">
        <v>3323.8333333333335</v>
      </c>
      <c r="E207" s="496">
        <v>3282.8166666666671</v>
      </c>
      <c r="F207" s="496">
        <v>3259.9833333333336</v>
      </c>
      <c r="G207" s="496">
        <v>3218.9666666666672</v>
      </c>
      <c r="H207" s="496">
        <v>3346.666666666667</v>
      </c>
      <c r="I207" s="496">
        <v>3387.6833333333334</v>
      </c>
      <c r="J207" s="496">
        <v>3410.5166666666669</v>
      </c>
      <c r="K207" s="495">
        <v>3364.85</v>
      </c>
      <c r="L207" s="495">
        <v>3301</v>
      </c>
      <c r="M207" s="495">
        <v>0.14593</v>
      </c>
      <c r="N207" s="1"/>
      <c r="O207" s="1"/>
    </row>
    <row r="208" spans="1:15" ht="12.75" customHeight="1">
      <c r="A208" s="31">
        <v>198</v>
      </c>
      <c r="B208" s="494" t="s">
        <v>832</v>
      </c>
      <c r="C208" s="495">
        <v>526.75</v>
      </c>
      <c r="D208" s="496">
        <v>529.93333333333328</v>
      </c>
      <c r="E208" s="496">
        <v>521.81666666666661</v>
      </c>
      <c r="F208" s="496">
        <v>516.88333333333333</v>
      </c>
      <c r="G208" s="496">
        <v>508.76666666666665</v>
      </c>
      <c r="H208" s="496">
        <v>534.86666666666656</v>
      </c>
      <c r="I208" s="496">
        <v>542.98333333333312</v>
      </c>
      <c r="J208" s="496">
        <v>547.91666666666652</v>
      </c>
      <c r="K208" s="495">
        <v>538.04999999999995</v>
      </c>
      <c r="L208" s="495">
        <v>525</v>
      </c>
      <c r="M208" s="495">
        <v>0.80274999999999996</v>
      </c>
      <c r="N208" s="1"/>
      <c r="O208" s="1"/>
    </row>
    <row r="209" spans="1:15" ht="12.75" customHeight="1">
      <c r="A209" s="31">
        <v>199</v>
      </c>
      <c r="B209" s="494" t="s">
        <v>121</v>
      </c>
      <c r="C209" s="495">
        <v>475.55</v>
      </c>
      <c r="D209" s="496">
        <v>469.4666666666667</v>
      </c>
      <c r="E209" s="496">
        <v>461.58333333333337</v>
      </c>
      <c r="F209" s="496">
        <v>447.61666666666667</v>
      </c>
      <c r="G209" s="496">
        <v>439.73333333333335</v>
      </c>
      <c r="H209" s="496">
        <v>483.43333333333339</v>
      </c>
      <c r="I209" s="496">
        <v>491.31666666666672</v>
      </c>
      <c r="J209" s="496">
        <v>505.28333333333342</v>
      </c>
      <c r="K209" s="495">
        <v>477.35</v>
      </c>
      <c r="L209" s="495">
        <v>455.5</v>
      </c>
      <c r="M209" s="495">
        <v>182.57597999999999</v>
      </c>
      <c r="N209" s="1"/>
      <c r="O209" s="1"/>
    </row>
    <row r="210" spans="1:15" ht="12.75" customHeight="1">
      <c r="A210" s="31">
        <v>200</v>
      </c>
      <c r="B210" s="494" t="s">
        <v>391</v>
      </c>
      <c r="C210" s="495">
        <v>124.7</v>
      </c>
      <c r="D210" s="496">
        <v>125.01666666666665</v>
      </c>
      <c r="E210" s="496">
        <v>122.5333333333333</v>
      </c>
      <c r="F210" s="496">
        <v>120.36666666666665</v>
      </c>
      <c r="G210" s="496">
        <v>117.8833333333333</v>
      </c>
      <c r="H210" s="496">
        <v>127.18333333333331</v>
      </c>
      <c r="I210" s="496">
        <v>129.66666666666666</v>
      </c>
      <c r="J210" s="496">
        <v>131.83333333333331</v>
      </c>
      <c r="K210" s="495">
        <v>127.5</v>
      </c>
      <c r="L210" s="495">
        <v>122.85</v>
      </c>
      <c r="M210" s="495">
        <v>53.864170000000001</v>
      </c>
      <c r="N210" s="1"/>
      <c r="O210" s="1"/>
    </row>
    <row r="211" spans="1:15" ht="12.75" customHeight="1">
      <c r="A211" s="31">
        <v>201</v>
      </c>
      <c r="B211" s="494" t="s">
        <v>122</v>
      </c>
      <c r="C211" s="495">
        <v>292.35000000000002</v>
      </c>
      <c r="D211" s="496">
        <v>291.53333333333336</v>
      </c>
      <c r="E211" s="496">
        <v>288.41666666666674</v>
      </c>
      <c r="F211" s="496">
        <v>284.48333333333341</v>
      </c>
      <c r="G211" s="496">
        <v>281.36666666666679</v>
      </c>
      <c r="H211" s="496">
        <v>295.4666666666667</v>
      </c>
      <c r="I211" s="496">
        <v>298.58333333333337</v>
      </c>
      <c r="J211" s="496">
        <v>302.51666666666665</v>
      </c>
      <c r="K211" s="495">
        <v>294.64999999999998</v>
      </c>
      <c r="L211" s="495">
        <v>287.60000000000002</v>
      </c>
      <c r="M211" s="495">
        <v>12.10196</v>
      </c>
      <c r="N211" s="1"/>
      <c r="O211" s="1"/>
    </row>
    <row r="212" spans="1:15" ht="12.75" customHeight="1">
      <c r="A212" s="31">
        <v>202</v>
      </c>
      <c r="B212" s="494" t="s">
        <v>123</v>
      </c>
      <c r="C212" s="495">
        <v>2360.15</v>
      </c>
      <c r="D212" s="496">
        <v>2353.5</v>
      </c>
      <c r="E212" s="496">
        <v>2336.65</v>
      </c>
      <c r="F212" s="496">
        <v>2313.15</v>
      </c>
      <c r="G212" s="496">
        <v>2296.3000000000002</v>
      </c>
      <c r="H212" s="496">
        <v>2377</v>
      </c>
      <c r="I212" s="496">
        <v>2393.8500000000004</v>
      </c>
      <c r="J212" s="496">
        <v>2417.35</v>
      </c>
      <c r="K212" s="495">
        <v>2370.35</v>
      </c>
      <c r="L212" s="495">
        <v>2330</v>
      </c>
      <c r="M212" s="495">
        <v>11.23597</v>
      </c>
      <c r="N212" s="1"/>
      <c r="O212" s="1"/>
    </row>
    <row r="213" spans="1:15" ht="12.75" customHeight="1">
      <c r="A213" s="31">
        <v>203</v>
      </c>
      <c r="B213" s="494" t="s">
        <v>263</v>
      </c>
      <c r="C213" s="495">
        <v>316.8</v>
      </c>
      <c r="D213" s="496">
        <v>317.06666666666666</v>
      </c>
      <c r="E213" s="496">
        <v>315.7833333333333</v>
      </c>
      <c r="F213" s="496">
        <v>314.76666666666665</v>
      </c>
      <c r="G213" s="496">
        <v>313.48333333333329</v>
      </c>
      <c r="H213" s="496">
        <v>318.08333333333331</v>
      </c>
      <c r="I213" s="496">
        <v>319.36666666666673</v>
      </c>
      <c r="J213" s="496">
        <v>320.38333333333333</v>
      </c>
      <c r="K213" s="495">
        <v>318.35000000000002</v>
      </c>
      <c r="L213" s="495">
        <v>316.05</v>
      </c>
      <c r="M213" s="495">
        <v>2.62845</v>
      </c>
      <c r="N213" s="1"/>
      <c r="O213" s="1"/>
    </row>
    <row r="214" spans="1:15" ht="12.75" customHeight="1">
      <c r="A214" s="31">
        <v>204</v>
      </c>
      <c r="B214" s="494" t="s">
        <v>848</v>
      </c>
      <c r="C214" s="495">
        <v>774.2</v>
      </c>
      <c r="D214" s="496">
        <v>786.30000000000007</v>
      </c>
      <c r="E214" s="496">
        <v>755.15000000000009</v>
      </c>
      <c r="F214" s="496">
        <v>736.1</v>
      </c>
      <c r="G214" s="496">
        <v>704.95</v>
      </c>
      <c r="H214" s="496">
        <v>805.35000000000014</v>
      </c>
      <c r="I214" s="496">
        <v>836.5</v>
      </c>
      <c r="J214" s="496">
        <v>855.55000000000018</v>
      </c>
      <c r="K214" s="495">
        <v>817.45</v>
      </c>
      <c r="L214" s="495">
        <v>767.25</v>
      </c>
      <c r="M214" s="495">
        <v>0.76339999999999997</v>
      </c>
      <c r="N214" s="1"/>
      <c r="O214" s="1"/>
    </row>
    <row r="215" spans="1:15" ht="12.75" customHeight="1">
      <c r="A215" s="31">
        <v>205</v>
      </c>
      <c r="B215" s="494" t="s">
        <v>392</v>
      </c>
      <c r="C215" s="495">
        <v>42170.95</v>
      </c>
      <c r="D215" s="496">
        <v>42057.35</v>
      </c>
      <c r="E215" s="496">
        <v>41214.699999999997</v>
      </c>
      <c r="F215" s="496">
        <v>40258.449999999997</v>
      </c>
      <c r="G215" s="496">
        <v>39415.799999999996</v>
      </c>
      <c r="H215" s="496">
        <v>43013.599999999999</v>
      </c>
      <c r="I215" s="496">
        <v>43856.250000000007</v>
      </c>
      <c r="J215" s="496">
        <v>44812.5</v>
      </c>
      <c r="K215" s="495">
        <v>42900</v>
      </c>
      <c r="L215" s="495">
        <v>41101.1</v>
      </c>
      <c r="M215" s="495">
        <v>9.5329999999999998E-2</v>
      </c>
      <c r="N215" s="1"/>
      <c r="O215" s="1"/>
    </row>
    <row r="216" spans="1:15" ht="12.75" customHeight="1">
      <c r="A216" s="31">
        <v>206</v>
      </c>
      <c r="B216" s="494" t="s">
        <v>393</v>
      </c>
      <c r="C216" s="495">
        <v>38.9</v>
      </c>
      <c r="D216" s="496">
        <v>39.049999999999997</v>
      </c>
      <c r="E216" s="496">
        <v>38.649999999999991</v>
      </c>
      <c r="F216" s="496">
        <v>38.399999999999991</v>
      </c>
      <c r="G216" s="496">
        <v>37.999999999999986</v>
      </c>
      <c r="H216" s="496">
        <v>39.299999999999997</v>
      </c>
      <c r="I216" s="496">
        <v>39.700000000000003</v>
      </c>
      <c r="J216" s="496">
        <v>39.950000000000003</v>
      </c>
      <c r="K216" s="495">
        <v>39.450000000000003</v>
      </c>
      <c r="L216" s="495">
        <v>38.799999999999997</v>
      </c>
      <c r="M216" s="495">
        <v>18.44998</v>
      </c>
      <c r="N216" s="1"/>
      <c r="O216" s="1"/>
    </row>
    <row r="217" spans="1:15" ht="12.75" customHeight="1">
      <c r="A217" s="31">
        <v>207</v>
      </c>
      <c r="B217" s="494" t="s">
        <v>405</v>
      </c>
      <c r="C217" s="495">
        <v>157.69999999999999</v>
      </c>
      <c r="D217" s="496">
        <v>158.35</v>
      </c>
      <c r="E217" s="496">
        <v>156.1</v>
      </c>
      <c r="F217" s="496">
        <v>154.5</v>
      </c>
      <c r="G217" s="496">
        <v>152.25</v>
      </c>
      <c r="H217" s="496">
        <v>159.94999999999999</v>
      </c>
      <c r="I217" s="496">
        <v>162.19999999999999</v>
      </c>
      <c r="J217" s="496">
        <v>163.79999999999998</v>
      </c>
      <c r="K217" s="495">
        <v>160.6</v>
      </c>
      <c r="L217" s="495">
        <v>156.75</v>
      </c>
      <c r="M217" s="495">
        <v>56.99165</v>
      </c>
      <c r="N217" s="1"/>
      <c r="O217" s="1"/>
    </row>
    <row r="218" spans="1:15" ht="12.75" customHeight="1">
      <c r="A218" s="31">
        <v>208</v>
      </c>
      <c r="B218" s="494" t="s">
        <v>124</v>
      </c>
      <c r="C218" s="495">
        <v>218</v>
      </c>
      <c r="D218" s="496">
        <v>217.63333333333333</v>
      </c>
      <c r="E218" s="496">
        <v>215.61666666666665</v>
      </c>
      <c r="F218" s="496">
        <v>213.23333333333332</v>
      </c>
      <c r="G218" s="496">
        <v>211.21666666666664</v>
      </c>
      <c r="H218" s="496">
        <v>220.01666666666665</v>
      </c>
      <c r="I218" s="496">
        <v>222.0333333333333</v>
      </c>
      <c r="J218" s="496">
        <v>224.41666666666666</v>
      </c>
      <c r="K218" s="495">
        <v>219.65</v>
      </c>
      <c r="L218" s="495">
        <v>215.25</v>
      </c>
      <c r="M218" s="495">
        <v>192.02045000000001</v>
      </c>
      <c r="N218" s="1"/>
      <c r="O218" s="1"/>
    </row>
    <row r="219" spans="1:15" ht="12.75" customHeight="1">
      <c r="A219" s="31">
        <v>209</v>
      </c>
      <c r="B219" s="494" t="s">
        <v>125</v>
      </c>
      <c r="C219" s="495">
        <v>740.15</v>
      </c>
      <c r="D219" s="496">
        <v>740.98333333333323</v>
      </c>
      <c r="E219" s="496">
        <v>735.71666666666647</v>
      </c>
      <c r="F219" s="496">
        <v>731.28333333333319</v>
      </c>
      <c r="G219" s="496">
        <v>726.01666666666642</v>
      </c>
      <c r="H219" s="496">
        <v>745.41666666666652</v>
      </c>
      <c r="I219" s="496">
        <v>750.68333333333317</v>
      </c>
      <c r="J219" s="496">
        <v>755.11666666666656</v>
      </c>
      <c r="K219" s="495">
        <v>746.25</v>
      </c>
      <c r="L219" s="495">
        <v>736.55</v>
      </c>
      <c r="M219" s="495">
        <v>69.730549999999994</v>
      </c>
      <c r="N219" s="1"/>
      <c r="O219" s="1"/>
    </row>
    <row r="220" spans="1:15" ht="12.75" customHeight="1">
      <c r="A220" s="31">
        <v>210</v>
      </c>
      <c r="B220" s="494" t="s">
        <v>126</v>
      </c>
      <c r="C220" s="495">
        <v>1401.25</v>
      </c>
      <c r="D220" s="496">
        <v>1393.6499999999999</v>
      </c>
      <c r="E220" s="496">
        <v>1380.3499999999997</v>
      </c>
      <c r="F220" s="496">
        <v>1359.4499999999998</v>
      </c>
      <c r="G220" s="496">
        <v>1346.1499999999996</v>
      </c>
      <c r="H220" s="496">
        <v>1414.5499999999997</v>
      </c>
      <c r="I220" s="496">
        <v>1427.85</v>
      </c>
      <c r="J220" s="496">
        <v>1448.7499999999998</v>
      </c>
      <c r="K220" s="495">
        <v>1406.95</v>
      </c>
      <c r="L220" s="495">
        <v>1372.75</v>
      </c>
      <c r="M220" s="495">
        <v>3.4330099999999999</v>
      </c>
      <c r="N220" s="1"/>
      <c r="O220" s="1"/>
    </row>
    <row r="221" spans="1:15" ht="12.75" customHeight="1">
      <c r="A221" s="31">
        <v>211</v>
      </c>
      <c r="B221" s="494" t="s">
        <v>127</v>
      </c>
      <c r="C221" s="495">
        <v>560.79999999999995</v>
      </c>
      <c r="D221" s="496">
        <v>558.5</v>
      </c>
      <c r="E221" s="496">
        <v>552.5</v>
      </c>
      <c r="F221" s="496">
        <v>544.20000000000005</v>
      </c>
      <c r="G221" s="496">
        <v>538.20000000000005</v>
      </c>
      <c r="H221" s="496">
        <v>566.79999999999995</v>
      </c>
      <c r="I221" s="496">
        <v>572.79999999999995</v>
      </c>
      <c r="J221" s="496">
        <v>581.09999999999991</v>
      </c>
      <c r="K221" s="495">
        <v>564.5</v>
      </c>
      <c r="L221" s="495">
        <v>550.20000000000005</v>
      </c>
      <c r="M221" s="495">
        <v>8.2087699999999995</v>
      </c>
      <c r="N221" s="1"/>
      <c r="O221" s="1"/>
    </row>
    <row r="222" spans="1:15" ht="12.75" customHeight="1">
      <c r="A222" s="31">
        <v>212</v>
      </c>
      <c r="B222" s="494" t="s">
        <v>409</v>
      </c>
      <c r="C222" s="495">
        <v>250</v>
      </c>
      <c r="D222" s="496">
        <v>250.96666666666667</v>
      </c>
      <c r="E222" s="496">
        <v>244.03333333333336</v>
      </c>
      <c r="F222" s="496">
        <v>238.06666666666669</v>
      </c>
      <c r="G222" s="496">
        <v>231.13333333333338</v>
      </c>
      <c r="H222" s="496">
        <v>256.93333333333334</v>
      </c>
      <c r="I222" s="496">
        <v>263.86666666666667</v>
      </c>
      <c r="J222" s="496">
        <v>269.83333333333331</v>
      </c>
      <c r="K222" s="495">
        <v>257.89999999999998</v>
      </c>
      <c r="L222" s="495">
        <v>245</v>
      </c>
      <c r="M222" s="495">
        <v>2.0483699999999998</v>
      </c>
      <c r="N222" s="1"/>
      <c r="O222" s="1"/>
    </row>
    <row r="223" spans="1:15" ht="12.75" customHeight="1">
      <c r="A223" s="31">
        <v>213</v>
      </c>
      <c r="B223" s="494" t="s">
        <v>395</v>
      </c>
      <c r="C223" s="495">
        <v>46.4</v>
      </c>
      <c r="D223" s="496">
        <v>46.449999999999996</v>
      </c>
      <c r="E223" s="496">
        <v>45.949999999999989</v>
      </c>
      <c r="F223" s="496">
        <v>45.499999999999993</v>
      </c>
      <c r="G223" s="496">
        <v>44.999999999999986</v>
      </c>
      <c r="H223" s="496">
        <v>46.899999999999991</v>
      </c>
      <c r="I223" s="496">
        <v>47.400000000000006</v>
      </c>
      <c r="J223" s="496">
        <v>47.849999999999994</v>
      </c>
      <c r="K223" s="495">
        <v>46.95</v>
      </c>
      <c r="L223" s="495">
        <v>46</v>
      </c>
      <c r="M223" s="495">
        <v>47.412669999999999</v>
      </c>
      <c r="N223" s="1"/>
      <c r="O223" s="1"/>
    </row>
    <row r="224" spans="1:15" ht="12.75" customHeight="1">
      <c r="A224" s="31">
        <v>214</v>
      </c>
      <c r="B224" s="494" t="s">
        <v>128</v>
      </c>
      <c r="C224" s="495">
        <v>15.35</v>
      </c>
      <c r="D224" s="496">
        <v>15.033333333333331</v>
      </c>
      <c r="E224" s="496">
        <v>14.366666666666664</v>
      </c>
      <c r="F224" s="496">
        <v>13.383333333333333</v>
      </c>
      <c r="G224" s="496">
        <v>12.716666666666665</v>
      </c>
      <c r="H224" s="496">
        <v>16.016666666666662</v>
      </c>
      <c r="I224" s="496">
        <v>16.68333333333333</v>
      </c>
      <c r="J224" s="496">
        <v>17.666666666666661</v>
      </c>
      <c r="K224" s="495">
        <v>15.7</v>
      </c>
      <c r="L224" s="495">
        <v>14.05</v>
      </c>
      <c r="M224" s="495">
        <v>6356.8692899999996</v>
      </c>
      <c r="N224" s="1"/>
      <c r="O224" s="1"/>
    </row>
    <row r="225" spans="1:15" ht="12.75" customHeight="1">
      <c r="A225" s="31">
        <v>215</v>
      </c>
      <c r="B225" s="494" t="s">
        <v>396</v>
      </c>
      <c r="C225" s="495">
        <v>63</v>
      </c>
      <c r="D225" s="496">
        <v>61.6</v>
      </c>
      <c r="E225" s="496">
        <v>59.400000000000006</v>
      </c>
      <c r="F225" s="496">
        <v>55.800000000000004</v>
      </c>
      <c r="G225" s="496">
        <v>53.600000000000009</v>
      </c>
      <c r="H225" s="496">
        <v>65.2</v>
      </c>
      <c r="I225" s="496">
        <v>67.400000000000006</v>
      </c>
      <c r="J225" s="496">
        <v>71</v>
      </c>
      <c r="K225" s="495">
        <v>63.8</v>
      </c>
      <c r="L225" s="495">
        <v>58</v>
      </c>
      <c r="M225" s="495">
        <v>1236.16913</v>
      </c>
      <c r="N225" s="1"/>
      <c r="O225" s="1"/>
    </row>
    <row r="226" spans="1:15" ht="12.75" customHeight="1">
      <c r="A226" s="31">
        <v>216</v>
      </c>
      <c r="B226" s="494" t="s">
        <v>129</v>
      </c>
      <c r="C226" s="495">
        <v>48.35</v>
      </c>
      <c r="D226" s="496">
        <v>48.316666666666663</v>
      </c>
      <c r="E226" s="496">
        <v>47.283333333333324</v>
      </c>
      <c r="F226" s="496">
        <v>46.216666666666661</v>
      </c>
      <c r="G226" s="496">
        <v>45.183333333333323</v>
      </c>
      <c r="H226" s="496">
        <v>49.383333333333326</v>
      </c>
      <c r="I226" s="496">
        <v>50.416666666666657</v>
      </c>
      <c r="J226" s="496">
        <v>51.483333333333327</v>
      </c>
      <c r="K226" s="495">
        <v>49.35</v>
      </c>
      <c r="L226" s="495">
        <v>47.25</v>
      </c>
      <c r="M226" s="495">
        <v>487.68009999999998</v>
      </c>
      <c r="N226" s="1"/>
      <c r="O226" s="1"/>
    </row>
    <row r="227" spans="1:15" ht="12.75" customHeight="1">
      <c r="A227" s="31">
        <v>217</v>
      </c>
      <c r="B227" s="494" t="s">
        <v>407</v>
      </c>
      <c r="C227" s="495">
        <v>252.8</v>
      </c>
      <c r="D227" s="496">
        <v>251.73333333333335</v>
      </c>
      <c r="E227" s="496">
        <v>249.3666666666667</v>
      </c>
      <c r="F227" s="496">
        <v>245.93333333333337</v>
      </c>
      <c r="G227" s="496">
        <v>243.56666666666672</v>
      </c>
      <c r="H227" s="496">
        <v>255.16666666666669</v>
      </c>
      <c r="I227" s="496">
        <v>257.53333333333336</v>
      </c>
      <c r="J227" s="496">
        <v>260.9666666666667</v>
      </c>
      <c r="K227" s="495">
        <v>254.1</v>
      </c>
      <c r="L227" s="495">
        <v>248.3</v>
      </c>
      <c r="M227" s="495">
        <v>60.21378</v>
      </c>
      <c r="N227" s="1"/>
      <c r="O227" s="1"/>
    </row>
    <row r="228" spans="1:15" ht="12.75" customHeight="1">
      <c r="A228" s="31">
        <v>218</v>
      </c>
      <c r="B228" s="494" t="s">
        <v>397</v>
      </c>
      <c r="C228" s="495">
        <v>1124.75</v>
      </c>
      <c r="D228" s="496">
        <v>1127.0666666666666</v>
      </c>
      <c r="E228" s="496">
        <v>1114.7333333333331</v>
      </c>
      <c r="F228" s="496">
        <v>1104.7166666666665</v>
      </c>
      <c r="G228" s="496">
        <v>1092.383333333333</v>
      </c>
      <c r="H228" s="496">
        <v>1137.0833333333333</v>
      </c>
      <c r="I228" s="496">
        <v>1149.4166666666667</v>
      </c>
      <c r="J228" s="496">
        <v>1159.4333333333334</v>
      </c>
      <c r="K228" s="495">
        <v>1139.4000000000001</v>
      </c>
      <c r="L228" s="495">
        <v>1117.05</v>
      </c>
      <c r="M228" s="495">
        <v>3.0890000000000001E-2</v>
      </c>
      <c r="N228" s="1"/>
      <c r="O228" s="1"/>
    </row>
    <row r="229" spans="1:15" ht="12.75" customHeight="1">
      <c r="A229" s="31">
        <v>219</v>
      </c>
      <c r="B229" s="494" t="s">
        <v>130</v>
      </c>
      <c r="C229" s="495">
        <v>470.4</v>
      </c>
      <c r="D229" s="496">
        <v>469.48333333333335</v>
      </c>
      <c r="E229" s="496">
        <v>466.41666666666669</v>
      </c>
      <c r="F229" s="496">
        <v>462.43333333333334</v>
      </c>
      <c r="G229" s="496">
        <v>459.36666666666667</v>
      </c>
      <c r="H229" s="496">
        <v>473.4666666666667</v>
      </c>
      <c r="I229" s="496">
        <v>476.5333333333333</v>
      </c>
      <c r="J229" s="496">
        <v>480.51666666666671</v>
      </c>
      <c r="K229" s="495">
        <v>472.55</v>
      </c>
      <c r="L229" s="495">
        <v>465.5</v>
      </c>
      <c r="M229" s="495">
        <v>20.113050000000001</v>
      </c>
      <c r="N229" s="1"/>
      <c r="O229" s="1"/>
    </row>
    <row r="230" spans="1:15" ht="12.75" customHeight="1">
      <c r="A230" s="31">
        <v>220</v>
      </c>
      <c r="B230" s="494" t="s">
        <v>398</v>
      </c>
      <c r="C230" s="495">
        <v>279.39999999999998</v>
      </c>
      <c r="D230" s="496">
        <v>281.13333333333333</v>
      </c>
      <c r="E230" s="496">
        <v>276.26666666666665</v>
      </c>
      <c r="F230" s="496">
        <v>273.13333333333333</v>
      </c>
      <c r="G230" s="496">
        <v>268.26666666666665</v>
      </c>
      <c r="H230" s="496">
        <v>284.26666666666665</v>
      </c>
      <c r="I230" s="496">
        <v>289.13333333333333</v>
      </c>
      <c r="J230" s="496">
        <v>292.26666666666665</v>
      </c>
      <c r="K230" s="495">
        <v>286</v>
      </c>
      <c r="L230" s="495">
        <v>278</v>
      </c>
      <c r="M230" s="495">
        <v>2.0647000000000002</v>
      </c>
      <c r="N230" s="1"/>
      <c r="O230" s="1"/>
    </row>
    <row r="231" spans="1:15" ht="12.75" customHeight="1">
      <c r="A231" s="31">
        <v>221</v>
      </c>
      <c r="B231" s="494" t="s">
        <v>399</v>
      </c>
      <c r="C231" s="495">
        <v>1419.65</v>
      </c>
      <c r="D231" s="496">
        <v>1426.6833333333334</v>
      </c>
      <c r="E231" s="496">
        <v>1398.9666666666667</v>
      </c>
      <c r="F231" s="496">
        <v>1378.2833333333333</v>
      </c>
      <c r="G231" s="496">
        <v>1350.5666666666666</v>
      </c>
      <c r="H231" s="496">
        <v>1447.3666666666668</v>
      </c>
      <c r="I231" s="496">
        <v>1475.0833333333335</v>
      </c>
      <c r="J231" s="496">
        <v>1495.7666666666669</v>
      </c>
      <c r="K231" s="495">
        <v>1454.4</v>
      </c>
      <c r="L231" s="495">
        <v>1406</v>
      </c>
      <c r="M231" s="495">
        <v>0.50175000000000003</v>
      </c>
      <c r="N231" s="1"/>
      <c r="O231" s="1"/>
    </row>
    <row r="232" spans="1:15" ht="12.75" customHeight="1">
      <c r="A232" s="31">
        <v>222</v>
      </c>
      <c r="B232" s="494" t="s">
        <v>131</v>
      </c>
      <c r="C232" s="495">
        <v>180.75</v>
      </c>
      <c r="D232" s="496">
        <v>179.20000000000002</v>
      </c>
      <c r="E232" s="496">
        <v>176.55000000000004</v>
      </c>
      <c r="F232" s="496">
        <v>172.35000000000002</v>
      </c>
      <c r="G232" s="496">
        <v>169.70000000000005</v>
      </c>
      <c r="H232" s="496">
        <v>183.40000000000003</v>
      </c>
      <c r="I232" s="496">
        <v>186.05</v>
      </c>
      <c r="J232" s="496">
        <v>190.25000000000003</v>
      </c>
      <c r="K232" s="495">
        <v>181.85</v>
      </c>
      <c r="L232" s="495">
        <v>175</v>
      </c>
      <c r="M232" s="495">
        <v>46.10528</v>
      </c>
      <c r="N232" s="1"/>
      <c r="O232" s="1"/>
    </row>
    <row r="233" spans="1:15" ht="12.75" customHeight="1">
      <c r="A233" s="31">
        <v>223</v>
      </c>
      <c r="B233" s="494" t="s">
        <v>404</v>
      </c>
      <c r="C233" s="495">
        <v>192.25</v>
      </c>
      <c r="D233" s="496">
        <v>191.4</v>
      </c>
      <c r="E233" s="496">
        <v>188.4</v>
      </c>
      <c r="F233" s="496">
        <v>184.55</v>
      </c>
      <c r="G233" s="496">
        <v>181.55</v>
      </c>
      <c r="H233" s="496">
        <v>195.25</v>
      </c>
      <c r="I233" s="496">
        <v>198.25</v>
      </c>
      <c r="J233" s="496">
        <v>202.1</v>
      </c>
      <c r="K233" s="495">
        <v>194.4</v>
      </c>
      <c r="L233" s="495">
        <v>187.55</v>
      </c>
      <c r="M233" s="495">
        <v>26.34684</v>
      </c>
      <c r="N233" s="1"/>
      <c r="O233" s="1"/>
    </row>
    <row r="234" spans="1:15" ht="12.75" customHeight="1">
      <c r="A234" s="31">
        <v>224</v>
      </c>
      <c r="B234" s="494" t="s">
        <v>265</v>
      </c>
      <c r="C234" s="495">
        <v>6476.4</v>
      </c>
      <c r="D234" s="496">
        <v>6435.8</v>
      </c>
      <c r="E234" s="496">
        <v>6331.6</v>
      </c>
      <c r="F234" s="496">
        <v>6186.8</v>
      </c>
      <c r="G234" s="496">
        <v>6082.6</v>
      </c>
      <c r="H234" s="496">
        <v>6580.6</v>
      </c>
      <c r="I234" s="496">
        <v>6684.7999999999993</v>
      </c>
      <c r="J234" s="496">
        <v>6829.6</v>
      </c>
      <c r="K234" s="495">
        <v>6540</v>
      </c>
      <c r="L234" s="495">
        <v>6291</v>
      </c>
      <c r="M234" s="495">
        <v>1.68537</v>
      </c>
      <c r="N234" s="1"/>
      <c r="O234" s="1"/>
    </row>
    <row r="235" spans="1:15" ht="12.75" customHeight="1">
      <c r="A235" s="31">
        <v>225</v>
      </c>
      <c r="B235" s="494" t="s">
        <v>406</v>
      </c>
      <c r="C235" s="495">
        <v>139.6</v>
      </c>
      <c r="D235" s="496">
        <v>139.66666666666666</v>
      </c>
      <c r="E235" s="496">
        <v>138.18333333333331</v>
      </c>
      <c r="F235" s="496">
        <v>136.76666666666665</v>
      </c>
      <c r="G235" s="496">
        <v>135.2833333333333</v>
      </c>
      <c r="H235" s="496">
        <v>141.08333333333331</v>
      </c>
      <c r="I235" s="496">
        <v>142.56666666666666</v>
      </c>
      <c r="J235" s="496">
        <v>143.98333333333332</v>
      </c>
      <c r="K235" s="495">
        <v>141.15</v>
      </c>
      <c r="L235" s="495">
        <v>138.25</v>
      </c>
      <c r="M235" s="495">
        <v>12.814590000000001</v>
      </c>
      <c r="N235" s="1"/>
      <c r="O235" s="1"/>
    </row>
    <row r="236" spans="1:15" ht="12.75" customHeight="1">
      <c r="A236" s="31">
        <v>226</v>
      </c>
      <c r="B236" s="494" t="s">
        <v>132</v>
      </c>
      <c r="C236" s="495">
        <v>2017.55</v>
      </c>
      <c r="D236" s="496">
        <v>2008.1166666666668</v>
      </c>
      <c r="E236" s="496">
        <v>1991.2333333333336</v>
      </c>
      <c r="F236" s="496">
        <v>1964.9166666666667</v>
      </c>
      <c r="G236" s="496">
        <v>1948.0333333333335</v>
      </c>
      <c r="H236" s="496">
        <v>2034.4333333333336</v>
      </c>
      <c r="I236" s="496">
        <v>2051.3166666666666</v>
      </c>
      <c r="J236" s="496">
        <v>2077.6333333333337</v>
      </c>
      <c r="K236" s="495">
        <v>2025</v>
      </c>
      <c r="L236" s="495">
        <v>1981.8</v>
      </c>
      <c r="M236" s="495">
        <v>4.1728399999999999</v>
      </c>
      <c r="N236" s="1"/>
      <c r="O236" s="1"/>
    </row>
    <row r="237" spans="1:15" ht="12.75" customHeight="1">
      <c r="A237" s="31">
        <v>227</v>
      </c>
      <c r="B237" s="494" t="s">
        <v>849</v>
      </c>
      <c r="C237" s="495">
        <v>2130.75</v>
      </c>
      <c r="D237" s="496">
        <v>2114.0833333333335</v>
      </c>
      <c r="E237" s="496">
        <v>1978.166666666667</v>
      </c>
      <c r="F237" s="496">
        <v>1825.5833333333335</v>
      </c>
      <c r="G237" s="496">
        <v>1689.666666666667</v>
      </c>
      <c r="H237" s="496">
        <v>2266.666666666667</v>
      </c>
      <c r="I237" s="496">
        <v>2402.5833333333339</v>
      </c>
      <c r="J237" s="496">
        <v>2555.166666666667</v>
      </c>
      <c r="K237" s="495">
        <v>2250</v>
      </c>
      <c r="L237" s="495">
        <v>1961.5</v>
      </c>
      <c r="M237" s="495">
        <v>4.28721</v>
      </c>
      <c r="N237" s="1"/>
      <c r="O237" s="1"/>
    </row>
    <row r="238" spans="1:15" ht="12.75" customHeight="1">
      <c r="A238" s="31">
        <v>228</v>
      </c>
      <c r="B238" s="494" t="s">
        <v>410</v>
      </c>
      <c r="C238" s="495">
        <v>454.3</v>
      </c>
      <c r="D238" s="496">
        <v>449.09999999999997</v>
      </c>
      <c r="E238" s="496">
        <v>442.19999999999993</v>
      </c>
      <c r="F238" s="496">
        <v>430.09999999999997</v>
      </c>
      <c r="G238" s="496">
        <v>423.19999999999993</v>
      </c>
      <c r="H238" s="496">
        <v>461.19999999999993</v>
      </c>
      <c r="I238" s="496">
        <v>468.09999999999991</v>
      </c>
      <c r="J238" s="496">
        <v>480.19999999999993</v>
      </c>
      <c r="K238" s="495">
        <v>456</v>
      </c>
      <c r="L238" s="495">
        <v>437</v>
      </c>
      <c r="M238" s="495">
        <v>1.5793600000000001</v>
      </c>
      <c r="N238" s="1"/>
      <c r="O238" s="1"/>
    </row>
    <row r="239" spans="1:15" ht="12.75" customHeight="1">
      <c r="A239" s="31">
        <v>229</v>
      </c>
      <c r="B239" s="494" t="s">
        <v>133</v>
      </c>
      <c r="C239" s="495">
        <v>888.15</v>
      </c>
      <c r="D239" s="496">
        <v>886.48333333333323</v>
      </c>
      <c r="E239" s="496">
        <v>880.06666666666649</v>
      </c>
      <c r="F239" s="496">
        <v>871.98333333333323</v>
      </c>
      <c r="G239" s="496">
        <v>865.56666666666649</v>
      </c>
      <c r="H239" s="496">
        <v>894.56666666666649</v>
      </c>
      <c r="I239" s="496">
        <v>900.98333333333323</v>
      </c>
      <c r="J239" s="496">
        <v>909.06666666666649</v>
      </c>
      <c r="K239" s="495">
        <v>892.9</v>
      </c>
      <c r="L239" s="495">
        <v>878.4</v>
      </c>
      <c r="M239" s="495">
        <v>36.060429999999997</v>
      </c>
      <c r="N239" s="1"/>
      <c r="O239" s="1"/>
    </row>
    <row r="240" spans="1:15" ht="12.75" customHeight="1">
      <c r="A240" s="31">
        <v>230</v>
      </c>
      <c r="B240" s="494" t="s">
        <v>134</v>
      </c>
      <c r="C240" s="495">
        <v>248.3</v>
      </c>
      <c r="D240" s="496">
        <v>246.4</v>
      </c>
      <c r="E240" s="496">
        <v>243</v>
      </c>
      <c r="F240" s="496">
        <v>237.7</v>
      </c>
      <c r="G240" s="496">
        <v>234.29999999999998</v>
      </c>
      <c r="H240" s="496">
        <v>251.70000000000002</v>
      </c>
      <c r="I240" s="496">
        <v>255.10000000000005</v>
      </c>
      <c r="J240" s="496">
        <v>260.40000000000003</v>
      </c>
      <c r="K240" s="495">
        <v>249.8</v>
      </c>
      <c r="L240" s="495">
        <v>241.1</v>
      </c>
      <c r="M240" s="495">
        <v>29.26408</v>
      </c>
      <c r="N240" s="1"/>
      <c r="O240" s="1"/>
    </row>
    <row r="241" spans="1:15" ht="12.75" customHeight="1">
      <c r="A241" s="31">
        <v>231</v>
      </c>
      <c r="B241" s="494" t="s">
        <v>411</v>
      </c>
      <c r="C241" s="495">
        <v>40.200000000000003</v>
      </c>
      <c r="D241" s="496">
        <v>40.300000000000004</v>
      </c>
      <c r="E241" s="496">
        <v>39.900000000000006</v>
      </c>
      <c r="F241" s="496">
        <v>39.6</v>
      </c>
      <c r="G241" s="496">
        <v>39.200000000000003</v>
      </c>
      <c r="H241" s="496">
        <v>40.600000000000009</v>
      </c>
      <c r="I241" s="496">
        <v>41</v>
      </c>
      <c r="J241" s="496">
        <v>41.300000000000011</v>
      </c>
      <c r="K241" s="495">
        <v>40.700000000000003</v>
      </c>
      <c r="L241" s="495">
        <v>40</v>
      </c>
      <c r="M241" s="495">
        <v>19.706029999999998</v>
      </c>
      <c r="N241" s="1"/>
      <c r="O241" s="1"/>
    </row>
    <row r="242" spans="1:15" ht="12.75" customHeight="1">
      <c r="A242" s="31">
        <v>232</v>
      </c>
      <c r="B242" s="494" t="s">
        <v>135</v>
      </c>
      <c r="C242" s="495">
        <v>1887.75</v>
      </c>
      <c r="D242" s="496">
        <v>1885.9166666666667</v>
      </c>
      <c r="E242" s="496">
        <v>1873.4833333333336</v>
      </c>
      <c r="F242" s="496">
        <v>1859.2166666666669</v>
      </c>
      <c r="G242" s="496">
        <v>1846.7833333333338</v>
      </c>
      <c r="H242" s="496">
        <v>1900.1833333333334</v>
      </c>
      <c r="I242" s="496">
        <v>1912.6166666666663</v>
      </c>
      <c r="J242" s="496">
        <v>1926.8833333333332</v>
      </c>
      <c r="K242" s="495">
        <v>1898.35</v>
      </c>
      <c r="L242" s="495">
        <v>1871.65</v>
      </c>
      <c r="M242" s="495">
        <v>46.194200000000002</v>
      </c>
      <c r="N242" s="1"/>
      <c r="O242" s="1"/>
    </row>
    <row r="243" spans="1:15" ht="12.75" customHeight="1">
      <c r="A243" s="31">
        <v>233</v>
      </c>
      <c r="B243" s="494" t="s">
        <v>412</v>
      </c>
      <c r="C243" s="495">
        <v>1171.3499999999999</v>
      </c>
      <c r="D243" s="496">
        <v>1163.1166666666666</v>
      </c>
      <c r="E243" s="496">
        <v>1136.2333333333331</v>
      </c>
      <c r="F243" s="496">
        <v>1101.1166666666666</v>
      </c>
      <c r="G243" s="496">
        <v>1074.2333333333331</v>
      </c>
      <c r="H243" s="496">
        <v>1198.2333333333331</v>
      </c>
      <c r="I243" s="496">
        <v>1225.1166666666668</v>
      </c>
      <c r="J243" s="496">
        <v>1260.2333333333331</v>
      </c>
      <c r="K243" s="495">
        <v>1190</v>
      </c>
      <c r="L243" s="495">
        <v>1128</v>
      </c>
      <c r="M243" s="495">
        <v>0.25616</v>
      </c>
      <c r="N243" s="1"/>
      <c r="O243" s="1"/>
    </row>
    <row r="244" spans="1:15" ht="12.75" customHeight="1">
      <c r="A244" s="31">
        <v>234</v>
      </c>
      <c r="B244" s="494" t="s">
        <v>413</v>
      </c>
      <c r="C244" s="495">
        <v>353.35</v>
      </c>
      <c r="D244" s="496">
        <v>353.26666666666671</v>
      </c>
      <c r="E244" s="496">
        <v>350.48333333333341</v>
      </c>
      <c r="F244" s="496">
        <v>347.61666666666667</v>
      </c>
      <c r="G244" s="496">
        <v>344.83333333333337</v>
      </c>
      <c r="H244" s="496">
        <v>356.13333333333344</v>
      </c>
      <c r="I244" s="496">
        <v>358.91666666666674</v>
      </c>
      <c r="J244" s="496">
        <v>361.78333333333347</v>
      </c>
      <c r="K244" s="495">
        <v>356.05</v>
      </c>
      <c r="L244" s="495">
        <v>350.4</v>
      </c>
      <c r="M244" s="495">
        <v>1.9151800000000001</v>
      </c>
      <c r="N244" s="1"/>
      <c r="O244" s="1"/>
    </row>
    <row r="245" spans="1:15" ht="12.75" customHeight="1">
      <c r="A245" s="31">
        <v>235</v>
      </c>
      <c r="B245" s="494" t="s">
        <v>414</v>
      </c>
      <c r="C245" s="495">
        <v>742.25</v>
      </c>
      <c r="D245" s="496">
        <v>755.08333333333337</v>
      </c>
      <c r="E245" s="496">
        <v>724.16666666666674</v>
      </c>
      <c r="F245" s="496">
        <v>706.08333333333337</v>
      </c>
      <c r="G245" s="496">
        <v>675.16666666666674</v>
      </c>
      <c r="H245" s="496">
        <v>773.16666666666674</v>
      </c>
      <c r="I245" s="496">
        <v>804.08333333333348</v>
      </c>
      <c r="J245" s="496">
        <v>822.16666666666674</v>
      </c>
      <c r="K245" s="495">
        <v>786</v>
      </c>
      <c r="L245" s="495">
        <v>737</v>
      </c>
      <c r="M245" s="495">
        <v>6.7234600000000002</v>
      </c>
      <c r="N245" s="1"/>
      <c r="O245" s="1"/>
    </row>
    <row r="246" spans="1:15" ht="12.75" customHeight="1">
      <c r="A246" s="31">
        <v>236</v>
      </c>
      <c r="B246" s="494" t="s">
        <v>408</v>
      </c>
      <c r="C246" s="495">
        <v>20.350000000000001</v>
      </c>
      <c r="D246" s="496">
        <v>20.45</v>
      </c>
      <c r="E246" s="496">
        <v>20.25</v>
      </c>
      <c r="F246" s="496">
        <v>20.150000000000002</v>
      </c>
      <c r="G246" s="496">
        <v>19.950000000000003</v>
      </c>
      <c r="H246" s="496">
        <v>20.549999999999997</v>
      </c>
      <c r="I246" s="496">
        <v>20.749999999999993</v>
      </c>
      <c r="J246" s="496">
        <v>20.849999999999994</v>
      </c>
      <c r="K246" s="495">
        <v>20.65</v>
      </c>
      <c r="L246" s="495">
        <v>20.350000000000001</v>
      </c>
      <c r="M246" s="495">
        <v>43.141759999999998</v>
      </c>
      <c r="N246" s="1"/>
      <c r="O246" s="1"/>
    </row>
    <row r="247" spans="1:15" ht="12.75" customHeight="1">
      <c r="A247" s="31">
        <v>237</v>
      </c>
      <c r="B247" s="494" t="s">
        <v>136</v>
      </c>
      <c r="C247" s="495">
        <v>111.5</v>
      </c>
      <c r="D247" s="496">
        <v>111.56666666666666</v>
      </c>
      <c r="E247" s="496">
        <v>110.53333333333333</v>
      </c>
      <c r="F247" s="496">
        <v>109.56666666666666</v>
      </c>
      <c r="G247" s="496">
        <v>108.53333333333333</v>
      </c>
      <c r="H247" s="496">
        <v>112.53333333333333</v>
      </c>
      <c r="I247" s="496">
        <v>113.56666666666666</v>
      </c>
      <c r="J247" s="496">
        <v>114.53333333333333</v>
      </c>
      <c r="K247" s="495">
        <v>112.6</v>
      </c>
      <c r="L247" s="495">
        <v>110.6</v>
      </c>
      <c r="M247" s="495">
        <v>58.119810000000001</v>
      </c>
      <c r="N247" s="1"/>
      <c r="O247" s="1"/>
    </row>
    <row r="248" spans="1:15" ht="12.75" customHeight="1">
      <c r="A248" s="31">
        <v>238</v>
      </c>
      <c r="B248" s="494" t="s">
        <v>400</v>
      </c>
      <c r="C248" s="495">
        <v>483.25</v>
      </c>
      <c r="D248" s="496">
        <v>479.15000000000003</v>
      </c>
      <c r="E248" s="496">
        <v>465.85000000000008</v>
      </c>
      <c r="F248" s="496">
        <v>448.45000000000005</v>
      </c>
      <c r="G248" s="496">
        <v>435.15000000000009</v>
      </c>
      <c r="H248" s="496">
        <v>496.55000000000007</v>
      </c>
      <c r="I248" s="496">
        <v>509.85</v>
      </c>
      <c r="J248" s="496">
        <v>527.25</v>
      </c>
      <c r="K248" s="495">
        <v>492.45</v>
      </c>
      <c r="L248" s="495">
        <v>461.75</v>
      </c>
      <c r="M248" s="495">
        <v>8.3435699999999997</v>
      </c>
      <c r="N248" s="1"/>
      <c r="O248" s="1"/>
    </row>
    <row r="249" spans="1:15" ht="12.75" customHeight="1">
      <c r="A249" s="31">
        <v>239</v>
      </c>
      <c r="B249" s="494" t="s">
        <v>266</v>
      </c>
      <c r="C249" s="495">
        <v>2166.8000000000002</v>
      </c>
      <c r="D249" s="496">
        <v>2169.7666666666669</v>
      </c>
      <c r="E249" s="496">
        <v>2149.5333333333338</v>
      </c>
      <c r="F249" s="496">
        <v>2132.2666666666669</v>
      </c>
      <c r="G249" s="496">
        <v>2112.0333333333338</v>
      </c>
      <c r="H249" s="496">
        <v>2187.0333333333338</v>
      </c>
      <c r="I249" s="496">
        <v>2207.2666666666664</v>
      </c>
      <c r="J249" s="496">
        <v>2224.5333333333338</v>
      </c>
      <c r="K249" s="495">
        <v>2190</v>
      </c>
      <c r="L249" s="495">
        <v>2152.5</v>
      </c>
      <c r="M249" s="495">
        <v>1.6606099999999999</v>
      </c>
      <c r="N249" s="1"/>
      <c r="O249" s="1"/>
    </row>
    <row r="250" spans="1:15" ht="12.75" customHeight="1">
      <c r="A250" s="31">
        <v>240</v>
      </c>
      <c r="B250" s="494" t="s">
        <v>401</v>
      </c>
      <c r="C250" s="495">
        <v>227.4</v>
      </c>
      <c r="D250" s="496">
        <v>227.16666666666666</v>
      </c>
      <c r="E250" s="496">
        <v>224.33333333333331</v>
      </c>
      <c r="F250" s="496">
        <v>221.26666666666665</v>
      </c>
      <c r="G250" s="496">
        <v>218.43333333333331</v>
      </c>
      <c r="H250" s="496">
        <v>230.23333333333332</v>
      </c>
      <c r="I250" s="496">
        <v>233.06666666666663</v>
      </c>
      <c r="J250" s="496">
        <v>236.13333333333333</v>
      </c>
      <c r="K250" s="495">
        <v>230</v>
      </c>
      <c r="L250" s="495">
        <v>224.1</v>
      </c>
      <c r="M250" s="495">
        <v>11.094200000000001</v>
      </c>
      <c r="N250" s="1"/>
      <c r="O250" s="1"/>
    </row>
    <row r="251" spans="1:15" ht="12.75" customHeight="1">
      <c r="A251" s="31">
        <v>241</v>
      </c>
      <c r="B251" s="494" t="s">
        <v>402</v>
      </c>
      <c r="C251" s="495">
        <v>45.15</v>
      </c>
      <c r="D251" s="496">
        <v>45.1</v>
      </c>
      <c r="E251" s="496">
        <v>44.85</v>
      </c>
      <c r="F251" s="496">
        <v>44.55</v>
      </c>
      <c r="G251" s="496">
        <v>44.3</v>
      </c>
      <c r="H251" s="496">
        <v>45.400000000000006</v>
      </c>
      <c r="I251" s="496">
        <v>45.650000000000006</v>
      </c>
      <c r="J251" s="496">
        <v>45.95000000000001</v>
      </c>
      <c r="K251" s="495">
        <v>45.35</v>
      </c>
      <c r="L251" s="495">
        <v>44.8</v>
      </c>
      <c r="M251" s="495">
        <v>9.6322500000000009</v>
      </c>
      <c r="N251" s="1"/>
      <c r="O251" s="1"/>
    </row>
    <row r="252" spans="1:15" ht="12.75" customHeight="1">
      <c r="A252" s="31">
        <v>242</v>
      </c>
      <c r="B252" s="494" t="s">
        <v>137</v>
      </c>
      <c r="C252" s="495">
        <v>831.75</v>
      </c>
      <c r="D252" s="496">
        <v>833.63333333333333</v>
      </c>
      <c r="E252" s="496">
        <v>827.26666666666665</v>
      </c>
      <c r="F252" s="496">
        <v>822.7833333333333</v>
      </c>
      <c r="G252" s="496">
        <v>816.41666666666663</v>
      </c>
      <c r="H252" s="496">
        <v>838.11666666666667</v>
      </c>
      <c r="I252" s="496">
        <v>844.48333333333323</v>
      </c>
      <c r="J252" s="496">
        <v>848.9666666666667</v>
      </c>
      <c r="K252" s="495">
        <v>840</v>
      </c>
      <c r="L252" s="495">
        <v>829.15</v>
      </c>
      <c r="M252" s="495">
        <v>27.124600000000001</v>
      </c>
      <c r="N252" s="1"/>
      <c r="O252" s="1"/>
    </row>
    <row r="253" spans="1:15" ht="12.75" customHeight="1">
      <c r="A253" s="31">
        <v>243</v>
      </c>
      <c r="B253" s="494" t="s">
        <v>842</v>
      </c>
      <c r="C253" s="495">
        <v>22.85</v>
      </c>
      <c r="D253" s="496">
        <v>22.883333333333336</v>
      </c>
      <c r="E253" s="496">
        <v>22.766666666666673</v>
      </c>
      <c r="F253" s="496">
        <v>22.683333333333337</v>
      </c>
      <c r="G253" s="496">
        <v>22.566666666666674</v>
      </c>
      <c r="H253" s="496">
        <v>22.966666666666672</v>
      </c>
      <c r="I253" s="496">
        <v>23.083333333333339</v>
      </c>
      <c r="J253" s="496">
        <v>23.166666666666671</v>
      </c>
      <c r="K253" s="495">
        <v>23</v>
      </c>
      <c r="L253" s="495">
        <v>22.8</v>
      </c>
      <c r="M253" s="495">
        <v>35.428260000000002</v>
      </c>
      <c r="N253" s="1"/>
      <c r="O253" s="1"/>
    </row>
    <row r="254" spans="1:15" ht="12.75" customHeight="1">
      <c r="A254" s="31">
        <v>244</v>
      </c>
      <c r="B254" s="494" t="s">
        <v>264</v>
      </c>
      <c r="C254" s="495">
        <v>791.75</v>
      </c>
      <c r="D254" s="496">
        <v>789.95000000000016</v>
      </c>
      <c r="E254" s="496">
        <v>781.25000000000034</v>
      </c>
      <c r="F254" s="496">
        <v>770.75000000000023</v>
      </c>
      <c r="G254" s="496">
        <v>762.05000000000041</v>
      </c>
      <c r="H254" s="496">
        <v>800.45000000000027</v>
      </c>
      <c r="I254" s="496">
        <v>809.15000000000009</v>
      </c>
      <c r="J254" s="496">
        <v>819.6500000000002</v>
      </c>
      <c r="K254" s="495">
        <v>798.65</v>
      </c>
      <c r="L254" s="495">
        <v>779.45</v>
      </c>
      <c r="M254" s="495">
        <v>1.6216299999999999</v>
      </c>
      <c r="N254" s="1"/>
      <c r="O254" s="1"/>
    </row>
    <row r="255" spans="1:15" ht="12.75" customHeight="1">
      <c r="A255" s="31">
        <v>245</v>
      </c>
      <c r="B255" s="494" t="s">
        <v>138</v>
      </c>
      <c r="C255" s="495">
        <v>218.05</v>
      </c>
      <c r="D255" s="496">
        <v>217.66666666666666</v>
      </c>
      <c r="E255" s="496">
        <v>216.5333333333333</v>
      </c>
      <c r="F255" s="496">
        <v>215.01666666666665</v>
      </c>
      <c r="G255" s="496">
        <v>213.8833333333333</v>
      </c>
      <c r="H255" s="496">
        <v>219.18333333333331</v>
      </c>
      <c r="I255" s="496">
        <v>220.31666666666669</v>
      </c>
      <c r="J255" s="496">
        <v>221.83333333333331</v>
      </c>
      <c r="K255" s="495">
        <v>218.8</v>
      </c>
      <c r="L255" s="495">
        <v>216.15</v>
      </c>
      <c r="M255" s="495">
        <v>75.838149999999999</v>
      </c>
      <c r="N255" s="1"/>
      <c r="O255" s="1"/>
    </row>
    <row r="256" spans="1:15" ht="12.75" customHeight="1">
      <c r="A256" s="31">
        <v>246</v>
      </c>
      <c r="B256" s="494" t="s">
        <v>403</v>
      </c>
      <c r="C256" s="495">
        <v>117.75</v>
      </c>
      <c r="D256" s="496">
        <v>117.96666666666665</v>
      </c>
      <c r="E256" s="496">
        <v>116.38333333333331</v>
      </c>
      <c r="F256" s="496">
        <v>115.01666666666665</v>
      </c>
      <c r="G256" s="496">
        <v>113.43333333333331</v>
      </c>
      <c r="H256" s="496">
        <v>119.33333333333331</v>
      </c>
      <c r="I256" s="496">
        <v>120.91666666666666</v>
      </c>
      <c r="J256" s="496">
        <v>122.28333333333332</v>
      </c>
      <c r="K256" s="495">
        <v>119.55</v>
      </c>
      <c r="L256" s="495">
        <v>116.6</v>
      </c>
      <c r="M256" s="495">
        <v>3.5683799999999999</v>
      </c>
      <c r="N256" s="1"/>
      <c r="O256" s="1"/>
    </row>
    <row r="257" spans="1:15" ht="12.75" customHeight="1">
      <c r="A257" s="31">
        <v>247</v>
      </c>
      <c r="B257" s="494" t="s">
        <v>421</v>
      </c>
      <c r="C257" s="495">
        <v>103.15</v>
      </c>
      <c r="D257" s="496">
        <v>104.01666666666667</v>
      </c>
      <c r="E257" s="496">
        <v>101.63333333333333</v>
      </c>
      <c r="F257" s="496">
        <v>100.11666666666666</v>
      </c>
      <c r="G257" s="496">
        <v>97.73333333333332</v>
      </c>
      <c r="H257" s="496">
        <v>105.53333333333333</v>
      </c>
      <c r="I257" s="496">
        <v>107.91666666666669</v>
      </c>
      <c r="J257" s="496">
        <v>109.43333333333334</v>
      </c>
      <c r="K257" s="495">
        <v>106.4</v>
      </c>
      <c r="L257" s="495">
        <v>102.5</v>
      </c>
      <c r="M257" s="495">
        <v>6.8048999999999999</v>
      </c>
      <c r="N257" s="1"/>
      <c r="O257" s="1"/>
    </row>
    <row r="258" spans="1:15" ht="12.75" customHeight="1">
      <c r="A258" s="31">
        <v>248</v>
      </c>
      <c r="B258" s="494" t="s">
        <v>415</v>
      </c>
      <c r="C258" s="495">
        <v>1779.7</v>
      </c>
      <c r="D258" s="496">
        <v>1767</v>
      </c>
      <c r="E258" s="496">
        <v>1727.7</v>
      </c>
      <c r="F258" s="496">
        <v>1675.7</v>
      </c>
      <c r="G258" s="496">
        <v>1636.4</v>
      </c>
      <c r="H258" s="496">
        <v>1819</v>
      </c>
      <c r="I258" s="496">
        <v>1858.3000000000002</v>
      </c>
      <c r="J258" s="496">
        <v>1910.3</v>
      </c>
      <c r="K258" s="495">
        <v>1806.3</v>
      </c>
      <c r="L258" s="495">
        <v>1715</v>
      </c>
      <c r="M258" s="495">
        <v>1.9357800000000001</v>
      </c>
      <c r="N258" s="1"/>
      <c r="O258" s="1"/>
    </row>
    <row r="259" spans="1:15" ht="12.75" customHeight="1">
      <c r="A259" s="31">
        <v>249</v>
      </c>
      <c r="B259" s="494" t="s">
        <v>425</v>
      </c>
      <c r="C259" s="495">
        <v>1975.4</v>
      </c>
      <c r="D259" s="496">
        <v>1979.4166666666667</v>
      </c>
      <c r="E259" s="496">
        <v>1958.9333333333334</v>
      </c>
      <c r="F259" s="496">
        <v>1942.4666666666667</v>
      </c>
      <c r="G259" s="496">
        <v>1921.9833333333333</v>
      </c>
      <c r="H259" s="496">
        <v>1995.8833333333334</v>
      </c>
      <c r="I259" s="496">
        <v>2016.3666666666666</v>
      </c>
      <c r="J259" s="496">
        <v>2032.8333333333335</v>
      </c>
      <c r="K259" s="495">
        <v>1999.9</v>
      </c>
      <c r="L259" s="495">
        <v>1962.95</v>
      </c>
      <c r="M259" s="495">
        <v>4.9160000000000002E-2</v>
      </c>
      <c r="N259" s="1"/>
      <c r="O259" s="1"/>
    </row>
    <row r="260" spans="1:15" ht="12.75" customHeight="1">
      <c r="A260" s="31">
        <v>250</v>
      </c>
      <c r="B260" s="494" t="s">
        <v>422</v>
      </c>
      <c r="C260" s="495">
        <v>98.85</v>
      </c>
      <c r="D260" s="496">
        <v>99.133333333333326</v>
      </c>
      <c r="E260" s="496">
        <v>98.066666666666649</v>
      </c>
      <c r="F260" s="496">
        <v>97.283333333333317</v>
      </c>
      <c r="G260" s="496">
        <v>96.21666666666664</v>
      </c>
      <c r="H260" s="496">
        <v>99.916666666666657</v>
      </c>
      <c r="I260" s="496">
        <v>100.98333333333332</v>
      </c>
      <c r="J260" s="496">
        <v>101.76666666666667</v>
      </c>
      <c r="K260" s="495">
        <v>100.2</v>
      </c>
      <c r="L260" s="495">
        <v>98.35</v>
      </c>
      <c r="M260" s="495">
        <v>7.1916799999999999</v>
      </c>
      <c r="N260" s="1"/>
      <c r="O260" s="1"/>
    </row>
    <row r="261" spans="1:15" ht="12.75" customHeight="1">
      <c r="A261" s="31">
        <v>251</v>
      </c>
      <c r="B261" s="494" t="s">
        <v>139</v>
      </c>
      <c r="C261" s="495">
        <v>377.25</v>
      </c>
      <c r="D261" s="496">
        <v>376.65000000000003</v>
      </c>
      <c r="E261" s="496">
        <v>371.60000000000008</v>
      </c>
      <c r="F261" s="496">
        <v>365.95000000000005</v>
      </c>
      <c r="G261" s="496">
        <v>360.90000000000009</v>
      </c>
      <c r="H261" s="496">
        <v>382.30000000000007</v>
      </c>
      <c r="I261" s="496">
        <v>387.35</v>
      </c>
      <c r="J261" s="496">
        <v>393.00000000000006</v>
      </c>
      <c r="K261" s="495">
        <v>381.7</v>
      </c>
      <c r="L261" s="495">
        <v>371</v>
      </c>
      <c r="M261" s="495">
        <v>27.212969999999999</v>
      </c>
      <c r="N261" s="1"/>
      <c r="O261" s="1"/>
    </row>
    <row r="262" spans="1:15" ht="12.75" customHeight="1">
      <c r="A262" s="31">
        <v>252</v>
      </c>
      <c r="B262" s="494" t="s">
        <v>416</v>
      </c>
      <c r="C262" s="495">
        <v>3398.85</v>
      </c>
      <c r="D262" s="496">
        <v>3368.6333333333337</v>
      </c>
      <c r="E262" s="496">
        <v>3327.2666666666673</v>
      </c>
      <c r="F262" s="496">
        <v>3255.6833333333338</v>
      </c>
      <c r="G262" s="496">
        <v>3214.3166666666675</v>
      </c>
      <c r="H262" s="496">
        <v>3440.2166666666672</v>
      </c>
      <c r="I262" s="496">
        <v>3481.583333333333</v>
      </c>
      <c r="J262" s="496">
        <v>3553.166666666667</v>
      </c>
      <c r="K262" s="495">
        <v>3410</v>
      </c>
      <c r="L262" s="495">
        <v>3297.05</v>
      </c>
      <c r="M262" s="495">
        <v>1.3036399999999999</v>
      </c>
      <c r="N262" s="1"/>
      <c r="O262" s="1"/>
    </row>
    <row r="263" spans="1:15" ht="12.75" customHeight="1">
      <c r="A263" s="31">
        <v>253</v>
      </c>
      <c r="B263" s="494" t="s">
        <v>417</v>
      </c>
      <c r="C263" s="495">
        <v>578.25</v>
      </c>
      <c r="D263" s="496">
        <v>576.25</v>
      </c>
      <c r="E263" s="496">
        <v>570.5</v>
      </c>
      <c r="F263" s="496">
        <v>562.75</v>
      </c>
      <c r="G263" s="496">
        <v>557</v>
      </c>
      <c r="H263" s="496">
        <v>584</v>
      </c>
      <c r="I263" s="496">
        <v>589.75</v>
      </c>
      <c r="J263" s="496">
        <v>597.5</v>
      </c>
      <c r="K263" s="495">
        <v>582</v>
      </c>
      <c r="L263" s="495">
        <v>568.5</v>
      </c>
      <c r="M263" s="495">
        <v>0.73829</v>
      </c>
      <c r="N263" s="1"/>
      <c r="O263" s="1"/>
    </row>
    <row r="264" spans="1:15" ht="12.75" customHeight="1">
      <c r="A264" s="31">
        <v>254</v>
      </c>
      <c r="B264" s="494" t="s">
        <v>418</v>
      </c>
      <c r="C264" s="495">
        <v>205.1</v>
      </c>
      <c r="D264" s="496">
        <v>205.73333333333335</v>
      </c>
      <c r="E264" s="496">
        <v>202.4666666666667</v>
      </c>
      <c r="F264" s="496">
        <v>199.83333333333334</v>
      </c>
      <c r="G264" s="496">
        <v>196.56666666666669</v>
      </c>
      <c r="H264" s="496">
        <v>208.3666666666667</v>
      </c>
      <c r="I264" s="496">
        <v>211.63333333333335</v>
      </c>
      <c r="J264" s="496">
        <v>214.26666666666671</v>
      </c>
      <c r="K264" s="495">
        <v>209</v>
      </c>
      <c r="L264" s="495">
        <v>203.1</v>
      </c>
      <c r="M264" s="495">
        <v>3.73658</v>
      </c>
      <c r="N264" s="1"/>
      <c r="O264" s="1"/>
    </row>
    <row r="265" spans="1:15" ht="12.75" customHeight="1">
      <c r="A265" s="31">
        <v>255</v>
      </c>
      <c r="B265" s="494" t="s">
        <v>419</v>
      </c>
      <c r="C265" s="495">
        <v>139.30000000000001</v>
      </c>
      <c r="D265" s="496">
        <v>139.43333333333334</v>
      </c>
      <c r="E265" s="496">
        <v>137.86666666666667</v>
      </c>
      <c r="F265" s="496">
        <v>136.43333333333334</v>
      </c>
      <c r="G265" s="496">
        <v>134.86666666666667</v>
      </c>
      <c r="H265" s="496">
        <v>140.86666666666667</v>
      </c>
      <c r="I265" s="496">
        <v>142.43333333333334</v>
      </c>
      <c r="J265" s="496">
        <v>143.86666666666667</v>
      </c>
      <c r="K265" s="495">
        <v>141</v>
      </c>
      <c r="L265" s="495">
        <v>138</v>
      </c>
      <c r="M265" s="495">
        <v>7.7064399999999997</v>
      </c>
      <c r="N265" s="1"/>
      <c r="O265" s="1"/>
    </row>
    <row r="266" spans="1:15" ht="12.75" customHeight="1">
      <c r="A266" s="31">
        <v>256</v>
      </c>
      <c r="B266" s="494" t="s">
        <v>420</v>
      </c>
      <c r="C266" s="495">
        <v>74.400000000000006</v>
      </c>
      <c r="D266" s="496">
        <v>74.683333333333323</v>
      </c>
      <c r="E266" s="496">
        <v>72.816666666666649</v>
      </c>
      <c r="F266" s="496">
        <v>71.23333333333332</v>
      </c>
      <c r="G266" s="496">
        <v>69.366666666666646</v>
      </c>
      <c r="H266" s="496">
        <v>76.266666666666652</v>
      </c>
      <c r="I266" s="496">
        <v>78.133333333333326</v>
      </c>
      <c r="J266" s="496">
        <v>79.716666666666654</v>
      </c>
      <c r="K266" s="495">
        <v>76.55</v>
      </c>
      <c r="L266" s="495">
        <v>73.099999999999994</v>
      </c>
      <c r="M266" s="495">
        <v>17.007390000000001</v>
      </c>
      <c r="N266" s="1"/>
      <c r="O266" s="1"/>
    </row>
    <row r="267" spans="1:15" ht="12.75" customHeight="1">
      <c r="A267" s="31">
        <v>257</v>
      </c>
      <c r="B267" s="494" t="s">
        <v>424</v>
      </c>
      <c r="C267" s="495">
        <v>198.2</v>
      </c>
      <c r="D267" s="496">
        <v>198.81666666666669</v>
      </c>
      <c r="E267" s="496">
        <v>193.73333333333338</v>
      </c>
      <c r="F267" s="496">
        <v>189.26666666666668</v>
      </c>
      <c r="G267" s="496">
        <v>184.18333333333337</v>
      </c>
      <c r="H267" s="496">
        <v>203.28333333333339</v>
      </c>
      <c r="I267" s="496">
        <v>208.3666666666667</v>
      </c>
      <c r="J267" s="496">
        <v>212.8333333333334</v>
      </c>
      <c r="K267" s="495">
        <v>203.9</v>
      </c>
      <c r="L267" s="495">
        <v>194.35</v>
      </c>
      <c r="M267" s="495">
        <v>17.918859999999999</v>
      </c>
      <c r="N267" s="1"/>
      <c r="O267" s="1"/>
    </row>
    <row r="268" spans="1:15" ht="12.75" customHeight="1">
      <c r="A268" s="31">
        <v>258</v>
      </c>
      <c r="B268" s="494" t="s">
        <v>423</v>
      </c>
      <c r="C268" s="495">
        <v>349.1</v>
      </c>
      <c r="D268" s="496">
        <v>348.41666666666669</v>
      </c>
      <c r="E268" s="496">
        <v>343.78333333333336</v>
      </c>
      <c r="F268" s="496">
        <v>338.4666666666667</v>
      </c>
      <c r="G268" s="496">
        <v>333.83333333333337</v>
      </c>
      <c r="H268" s="496">
        <v>353.73333333333335</v>
      </c>
      <c r="I268" s="496">
        <v>358.36666666666667</v>
      </c>
      <c r="J268" s="496">
        <v>363.68333333333334</v>
      </c>
      <c r="K268" s="495">
        <v>353.05</v>
      </c>
      <c r="L268" s="495">
        <v>343.1</v>
      </c>
      <c r="M268" s="495">
        <v>1.98631</v>
      </c>
      <c r="N268" s="1"/>
      <c r="O268" s="1"/>
    </row>
    <row r="269" spans="1:15" ht="12.75" customHeight="1">
      <c r="A269" s="31">
        <v>259</v>
      </c>
      <c r="B269" s="494" t="s">
        <v>267</v>
      </c>
      <c r="C269" s="495">
        <v>300.5</v>
      </c>
      <c r="D269" s="496">
        <v>302.16666666666669</v>
      </c>
      <c r="E269" s="496">
        <v>296.33333333333337</v>
      </c>
      <c r="F269" s="496">
        <v>292.16666666666669</v>
      </c>
      <c r="G269" s="496">
        <v>286.33333333333337</v>
      </c>
      <c r="H269" s="496">
        <v>306.33333333333337</v>
      </c>
      <c r="I269" s="496">
        <v>312.16666666666674</v>
      </c>
      <c r="J269" s="496">
        <v>316.33333333333337</v>
      </c>
      <c r="K269" s="495">
        <v>308</v>
      </c>
      <c r="L269" s="495">
        <v>298</v>
      </c>
      <c r="M269" s="495">
        <v>6.5178000000000003</v>
      </c>
      <c r="N269" s="1"/>
      <c r="O269" s="1"/>
    </row>
    <row r="270" spans="1:15" ht="12.75" customHeight="1">
      <c r="A270" s="31">
        <v>260</v>
      </c>
      <c r="B270" s="494" t="s">
        <v>140</v>
      </c>
      <c r="C270" s="495">
        <v>655.95</v>
      </c>
      <c r="D270" s="496">
        <v>656.08333333333337</v>
      </c>
      <c r="E270" s="496">
        <v>647.16666666666674</v>
      </c>
      <c r="F270" s="496">
        <v>638.38333333333333</v>
      </c>
      <c r="G270" s="496">
        <v>629.4666666666667</v>
      </c>
      <c r="H270" s="496">
        <v>664.86666666666679</v>
      </c>
      <c r="I270" s="496">
        <v>673.78333333333353</v>
      </c>
      <c r="J270" s="496">
        <v>682.56666666666683</v>
      </c>
      <c r="K270" s="495">
        <v>665</v>
      </c>
      <c r="L270" s="495">
        <v>647.29999999999995</v>
      </c>
      <c r="M270" s="495">
        <v>24.996230000000001</v>
      </c>
      <c r="N270" s="1"/>
      <c r="O270" s="1"/>
    </row>
    <row r="271" spans="1:15" ht="12.75" customHeight="1">
      <c r="A271" s="31">
        <v>261</v>
      </c>
      <c r="B271" s="494" t="s">
        <v>141</v>
      </c>
      <c r="C271" s="495">
        <v>3591.1</v>
      </c>
      <c r="D271" s="496">
        <v>3572.0500000000006</v>
      </c>
      <c r="E271" s="496">
        <v>3534.1000000000013</v>
      </c>
      <c r="F271" s="496">
        <v>3477.1000000000008</v>
      </c>
      <c r="G271" s="496">
        <v>3439.1500000000015</v>
      </c>
      <c r="H271" s="496">
        <v>3629.0500000000011</v>
      </c>
      <c r="I271" s="496">
        <v>3667.0000000000009</v>
      </c>
      <c r="J271" s="496">
        <v>3724.0000000000009</v>
      </c>
      <c r="K271" s="495">
        <v>3610</v>
      </c>
      <c r="L271" s="495">
        <v>3515.05</v>
      </c>
      <c r="M271" s="495">
        <v>3.3444099999999999</v>
      </c>
      <c r="N271" s="1"/>
      <c r="O271" s="1"/>
    </row>
    <row r="272" spans="1:15" ht="12.75" customHeight="1">
      <c r="A272" s="31">
        <v>262</v>
      </c>
      <c r="B272" s="494" t="s">
        <v>850</v>
      </c>
      <c r="C272" s="495">
        <v>573.70000000000005</v>
      </c>
      <c r="D272" s="496">
        <v>564.1</v>
      </c>
      <c r="E272" s="496">
        <v>549.5</v>
      </c>
      <c r="F272" s="496">
        <v>525.29999999999995</v>
      </c>
      <c r="G272" s="496">
        <v>510.69999999999993</v>
      </c>
      <c r="H272" s="496">
        <v>588.30000000000007</v>
      </c>
      <c r="I272" s="496">
        <v>602.9000000000002</v>
      </c>
      <c r="J272" s="496">
        <v>627.10000000000014</v>
      </c>
      <c r="K272" s="495">
        <v>578.70000000000005</v>
      </c>
      <c r="L272" s="495">
        <v>539.9</v>
      </c>
      <c r="M272" s="495">
        <v>11.25911</v>
      </c>
      <c r="N272" s="1"/>
      <c r="O272" s="1"/>
    </row>
    <row r="273" spans="1:15" ht="12.75" customHeight="1">
      <c r="A273" s="31">
        <v>263</v>
      </c>
      <c r="B273" s="494" t="s">
        <v>851</v>
      </c>
      <c r="C273" s="495">
        <v>586.6</v>
      </c>
      <c r="D273" s="496">
        <v>588.2166666666667</v>
      </c>
      <c r="E273" s="496">
        <v>580.48333333333335</v>
      </c>
      <c r="F273" s="496">
        <v>574.36666666666667</v>
      </c>
      <c r="G273" s="496">
        <v>566.63333333333333</v>
      </c>
      <c r="H273" s="496">
        <v>594.33333333333337</v>
      </c>
      <c r="I273" s="496">
        <v>602.06666666666672</v>
      </c>
      <c r="J273" s="496">
        <v>608.18333333333339</v>
      </c>
      <c r="K273" s="495">
        <v>595.95000000000005</v>
      </c>
      <c r="L273" s="495">
        <v>582.1</v>
      </c>
      <c r="M273" s="495">
        <v>1.00589</v>
      </c>
      <c r="N273" s="1"/>
      <c r="O273" s="1"/>
    </row>
    <row r="274" spans="1:15" ht="12.75" customHeight="1">
      <c r="A274" s="31">
        <v>264</v>
      </c>
      <c r="B274" s="494" t="s">
        <v>426</v>
      </c>
      <c r="C274" s="495">
        <v>817.05</v>
      </c>
      <c r="D274" s="496">
        <v>815.01666666666677</v>
      </c>
      <c r="E274" s="496">
        <v>797.03333333333353</v>
      </c>
      <c r="F274" s="496">
        <v>777.01666666666677</v>
      </c>
      <c r="G274" s="496">
        <v>759.03333333333353</v>
      </c>
      <c r="H274" s="496">
        <v>835.03333333333353</v>
      </c>
      <c r="I274" s="496">
        <v>853.01666666666688</v>
      </c>
      <c r="J274" s="496">
        <v>873.03333333333353</v>
      </c>
      <c r="K274" s="495">
        <v>833</v>
      </c>
      <c r="L274" s="495">
        <v>795</v>
      </c>
      <c r="M274" s="495">
        <v>8.0033999999999992</v>
      </c>
      <c r="N274" s="1"/>
      <c r="O274" s="1"/>
    </row>
    <row r="275" spans="1:15" ht="12.75" customHeight="1">
      <c r="A275" s="31">
        <v>265</v>
      </c>
      <c r="B275" s="494" t="s">
        <v>427</v>
      </c>
      <c r="C275" s="495">
        <v>138.19999999999999</v>
      </c>
      <c r="D275" s="496">
        <v>138.06666666666666</v>
      </c>
      <c r="E275" s="496">
        <v>137.33333333333331</v>
      </c>
      <c r="F275" s="496">
        <v>136.46666666666664</v>
      </c>
      <c r="G275" s="496">
        <v>135.73333333333329</v>
      </c>
      <c r="H275" s="496">
        <v>138.93333333333334</v>
      </c>
      <c r="I275" s="496">
        <v>139.66666666666669</v>
      </c>
      <c r="J275" s="496">
        <v>140.53333333333336</v>
      </c>
      <c r="K275" s="495">
        <v>138.80000000000001</v>
      </c>
      <c r="L275" s="495">
        <v>137.19999999999999</v>
      </c>
      <c r="M275" s="495">
        <v>3.62486</v>
      </c>
      <c r="N275" s="1"/>
      <c r="O275" s="1"/>
    </row>
    <row r="276" spans="1:15" ht="12.75" customHeight="1">
      <c r="A276" s="31">
        <v>266</v>
      </c>
      <c r="B276" s="494" t="s">
        <v>434</v>
      </c>
      <c r="C276" s="495">
        <v>1289.95</v>
      </c>
      <c r="D276" s="496">
        <v>1289.6499999999999</v>
      </c>
      <c r="E276" s="496">
        <v>1280.2999999999997</v>
      </c>
      <c r="F276" s="496">
        <v>1270.6499999999999</v>
      </c>
      <c r="G276" s="496">
        <v>1261.2999999999997</v>
      </c>
      <c r="H276" s="496">
        <v>1299.2999999999997</v>
      </c>
      <c r="I276" s="496">
        <v>1308.6499999999996</v>
      </c>
      <c r="J276" s="496">
        <v>1318.2999999999997</v>
      </c>
      <c r="K276" s="495">
        <v>1299</v>
      </c>
      <c r="L276" s="495">
        <v>1280</v>
      </c>
      <c r="M276" s="495">
        <v>1.5564199999999999</v>
      </c>
      <c r="N276" s="1"/>
      <c r="O276" s="1"/>
    </row>
    <row r="277" spans="1:15" ht="12.75" customHeight="1">
      <c r="A277" s="31">
        <v>267</v>
      </c>
      <c r="B277" s="494" t="s">
        <v>435</v>
      </c>
      <c r="C277" s="495">
        <v>374.55</v>
      </c>
      <c r="D277" s="496">
        <v>374.59999999999997</v>
      </c>
      <c r="E277" s="496">
        <v>368.94999999999993</v>
      </c>
      <c r="F277" s="496">
        <v>363.34999999999997</v>
      </c>
      <c r="G277" s="496">
        <v>357.69999999999993</v>
      </c>
      <c r="H277" s="496">
        <v>380.19999999999993</v>
      </c>
      <c r="I277" s="496">
        <v>385.84999999999991</v>
      </c>
      <c r="J277" s="496">
        <v>391.44999999999993</v>
      </c>
      <c r="K277" s="495">
        <v>380.25</v>
      </c>
      <c r="L277" s="495">
        <v>369</v>
      </c>
      <c r="M277" s="495">
        <v>2.7086700000000001</v>
      </c>
      <c r="N277" s="1"/>
      <c r="O277" s="1"/>
    </row>
    <row r="278" spans="1:15" ht="12.75" customHeight="1">
      <c r="A278" s="31">
        <v>268</v>
      </c>
      <c r="B278" s="494" t="s">
        <v>852</v>
      </c>
      <c r="C278" s="495">
        <v>68.45</v>
      </c>
      <c r="D278" s="496">
        <v>68.100000000000009</v>
      </c>
      <c r="E278" s="496">
        <v>67.300000000000011</v>
      </c>
      <c r="F278" s="496">
        <v>66.150000000000006</v>
      </c>
      <c r="G278" s="496">
        <v>65.350000000000009</v>
      </c>
      <c r="H278" s="496">
        <v>69.250000000000014</v>
      </c>
      <c r="I278" s="496">
        <v>70.05</v>
      </c>
      <c r="J278" s="496">
        <v>71.200000000000017</v>
      </c>
      <c r="K278" s="495">
        <v>68.900000000000006</v>
      </c>
      <c r="L278" s="495">
        <v>66.95</v>
      </c>
      <c r="M278" s="495">
        <v>7.7762500000000001</v>
      </c>
      <c r="N278" s="1"/>
      <c r="O278" s="1"/>
    </row>
    <row r="279" spans="1:15" ht="12.75" customHeight="1">
      <c r="A279" s="31">
        <v>269</v>
      </c>
      <c r="B279" s="494" t="s">
        <v>436</v>
      </c>
      <c r="C279" s="495">
        <v>591.20000000000005</v>
      </c>
      <c r="D279" s="496">
        <v>588.98333333333323</v>
      </c>
      <c r="E279" s="496">
        <v>582.56666666666649</v>
      </c>
      <c r="F279" s="496">
        <v>573.93333333333328</v>
      </c>
      <c r="G279" s="496">
        <v>567.51666666666654</v>
      </c>
      <c r="H279" s="496">
        <v>597.61666666666645</v>
      </c>
      <c r="I279" s="496">
        <v>604.03333333333319</v>
      </c>
      <c r="J279" s="496">
        <v>612.6666666666664</v>
      </c>
      <c r="K279" s="495">
        <v>595.4</v>
      </c>
      <c r="L279" s="495">
        <v>580.35</v>
      </c>
      <c r="M279" s="495">
        <v>2.5600999999999998</v>
      </c>
      <c r="N279" s="1"/>
      <c r="O279" s="1"/>
    </row>
    <row r="280" spans="1:15" ht="12.75" customHeight="1">
      <c r="A280" s="31">
        <v>270</v>
      </c>
      <c r="B280" s="494" t="s">
        <v>437</v>
      </c>
      <c r="C280" s="495">
        <v>45.55</v>
      </c>
      <c r="D280" s="496">
        <v>45.516666666666673</v>
      </c>
      <c r="E280" s="496">
        <v>44.783333333333346</v>
      </c>
      <c r="F280" s="496">
        <v>44.016666666666673</v>
      </c>
      <c r="G280" s="496">
        <v>43.283333333333346</v>
      </c>
      <c r="H280" s="496">
        <v>46.283333333333346</v>
      </c>
      <c r="I280" s="496">
        <v>47.01666666666668</v>
      </c>
      <c r="J280" s="496">
        <v>47.783333333333346</v>
      </c>
      <c r="K280" s="495">
        <v>46.25</v>
      </c>
      <c r="L280" s="495">
        <v>44.75</v>
      </c>
      <c r="M280" s="495">
        <v>23.092559999999999</v>
      </c>
      <c r="N280" s="1"/>
      <c r="O280" s="1"/>
    </row>
    <row r="281" spans="1:15" ht="12.75" customHeight="1">
      <c r="A281" s="31">
        <v>271</v>
      </c>
      <c r="B281" s="494" t="s">
        <v>439</v>
      </c>
      <c r="C281" s="495">
        <v>479.1</v>
      </c>
      <c r="D281" s="496">
        <v>478.7833333333333</v>
      </c>
      <c r="E281" s="496">
        <v>475.31666666666661</v>
      </c>
      <c r="F281" s="496">
        <v>471.5333333333333</v>
      </c>
      <c r="G281" s="496">
        <v>468.06666666666661</v>
      </c>
      <c r="H281" s="496">
        <v>482.56666666666661</v>
      </c>
      <c r="I281" s="496">
        <v>486.0333333333333</v>
      </c>
      <c r="J281" s="496">
        <v>489.81666666666661</v>
      </c>
      <c r="K281" s="495">
        <v>482.25</v>
      </c>
      <c r="L281" s="495">
        <v>475</v>
      </c>
      <c r="M281" s="495">
        <v>0.72940000000000005</v>
      </c>
      <c r="N281" s="1"/>
      <c r="O281" s="1"/>
    </row>
    <row r="282" spans="1:15" ht="12.75" customHeight="1">
      <c r="A282" s="31">
        <v>272</v>
      </c>
      <c r="B282" s="494" t="s">
        <v>429</v>
      </c>
      <c r="C282" s="495">
        <v>1168.05</v>
      </c>
      <c r="D282" s="496">
        <v>1164.7833333333333</v>
      </c>
      <c r="E282" s="496">
        <v>1148.7666666666667</v>
      </c>
      <c r="F282" s="496">
        <v>1129.4833333333333</v>
      </c>
      <c r="G282" s="496">
        <v>1113.4666666666667</v>
      </c>
      <c r="H282" s="496">
        <v>1184.0666666666666</v>
      </c>
      <c r="I282" s="496">
        <v>1200.083333333333</v>
      </c>
      <c r="J282" s="496">
        <v>1219.3666666666666</v>
      </c>
      <c r="K282" s="495">
        <v>1180.8</v>
      </c>
      <c r="L282" s="495">
        <v>1145.5</v>
      </c>
      <c r="M282" s="495">
        <v>1.6402300000000001</v>
      </c>
      <c r="N282" s="1"/>
      <c r="O282" s="1"/>
    </row>
    <row r="283" spans="1:15" ht="12.75" customHeight="1">
      <c r="A283" s="31">
        <v>273</v>
      </c>
      <c r="B283" s="494" t="s">
        <v>430</v>
      </c>
      <c r="C283" s="495">
        <v>299.85000000000002</v>
      </c>
      <c r="D283" s="496">
        <v>299.05</v>
      </c>
      <c r="E283" s="496">
        <v>295.40000000000003</v>
      </c>
      <c r="F283" s="496">
        <v>290.95000000000005</v>
      </c>
      <c r="G283" s="496">
        <v>287.30000000000007</v>
      </c>
      <c r="H283" s="496">
        <v>303.5</v>
      </c>
      <c r="I283" s="496">
        <v>307.14999999999998</v>
      </c>
      <c r="J283" s="496">
        <v>311.59999999999997</v>
      </c>
      <c r="K283" s="495">
        <v>302.7</v>
      </c>
      <c r="L283" s="495">
        <v>294.60000000000002</v>
      </c>
      <c r="M283" s="495">
        <v>5.0649899999999999</v>
      </c>
      <c r="N283" s="1"/>
      <c r="O283" s="1"/>
    </row>
    <row r="284" spans="1:15" ht="12.75" customHeight="1">
      <c r="A284" s="31">
        <v>274</v>
      </c>
      <c r="B284" s="494" t="s">
        <v>142</v>
      </c>
      <c r="C284" s="495">
        <v>1796.1</v>
      </c>
      <c r="D284" s="496">
        <v>1785.7166666666665</v>
      </c>
      <c r="E284" s="496">
        <v>1770.4333333333329</v>
      </c>
      <c r="F284" s="496">
        <v>1744.7666666666664</v>
      </c>
      <c r="G284" s="496">
        <v>1729.4833333333329</v>
      </c>
      <c r="H284" s="496">
        <v>1811.383333333333</v>
      </c>
      <c r="I284" s="496">
        <v>1826.6666666666663</v>
      </c>
      <c r="J284" s="496">
        <v>1852.333333333333</v>
      </c>
      <c r="K284" s="495">
        <v>1801</v>
      </c>
      <c r="L284" s="495">
        <v>1760.05</v>
      </c>
      <c r="M284" s="495">
        <v>22.128920000000001</v>
      </c>
      <c r="N284" s="1"/>
      <c r="O284" s="1"/>
    </row>
    <row r="285" spans="1:15" ht="12.75" customHeight="1">
      <c r="A285" s="31">
        <v>275</v>
      </c>
      <c r="B285" s="494" t="s">
        <v>431</v>
      </c>
      <c r="C285" s="495">
        <v>612.95000000000005</v>
      </c>
      <c r="D285" s="496">
        <v>611.44999999999993</v>
      </c>
      <c r="E285" s="496">
        <v>602.99999999999989</v>
      </c>
      <c r="F285" s="496">
        <v>593.04999999999995</v>
      </c>
      <c r="G285" s="496">
        <v>584.59999999999991</v>
      </c>
      <c r="H285" s="496">
        <v>621.39999999999986</v>
      </c>
      <c r="I285" s="496">
        <v>629.84999999999991</v>
      </c>
      <c r="J285" s="496">
        <v>639.79999999999984</v>
      </c>
      <c r="K285" s="495">
        <v>619.9</v>
      </c>
      <c r="L285" s="495">
        <v>601.5</v>
      </c>
      <c r="M285" s="495">
        <v>23.05039</v>
      </c>
      <c r="N285" s="1"/>
      <c r="O285" s="1"/>
    </row>
    <row r="286" spans="1:15" ht="12.75" customHeight="1">
      <c r="A286" s="31">
        <v>276</v>
      </c>
      <c r="B286" s="494" t="s">
        <v>428</v>
      </c>
      <c r="C286" s="495">
        <v>669.3</v>
      </c>
      <c r="D286" s="496">
        <v>674.76666666666665</v>
      </c>
      <c r="E286" s="496">
        <v>660.5333333333333</v>
      </c>
      <c r="F286" s="496">
        <v>651.76666666666665</v>
      </c>
      <c r="G286" s="496">
        <v>637.5333333333333</v>
      </c>
      <c r="H286" s="496">
        <v>683.5333333333333</v>
      </c>
      <c r="I286" s="496">
        <v>697.76666666666665</v>
      </c>
      <c r="J286" s="496">
        <v>706.5333333333333</v>
      </c>
      <c r="K286" s="495">
        <v>689</v>
      </c>
      <c r="L286" s="495">
        <v>666</v>
      </c>
      <c r="M286" s="495">
        <v>3.8841199999999998</v>
      </c>
      <c r="N286" s="1"/>
      <c r="O286" s="1"/>
    </row>
    <row r="287" spans="1:15" ht="12.75" customHeight="1">
      <c r="A287" s="31">
        <v>277</v>
      </c>
      <c r="B287" s="494" t="s">
        <v>432</v>
      </c>
      <c r="C287" s="495">
        <v>243.05</v>
      </c>
      <c r="D287" s="496">
        <v>242.6</v>
      </c>
      <c r="E287" s="496">
        <v>241.45</v>
      </c>
      <c r="F287" s="496">
        <v>239.85</v>
      </c>
      <c r="G287" s="496">
        <v>238.7</v>
      </c>
      <c r="H287" s="496">
        <v>244.2</v>
      </c>
      <c r="I287" s="496">
        <v>245.35000000000002</v>
      </c>
      <c r="J287" s="496">
        <v>246.95</v>
      </c>
      <c r="K287" s="495">
        <v>243.75</v>
      </c>
      <c r="L287" s="495">
        <v>241</v>
      </c>
      <c r="M287" s="495">
        <v>1.65882</v>
      </c>
      <c r="N287" s="1"/>
      <c r="O287" s="1"/>
    </row>
    <row r="288" spans="1:15" ht="12.75" customHeight="1">
      <c r="A288" s="31">
        <v>278</v>
      </c>
      <c r="B288" s="494" t="s">
        <v>433</v>
      </c>
      <c r="C288" s="495">
        <v>1220.25</v>
      </c>
      <c r="D288" s="496">
        <v>1220.55</v>
      </c>
      <c r="E288" s="496">
        <v>1201.1999999999998</v>
      </c>
      <c r="F288" s="496">
        <v>1182.1499999999999</v>
      </c>
      <c r="G288" s="496">
        <v>1162.7999999999997</v>
      </c>
      <c r="H288" s="496">
        <v>1239.5999999999999</v>
      </c>
      <c r="I288" s="496">
        <v>1258.9499999999998</v>
      </c>
      <c r="J288" s="496">
        <v>1278</v>
      </c>
      <c r="K288" s="495">
        <v>1239.9000000000001</v>
      </c>
      <c r="L288" s="495">
        <v>1201.5</v>
      </c>
      <c r="M288" s="495">
        <v>0.26866000000000001</v>
      </c>
      <c r="N288" s="1"/>
      <c r="O288" s="1"/>
    </row>
    <row r="289" spans="1:15" ht="12.75" customHeight="1">
      <c r="A289" s="31">
        <v>279</v>
      </c>
      <c r="B289" s="494" t="s">
        <v>438</v>
      </c>
      <c r="C289" s="495">
        <v>571</v>
      </c>
      <c r="D289" s="496">
        <v>565.91666666666663</v>
      </c>
      <c r="E289" s="496">
        <v>547.08333333333326</v>
      </c>
      <c r="F289" s="496">
        <v>523.16666666666663</v>
      </c>
      <c r="G289" s="496">
        <v>504.33333333333326</v>
      </c>
      <c r="H289" s="496">
        <v>589.83333333333326</v>
      </c>
      <c r="I289" s="496">
        <v>608.66666666666652</v>
      </c>
      <c r="J289" s="496">
        <v>632.58333333333326</v>
      </c>
      <c r="K289" s="495">
        <v>584.75</v>
      </c>
      <c r="L289" s="495">
        <v>542</v>
      </c>
      <c r="M289" s="495">
        <v>3.7181000000000002</v>
      </c>
      <c r="N289" s="1"/>
      <c r="O289" s="1"/>
    </row>
    <row r="290" spans="1:15" ht="12.75" customHeight="1">
      <c r="A290" s="31">
        <v>280</v>
      </c>
      <c r="B290" s="494" t="s">
        <v>143</v>
      </c>
      <c r="C290" s="495">
        <v>77.7</v>
      </c>
      <c r="D290" s="496">
        <v>77.36666666666666</v>
      </c>
      <c r="E290" s="496">
        <v>76.73333333333332</v>
      </c>
      <c r="F290" s="496">
        <v>75.766666666666666</v>
      </c>
      <c r="G290" s="496">
        <v>75.133333333333326</v>
      </c>
      <c r="H290" s="496">
        <v>78.333333333333314</v>
      </c>
      <c r="I290" s="496">
        <v>78.966666666666669</v>
      </c>
      <c r="J290" s="496">
        <v>79.933333333333309</v>
      </c>
      <c r="K290" s="495">
        <v>78</v>
      </c>
      <c r="L290" s="495">
        <v>76.400000000000006</v>
      </c>
      <c r="M290" s="495">
        <v>42.881019999999999</v>
      </c>
      <c r="N290" s="1"/>
      <c r="O290" s="1"/>
    </row>
    <row r="291" spans="1:15" ht="12.75" customHeight="1">
      <c r="A291" s="31">
        <v>281</v>
      </c>
      <c r="B291" s="494" t="s">
        <v>144</v>
      </c>
      <c r="C291" s="495">
        <v>3822.25</v>
      </c>
      <c r="D291" s="496">
        <v>3793.9666666666667</v>
      </c>
      <c r="E291" s="496">
        <v>3755.1333333333332</v>
      </c>
      <c r="F291" s="496">
        <v>3688.0166666666664</v>
      </c>
      <c r="G291" s="496">
        <v>3649.1833333333329</v>
      </c>
      <c r="H291" s="496">
        <v>3861.0833333333335</v>
      </c>
      <c r="I291" s="496">
        <v>3899.9166666666665</v>
      </c>
      <c r="J291" s="496">
        <v>3967.0333333333338</v>
      </c>
      <c r="K291" s="495">
        <v>3832.8</v>
      </c>
      <c r="L291" s="495">
        <v>3726.85</v>
      </c>
      <c r="M291" s="495">
        <v>2.0678399999999999</v>
      </c>
      <c r="N291" s="1"/>
      <c r="O291" s="1"/>
    </row>
    <row r="292" spans="1:15" ht="12.75" customHeight="1">
      <c r="A292" s="31">
        <v>282</v>
      </c>
      <c r="B292" s="494" t="s">
        <v>440</v>
      </c>
      <c r="C292" s="495">
        <v>424.15</v>
      </c>
      <c r="D292" s="496">
        <v>426.73333333333335</v>
      </c>
      <c r="E292" s="496">
        <v>420.4666666666667</v>
      </c>
      <c r="F292" s="496">
        <v>416.78333333333336</v>
      </c>
      <c r="G292" s="496">
        <v>410.51666666666671</v>
      </c>
      <c r="H292" s="496">
        <v>430.41666666666669</v>
      </c>
      <c r="I292" s="496">
        <v>436.68333333333334</v>
      </c>
      <c r="J292" s="496">
        <v>440.36666666666667</v>
      </c>
      <c r="K292" s="495">
        <v>433</v>
      </c>
      <c r="L292" s="495">
        <v>423.05</v>
      </c>
      <c r="M292" s="495">
        <v>2.2244000000000002</v>
      </c>
      <c r="N292" s="1"/>
      <c r="O292" s="1"/>
    </row>
    <row r="293" spans="1:15" ht="12.75" customHeight="1">
      <c r="A293" s="31">
        <v>283</v>
      </c>
      <c r="B293" s="494" t="s">
        <v>268</v>
      </c>
      <c r="C293" s="495">
        <v>538.9</v>
      </c>
      <c r="D293" s="496">
        <v>540.13333333333333</v>
      </c>
      <c r="E293" s="496">
        <v>535.41666666666663</v>
      </c>
      <c r="F293" s="496">
        <v>531.93333333333328</v>
      </c>
      <c r="G293" s="496">
        <v>527.21666666666658</v>
      </c>
      <c r="H293" s="496">
        <v>543.61666666666667</v>
      </c>
      <c r="I293" s="496">
        <v>548.33333333333337</v>
      </c>
      <c r="J293" s="496">
        <v>551.81666666666672</v>
      </c>
      <c r="K293" s="495">
        <v>544.85</v>
      </c>
      <c r="L293" s="495">
        <v>536.65</v>
      </c>
      <c r="M293" s="495">
        <v>10.29583</v>
      </c>
      <c r="N293" s="1"/>
      <c r="O293" s="1"/>
    </row>
    <row r="294" spans="1:15" ht="12.75" customHeight="1">
      <c r="A294" s="31">
        <v>284</v>
      </c>
      <c r="B294" s="494" t="s">
        <v>441</v>
      </c>
      <c r="C294" s="495">
        <v>8575.85</v>
      </c>
      <c r="D294" s="496">
        <v>8602.35</v>
      </c>
      <c r="E294" s="496">
        <v>8523.5</v>
      </c>
      <c r="F294" s="496">
        <v>8471.15</v>
      </c>
      <c r="G294" s="496">
        <v>8392.2999999999993</v>
      </c>
      <c r="H294" s="496">
        <v>8654.7000000000007</v>
      </c>
      <c r="I294" s="496">
        <v>8733.5500000000029</v>
      </c>
      <c r="J294" s="496">
        <v>8785.9000000000015</v>
      </c>
      <c r="K294" s="495">
        <v>8681.2000000000007</v>
      </c>
      <c r="L294" s="495">
        <v>8550</v>
      </c>
      <c r="M294" s="495">
        <v>6.88E-2</v>
      </c>
      <c r="N294" s="1"/>
      <c r="O294" s="1"/>
    </row>
    <row r="295" spans="1:15" ht="12.75" customHeight="1">
      <c r="A295" s="31">
        <v>285</v>
      </c>
      <c r="B295" s="494" t="s">
        <v>442</v>
      </c>
      <c r="C295" s="495">
        <v>46.6</v>
      </c>
      <c r="D295" s="496">
        <v>46.166666666666664</v>
      </c>
      <c r="E295" s="496">
        <v>45.43333333333333</v>
      </c>
      <c r="F295" s="496">
        <v>44.266666666666666</v>
      </c>
      <c r="G295" s="496">
        <v>43.533333333333331</v>
      </c>
      <c r="H295" s="496">
        <v>47.333333333333329</v>
      </c>
      <c r="I295" s="496">
        <v>48.066666666666663</v>
      </c>
      <c r="J295" s="496">
        <v>49.233333333333327</v>
      </c>
      <c r="K295" s="495">
        <v>46.9</v>
      </c>
      <c r="L295" s="495">
        <v>45</v>
      </c>
      <c r="M295" s="495">
        <v>13.509779999999999</v>
      </c>
      <c r="N295" s="1"/>
      <c r="O295" s="1"/>
    </row>
    <row r="296" spans="1:15" ht="12.75" customHeight="1">
      <c r="A296" s="31">
        <v>286</v>
      </c>
      <c r="B296" s="494" t="s">
        <v>145</v>
      </c>
      <c r="C296" s="495">
        <v>369.65</v>
      </c>
      <c r="D296" s="496">
        <v>368.33333333333331</v>
      </c>
      <c r="E296" s="496">
        <v>364.36666666666662</v>
      </c>
      <c r="F296" s="496">
        <v>359.08333333333331</v>
      </c>
      <c r="G296" s="496">
        <v>355.11666666666662</v>
      </c>
      <c r="H296" s="496">
        <v>373.61666666666662</v>
      </c>
      <c r="I296" s="496">
        <v>377.58333333333331</v>
      </c>
      <c r="J296" s="496">
        <v>382.86666666666662</v>
      </c>
      <c r="K296" s="495">
        <v>372.3</v>
      </c>
      <c r="L296" s="495">
        <v>363.05</v>
      </c>
      <c r="M296" s="495">
        <v>11.68341</v>
      </c>
      <c r="N296" s="1"/>
      <c r="O296" s="1"/>
    </row>
    <row r="297" spans="1:15" ht="12.75" customHeight="1">
      <c r="A297" s="31">
        <v>287</v>
      </c>
      <c r="B297" s="494" t="s">
        <v>443</v>
      </c>
      <c r="C297" s="495">
        <v>2487.35</v>
      </c>
      <c r="D297" s="496">
        <v>2513.7833333333333</v>
      </c>
      <c r="E297" s="496">
        <v>2453.5666666666666</v>
      </c>
      <c r="F297" s="496">
        <v>2419.7833333333333</v>
      </c>
      <c r="G297" s="496">
        <v>2359.5666666666666</v>
      </c>
      <c r="H297" s="496">
        <v>2547.5666666666666</v>
      </c>
      <c r="I297" s="496">
        <v>2607.7833333333328</v>
      </c>
      <c r="J297" s="496">
        <v>2641.5666666666666</v>
      </c>
      <c r="K297" s="495">
        <v>2574</v>
      </c>
      <c r="L297" s="495">
        <v>2480</v>
      </c>
      <c r="M297" s="495">
        <v>0.49852999999999997</v>
      </c>
      <c r="N297" s="1"/>
      <c r="O297" s="1"/>
    </row>
    <row r="298" spans="1:15" ht="12.75" customHeight="1">
      <c r="A298" s="31">
        <v>288</v>
      </c>
      <c r="B298" s="494" t="s">
        <v>853</v>
      </c>
      <c r="C298" s="495">
        <v>1233.55</v>
      </c>
      <c r="D298" s="496">
        <v>1238.4666666666665</v>
      </c>
      <c r="E298" s="496">
        <v>1215.2833333333328</v>
      </c>
      <c r="F298" s="496">
        <v>1197.0166666666664</v>
      </c>
      <c r="G298" s="496">
        <v>1173.8333333333328</v>
      </c>
      <c r="H298" s="496">
        <v>1256.7333333333329</v>
      </c>
      <c r="I298" s="496">
        <v>1279.9166666666667</v>
      </c>
      <c r="J298" s="496">
        <v>1298.1833333333329</v>
      </c>
      <c r="K298" s="495">
        <v>1261.6500000000001</v>
      </c>
      <c r="L298" s="495">
        <v>1220.2</v>
      </c>
      <c r="M298" s="495">
        <v>0.86567000000000005</v>
      </c>
      <c r="N298" s="1"/>
      <c r="O298" s="1"/>
    </row>
    <row r="299" spans="1:15" ht="12.75" customHeight="1">
      <c r="A299" s="31">
        <v>289</v>
      </c>
      <c r="B299" s="494" t="s">
        <v>146</v>
      </c>
      <c r="C299" s="495">
        <v>1895.9</v>
      </c>
      <c r="D299" s="496">
        <v>1896.7666666666667</v>
      </c>
      <c r="E299" s="496">
        <v>1886.4333333333334</v>
      </c>
      <c r="F299" s="496">
        <v>1876.9666666666667</v>
      </c>
      <c r="G299" s="496">
        <v>1866.6333333333334</v>
      </c>
      <c r="H299" s="496">
        <v>1906.2333333333333</v>
      </c>
      <c r="I299" s="496">
        <v>1916.5666666666668</v>
      </c>
      <c r="J299" s="496">
        <v>1926.0333333333333</v>
      </c>
      <c r="K299" s="495">
        <v>1907.1</v>
      </c>
      <c r="L299" s="495">
        <v>1887.3</v>
      </c>
      <c r="M299" s="495">
        <v>11.45546</v>
      </c>
      <c r="N299" s="1"/>
      <c r="O299" s="1"/>
    </row>
    <row r="300" spans="1:15" ht="12.75" customHeight="1">
      <c r="A300" s="31">
        <v>290</v>
      </c>
      <c r="B300" s="494" t="s">
        <v>147</v>
      </c>
      <c r="C300" s="495">
        <v>7332</v>
      </c>
      <c r="D300" s="496">
        <v>7315.4000000000005</v>
      </c>
      <c r="E300" s="496">
        <v>7268.8000000000011</v>
      </c>
      <c r="F300" s="496">
        <v>7205.6</v>
      </c>
      <c r="G300" s="496">
        <v>7159.0000000000009</v>
      </c>
      <c r="H300" s="496">
        <v>7378.6000000000013</v>
      </c>
      <c r="I300" s="496">
        <v>7425.2000000000016</v>
      </c>
      <c r="J300" s="496">
        <v>7488.4000000000015</v>
      </c>
      <c r="K300" s="495">
        <v>7362</v>
      </c>
      <c r="L300" s="495">
        <v>7252.2</v>
      </c>
      <c r="M300" s="495">
        <v>1.94116</v>
      </c>
      <c r="N300" s="1"/>
      <c r="O300" s="1"/>
    </row>
    <row r="301" spans="1:15" ht="12.75" customHeight="1">
      <c r="A301" s="31">
        <v>291</v>
      </c>
      <c r="B301" s="494" t="s">
        <v>148</v>
      </c>
      <c r="C301" s="495">
        <v>5598.95</v>
      </c>
      <c r="D301" s="496">
        <v>5583.7999999999993</v>
      </c>
      <c r="E301" s="496">
        <v>5547.6999999999989</v>
      </c>
      <c r="F301" s="496">
        <v>5496.45</v>
      </c>
      <c r="G301" s="496">
        <v>5460.3499999999995</v>
      </c>
      <c r="H301" s="496">
        <v>5635.0499999999984</v>
      </c>
      <c r="I301" s="496">
        <v>5671.1499999999987</v>
      </c>
      <c r="J301" s="496">
        <v>5722.3999999999978</v>
      </c>
      <c r="K301" s="495">
        <v>5619.9</v>
      </c>
      <c r="L301" s="495">
        <v>5532.55</v>
      </c>
      <c r="M301" s="495">
        <v>1.5196400000000001</v>
      </c>
      <c r="N301" s="1"/>
      <c r="O301" s="1"/>
    </row>
    <row r="302" spans="1:15" ht="12.75" customHeight="1">
      <c r="A302" s="31">
        <v>292</v>
      </c>
      <c r="B302" s="494" t="s">
        <v>149</v>
      </c>
      <c r="C302" s="495">
        <v>950.75</v>
      </c>
      <c r="D302" s="496">
        <v>947.88333333333333</v>
      </c>
      <c r="E302" s="496">
        <v>938.9666666666667</v>
      </c>
      <c r="F302" s="496">
        <v>927.18333333333339</v>
      </c>
      <c r="G302" s="496">
        <v>918.26666666666677</v>
      </c>
      <c r="H302" s="496">
        <v>959.66666666666663</v>
      </c>
      <c r="I302" s="496">
        <v>968.58333333333337</v>
      </c>
      <c r="J302" s="496">
        <v>980.36666666666656</v>
      </c>
      <c r="K302" s="495">
        <v>956.8</v>
      </c>
      <c r="L302" s="495">
        <v>936.1</v>
      </c>
      <c r="M302" s="495">
        <v>14.33403</v>
      </c>
      <c r="N302" s="1"/>
      <c r="O302" s="1"/>
    </row>
    <row r="303" spans="1:15" ht="12.75" customHeight="1">
      <c r="A303" s="31">
        <v>293</v>
      </c>
      <c r="B303" s="494" t="s">
        <v>444</v>
      </c>
      <c r="C303" s="495">
        <v>3688.9</v>
      </c>
      <c r="D303" s="496">
        <v>3696.2166666666667</v>
      </c>
      <c r="E303" s="496">
        <v>3652.6833333333334</v>
      </c>
      <c r="F303" s="496">
        <v>3616.4666666666667</v>
      </c>
      <c r="G303" s="496">
        <v>3572.9333333333334</v>
      </c>
      <c r="H303" s="496">
        <v>3732.4333333333334</v>
      </c>
      <c r="I303" s="496">
        <v>3775.9666666666672</v>
      </c>
      <c r="J303" s="496">
        <v>3812.1833333333334</v>
      </c>
      <c r="K303" s="495">
        <v>3739.75</v>
      </c>
      <c r="L303" s="495">
        <v>3660</v>
      </c>
      <c r="M303" s="495">
        <v>0.37212000000000001</v>
      </c>
      <c r="N303" s="1"/>
      <c r="O303" s="1"/>
    </row>
    <row r="304" spans="1:15" ht="12.75" customHeight="1">
      <c r="A304" s="31">
        <v>294</v>
      </c>
      <c r="B304" s="494" t="s">
        <v>854</v>
      </c>
      <c r="C304" s="495">
        <v>432.15</v>
      </c>
      <c r="D304" s="496">
        <v>432.55</v>
      </c>
      <c r="E304" s="496">
        <v>427.1</v>
      </c>
      <c r="F304" s="496">
        <v>422.05</v>
      </c>
      <c r="G304" s="496">
        <v>416.6</v>
      </c>
      <c r="H304" s="496">
        <v>437.6</v>
      </c>
      <c r="I304" s="496">
        <v>443.04999999999995</v>
      </c>
      <c r="J304" s="496">
        <v>448.1</v>
      </c>
      <c r="K304" s="495">
        <v>438</v>
      </c>
      <c r="L304" s="495">
        <v>427.5</v>
      </c>
      <c r="M304" s="495">
        <v>4.7419900000000004</v>
      </c>
      <c r="N304" s="1"/>
      <c r="O304" s="1"/>
    </row>
    <row r="305" spans="1:15" ht="12.75" customHeight="1">
      <c r="A305" s="31">
        <v>295</v>
      </c>
      <c r="B305" s="494" t="s">
        <v>150</v>
      </c>
      <c r="C305" s="495">
        <v>837.15</v>
      </c>
      <c r="D305" s="496">
        <v>837.45000000000016</v>
      </c>
      <c r="E305" s="496">
        <v>829.90000000000032</v>
      </c>
      <c r="F305" s="496">
        <v>822.6500000000002</v>
      </c>
      <c r="G305" s="496">
        <v>815.10000000000036</v>
      </c>
      <c r="H305" s="496">
        <v>844.70000000000027</v>
      </c>
      <c r="I305" s="496">
        <v>852.25000000000023</v>
      </c>
      <c r="J305" s="496">
        <v>859.50000000000023</v>
      </c>
      <c r="K305" s="495">
        <v>845</v>
      </c>
      <c r="L305" s="495">
        <v>830.2</v>
      </c>
      <c r="M305" s="495">
        <v>15.28983</v>
      </c>
      <c r="N305" s="1"/>
      <c r="O305" s="1"/>
    </row>
    <row r="306" spans="1:15" ht="12.75" customHeight="1">
      <c r="A306" s="31">
        <v>296</v>
      </c>
      <c r="B306" s="494" t="s">
        <v>151</v>
      </c>
      <c r="C306" s="495">
        <v>148.94999999999999</v>
      </c>
      <c r="D306" s="496">
        <v>148.41666666666666</v>
      </c>
      <c r="E306" s="496">
        <v>146.93333333333331</v>
      </c>
      <c r="F306" s="496">
        <v>144.91666666666666</v>
      </c>
      <c r="G306" s="496">
        <v>143.43333333333331</v>
      </c>
      <c r="H306" s="496">
        <v>150.43333333333331</v>
      </c>
      <c r="I306" s="496">
        <v>151.91666666666666</v>
      </c>
      <c r="J306" s="496">
        <v>153.93333333333331</v>
      </c>
      <c r="K306" s="495">
        <v>149.9</v>
      </c>
      <c r="L306" s="495">
        <v>146.4</v>
      </c>
      <c r="M306" s="495">
        <v>20.285329999999998</v>
      </c>
      <c r="N306" s="1"/>
      <c r="O306" s="1"/>
    </row>
    <row r="307" spans="1:15" ht="12.75" customHeight="1">
      <c r="A307" s="31">
        <v>297</v>
      </c>
      <c r="B307" s="494" t="s">
        <v>317</v>
      </c>
      <c r="C307" s="495">
        <v>19.2</v>
      </c>
      <c r="D307" s="496">
        <v>19.2</v>
      </c>
      <c r="E307" s="496">
        <v>19.049999999999997</v>
      </c>
      <c r="F307" s="496">
        <v>18.899999999999999</v>
      </c>
      <c r="G307" s="496">
        <v>18.749999999999996</v>
      </c>
      <c r="H307" s="496">
        <v>19.349999999999998</v>
      </c>
      <c r="I307" s="496">
        <v>19.499999999999996</v>
      </c>
      <c r="J307" s="496">
        <v>19.649999999999999</v>
      </c>
      <c r="K307" s="495">
        <v>19.350000000000001</v>
      </c>
      <c r="L307" s="495">
        <v>19.05</v>
      </c>
      <c r="M307" s="495">
        <v>17.729679999999998</v>
      </c>
      <c r="N307" s="1"/>
      <c r="O307" s="1"/>
    </row>
    <row r="308" spans="1:15" ht="12.75" customHeight="1">
      <c r="A308" s="31">
        <v>298</v>
      </c>
      <c r="B308" s="494" t="s">
        <v>447</v>
      </c>
      <c r="C308" s="495">
        <v>234.2</v>
      </c>
      <c r="D308" s="496">
        <v>233.1</v>
      </c>
      <c r="E308" s="496">
        <v>231.1</v>
      </c>
      <c r="F308" s="496">
        <v>228</v>
      </c>
      <c r="G308" s="496">
        <v>226</v>
      </c>
      <c r="H308" s="496">
        <v>236.2</v>
      </c>
      <c r="I308" s="496">
        <v>238.2</v>
      </c>
      <c r="J308" s="496">
        <v>241.29999999999998</v>
      </c>
      <c r="K308" s="495">
        <v>235.1</v>
      </c>
      <c r="L308" s="495">
        <v>230</v>
      </c>
      <c r="M308" s="495">
        <v>1.15717</v>
      </c>
      <c r="N308" s="1"/>
      <c r="O308" s="1"/>
    </row>
    <row r="309" spans="1:15" ht="12.75" customHeight="1">
      <c r="A309" s="31">
        <v>299</v>
      </c>
      <c r="B309" s="494" t="s">
        <v>449</v>
      </c>
      <c r="C309" s="495">
        <v>680.8</v>
      </c>
      <c r="D309" s="496">
        <v>676.65</v>
      </c>
      <c r="E309" s="496">
        <v>666.94999999999993</v>
      </c>
      <c r="F309" s="496">
        <v>653.09999999999991</v>
      </c>
      <c r="G309" s="496">
        <v>643.39999999999986</v>
      </c>
      <c r="H309" s="496">
        <v>690.5</v>
      </c>
      <c r="I309" s="496">
        <v>700.2</v>
      </c>
      <c r="J309" s="496">
        <v>714.05000000000007</v>
      </c>
      <c r="K309" s="495">
        <v>686.35</v>
      </c>
      <c r="L309" s="495">
        <v>662.8</v>
      </c>
      <c r="M309" s="495">
        <v>0.73062000000000005</v>
      </c>
      <c r="N309" s="1"/>
      <c r="O309" s="1"/>
    </row>
    <row r="310" spans="1:15" ht="12.75" customHeight="1">
      <c r="A310" s="31">
        <v>300</v>
      </c>
      <c r="B310" s="494" t="s">
        <v>152</v>
      </c>
      <c r="C310" s="495">
        <v>164.6</v>
      </c>
      <c r="D310" s="496">
        <v>164.43333333333334</v>
      </c>
      <c r="E310" s="496">
        <v>162.46666666666667</v>
      </c>
      <c r="F310" s="496">
        <v>160.33333333333334</v>
      </c>
      <c r="G310" s="496">
        <v>158.36666666666667</v>
      </c>
      <c r="H310" s="496">
        <v>166.56666666666666</v>
      </c>
      <c r="I310" s="496">
        <v>168.53333333333336</v>
      </c>
      <c r="J310" s="496">
        <v>170.66666666666666</v>
      </c>
      <c r="K310" s="495">
        <v>166.4</v>
      </c>
      <c r="L310" s="495">
        <v>162.30000000000001</v>
      </c>
      <c r="M310" s="495">
        <v>23.440639999999998</v>
      </c>
      <c r="N310" s="1"/>
      <c r="O310" s="1"/>
    </row>
    <row r="311" spans="1:15" ht="12.75" customHeight="1">
      <c r="A311" s="31">
        <v>301</v>
      </c>
      <c r="B311" s="494" t="s">
        <v>153</v>
      </c>
      <c r="C311" s="495">
        <v>512.65</v>
      </c>
      <c r="D311" s="496">
        <v>512.2166666666667</v>
      </c>
      <c r="E311" s="496">
        <v>508.43333333333339</v>
      </c>
      <c r="F311" s="496">
        <v>504.2166666666667</v>
      </c>
      <c r="G311" s="496">
        <v>500.43333333333339</v>
      </c>
      <c r="H311" s="496">
        <v>516.43333333333339</v>
      </c>
      <c r="I311" s="496">
        <v>520.2166666666667</v>
      </c>
      <c r="J311" s="496">
        <v>524.43333333333339</v>
      </c>
      <c r="K311" s="495">
        <v>516</v>
      </c>
      <c r="L311" s="495">
        <v>508</v>
      </c>
      <c r="M311" s="495">
        <v>9.1425800000000006</v>
      </c>
      <c r="N311" s="1"/>
      <c r="O311" s="1"/>
    </row>
    <row r="312" spans="1:15" ht="12.75" customHeight="1">
      <c r="A312" s="31">
        <v>302</v>
      </c>
      <c r="B312" s="494" t="s">
        <v>154</v>
      </c>
      <c r="C312" s="495">
        <v>7426.45</v>
      </c>
      <c r="D312" s="496">
        <v>7388.666666666667</v>
      </c>
      <c r="E312" s="496">
        <v>7327.8333333333339</v>
      </c>
      <c r="F312" s="496">
        <v>7229.2166666666672</v>
      </c>
      <c r="G312" s="496">
        <v>7168.3833333333341</v>
      </c>
      <c r="H312" s="496">
        <v>7487.2833333333338</v>
      </c>
      <c r="I312" s="496">
        <v>7548.1166666666677</v>
      </c>
      <c r="J312" s="496">
        <v>7646.7333333333336</v>
      </c>
      <c r="K312" s="495">
        <v>7449.5</v>
      </c>
      <c r="L312" s="495">
        <v>7290.05</v>
      </c>
      <c r="M312" s="495">
        <v>3.1339800000000002</v>
      </c>
      <c r="N312" s="1"/>
      <c r="O312" s="1"/>
    </row>
    <row r="313" spans="1:15" ht="12.75" customHeight="1">
      <c r="A313" s="31">
        <v>303</v>
      </c>
      <c r="B313" s="494" t="s">
        <v>855</v>
      </c>
      <c r="C313" s="495">
        <v>3020.5</v>
      </c>
      <c r="D313" s="496">
        <v>3019.4666666666667</v>
      </c>
      <c r="E313" s="496">
        <v>3001.6833333333334</v>
      </c>
      <c r="F313" s="496">
        <v>2982.8666666666668</v>
      </c>
      <c r="G313" s="496">
        <v>2965.0833333333335</v>
      </c>
      <c r="H313" s="496">
        <v>3038.2833333333333</v>
      </c>
      <c r="I313" s="496">
        <v>3056.0666666666671</v>
      </c>
      <c r="J313" s="496">
        <v>3074.8833333333332</v>
      </c>
      <c r="K313" s="495">
        <v>3037.25</v>
      </c>
      <c r="L313" s="495">
        <v>3000.65</v>
      </c>
      <c r="M313" s="495">
        <v>0.43084</v>
      </c>
      <c r="N313" s="1"/>
      <c r="O313" s="1"/>
    </row>
    <row r="314" spans="1:15" ht="12.75" customHeight="1">
      <c r="A314" s="31">
        <v>304</v>
      </c>
      <c r="B314" s="494" t="s">
        <v>451</v>
      </c>
      <c r="C314" s="495">
        <v>442.9</v>
      </c>
      <c r="D314" s="496">
        <v>441.48333333333335</v>
      </c>
      <c r="E314" s="496">
        <v>424.91666666666669</v>
      </c>
      <c r="F314" s="496">
        <v>406.93333333333334</v>
      </c>
      <c r="G314" s="496">
        <v>390.36666666666667</v>
      </c>
      <c r="H314" s="496">
        <v>459.4666666666667</v>
      </c>
      <c r="I314" s="496">
        <v>476.0333333333333</v>
      </c>
      <c r="J314" s="496">
        <v>494.01666666666671</v>
      </c>
      <c r="K314" s="495">
        <v>458.05</v>
      </c>
      <c r="L314" s="495">
        <v>423.5</v>
      </c>
      <c r="M314" s="495">
        <v>15.217739999999999</v>
      </c>
      <c r="N314" s="1"/>
      <c r="O314" s="1"/>
    </row>
    <row r="315" spans="1:15" ht="12.75" customHeight="1">
      <c r="A315" s="31">
        <v>305</v>
      </c>
      <c r="B315" s="494" t="s">
        <v>452</v>
      </c>
      <c r="C315" s="495">
        <v>278.8</v>
      </c>
      <c r="D315" s="496">
        <v>279</v>
      </c>
      <c r="E315" s="496">
        <v>275.8</v>
      </c>
      <c r="F315" s="496">
        <v>272.8</v>
      </c>
      <c r="G315" s="496">
        <v>269.60000000000002</v>
      </c>
      <c r="H315" s="496">
        <v>282</v>
      </c>
      <c r="I315" s="496">
        <v>285.20000000000005</v>
      </c>
      <c r="J315" s="496">
        <v>288.2</v>
      </c>
      <c r="K315" s="495">
        <v>282.2</v>
      </c>
      <c r="L315" s="495">
        <v>276</v>
      </c>
      <c r="M315" s="495">
        <v>4.1287099999999999</v>
      </c>
      <c r="N315" s="1"/>
      <c r="O315" s="1"/>
    </row>
    <row r="316" spans="1:15" ht="12.75" customHeight="1">
      <c r="A316" s="31">
        <v>306</v>
      </c>
      <c r="B316" s="494" t="s">
        <v>155</v>
      </c>
      <c r="C316" s="495">
        <v>898.25</v>
      </c>
      <c r="D316" s="496">
        <v>897.43333333333339</v>
      </c>
      <c r="E316" s="496">
        <v>889.81666666666683</v>
      </c>
      <c r="F316" s="496">
        <v>881.38333333333344</v>
      </c>
      <c r="G316" s="496">
        <v>873.76666666666688</v>
      </c>
      <c r="H316" s="496">
        <v>905.86666666666679</v>
      </c>
      <c r="I316" s="496">
        <v>913.48333333333335</v>
      </c>
      <c r="J316" s="496">
        <v>921.91666666666674</v>
      </c>
      <c r="K316" s="495">
        <v>905.05</v>
      </c>
      <c r="L316" s="495">
        <v>889</v>
      </c>
      <c r="M316" s="495">
        <v>12.883520000000001</v>
      </c>
      <c r="N316" s="1"/>
      <c r="O316" s="1"/>
    </row>
    <row r="317" spans="1:15" ht="12.75" customHeight="1">
      <c r="A317" s="31">
        <v>307</v>
      </c>
      <c r="B317" s="494" t="s">
        <v>457</v>
      </c>
      <c r="C317" s="495">
        <v>1582.8</v>
      </c>
      <c r="D317" s="496">
        <v>1582.9333333333334</v>
      </c>
      <c r="E317" s="496">
        <v>1569.8666666666668</v>
      </c>
      <c r="F317" s="496">
        <v>1556.9333333333334</v>
      </c>
      <c r="G317" s="496">
        <v>1543.8666666666668</v>
      </c>
      <c r="H317" s="496">
        <v>1595.8666666666668</v>
      </c>
      <c r="I317" s="496">
        <v>1608.9333333333334</v>
      </c>
      <c r="J317" s="496">
        <v>1621.8666666666668</v>
      </c>
      <c r="K317" s="495">
        <v>1596</v>
      </c>
      <c r="L317" s="495">
        <v>1570</v>
      </c>
      <c r="M317" s="495">
        <v>2.7659500000000001</v>
      </c>
      <c r="N317" s="1"/>
      <c r="O317" s="1"/>
    </row>
    <row r="318" spans="1:15" ht="12.75" customHeight="1">
      <c r="A318" s="31">
        <v>308</v>
      </c>
      <c r="B318" s="494" t="s">
        <v>156</v>
      </c>
      <c r="C318" s="495">
        <v>3440.9</v>
      </c>
      <c r="D318" s="496">
        <v>3447.65</v>
      </c>
      <c r="E318" s="496">
        <v>3417.3</v>
      </c>
      <c r="F318" s="496">
        <v>3393.7000000000003</v>
      </c>
      <c r="G318" s="496">
        <v>3363.3500000000004</v>
      </c>
      <c r="H318" s="496">
        <v>3471.25</v>
      </c>
      <c r="I318" s="496">
        <v>3501.5999999999995</v>
      </c>
      <c r="J318" s="496">
        <v>3525.2</v>
      </c>
      <c r="K318" s="495">
        <v>3478</v>
      </c>
      <c r="L318" s="495">
        <v>3424.05</v>
      </c>
      <c r="M318" s="495">
        <v>1.37866</v>
      </c>
      <c r="N318" s="1"/>
      <c r="O318" s="1"/>
    </row>
    <row r="319" spans="1:15" ht="12.75" customHeight="1">
      <c r="A319" s="31">
        <v>309</v>
      </c>
      <c r="B319" s="494" t="s">
        <v>157</v>
      </c>
      <c r="C319" s="495">
        <v>980.35</v>
      </c>
      <c r="D319" s="496">
        <v>978.85</v>
      </c>
      <c r="E319" s="496">
        <v>970.55000000000007</v>
      </c>
      <c r="F319" s="496">
        <v>960.75</v>
      </c>
      <c r="G319" s="496">
        <v>952.45</v>
      </c>
      <c r="H319" s="496">
        <v>988.65000000000009</v>
      </c>
      <c r="I319" s="496">
        <v>996.95</v>
      </c>
      <c r="J319" s="496">
        <v>1006.7500000000001</v>
      </c>
      <c r="K319" s="495">
        <v>987.15</v>
      </c>
      <c r="L319" s="495">
        <v>969.05</v>
      </c>
      <c r="M319" s="495">
        <v>2.0239799999999999</v>
      </c>
      <c r="N319" s="1"/>
      <c r="O319" s="1"/>
    </row>
    <row r="320" spans="1:15" ht="12.75" customHeight="1">
      <c r="A320" s="31">
        <v>310</v>
      </c>
      <c r="B320" s="494" t="s">
        <v>158</v>
      </c>
      <c r="C320" s="495">
        <v>862.95</v>
      </c>
      <c r="D320" s="496">
        <v>863.76666666666677</v>
      </c>
      <c r="E320" s="496">
        <v>855.98333333333358</v>
      </c>
      <c r="F320" s="496">
        <v>849.01666666666677</v>
      </c>
      <c r="G320" s="496">
        <v>841.23333333333358</v>
      </c>
      <c r="H320" s="496">
        <v>870.73333333333358</v>
      </c>
      <c r="I320" s="496">
        <v>878.51666666666665</v>
      </c>
      <c r="J320" s="496">
        <v>885.48333333333358</v>
      </c>
      <c r="K320" s="495">
        <v>871.55</v>
      </c>
      <c r="L320" s="495">
        <v>856.8</v>
      </c>
      <c r="M320" s="495">
        <v>2.9911500000000002</v>
      </c>
      <c r="N320" s="1"/>
      <c r="O320" s="1"/>
    </row>
    <row r="321" spans="1:15" ht="12.75" customHeight="1">
      <c r="A321" s="31">
        <v>311</v>
      </c>
      <c r="B321" s="494" t="s">
        <v>448</v>
      </c>
      <c r="C321" s="495">
        <v>187.9</v>
      </c>
      <c r="D321" s="496">
        <v>188.1</v>
      </c>
      <c r="E321" s="496">
        <v>186.35</v>
      </c>
      <c r="F321" s="496">
        <v>184.8</v>
      </c>
      <c r="G321" s="496">
        <v>183.05</v>
      </c>
      <c r="H321" s="496">
        <v>189.64999999999998</v>
      </c>
      <c r="I321" s="496">
        <v>191.39999999999998</v>
      </c>
      <c r="J321" s="496">
        <v>192.94999999999996</v>
      </c>
      <c r="K321" s="495">
        <v>189.85</v>
      </c>
      <c r="L321" s="495">
        <v>186.55</v>
      </c>
      <c r="M321" s="495">
        <v>2.1586400000000001</v>
      </c>
      <c r="N321" s="1"/>
      <c r="O321" s="1"/>
    </row>
    <row r="322" spans="1:15" ht="12.75" customHeight="1">
      <c r="A322" s="31">
        <v>312</v>
      </c>
      <c r="B322" s="494" t="s">
        <v>455</v>
      </c>
      <c r="C322" s="495">
        <v>181.15</v>
      </c>
      <c r="D322" s="496">
        <v>180.94999999999996</v>
      </c>
      <c r="E322" s="496">
        <v>178.39999999999992</v>
      </c>
      <c r="F322" s="496">
        <v>175.64999999999995</v>
      </c>
      <c r="G322" s="496">
        <v>173.09999999999991</v>
      </c>
      <c r="H322" s="496">
        <v>183.69999999999993</v>
      </c>
      <c r="I322" s="496">
        <v>186.24999999999994</v>
      </c>
      <c r="J322" s="496">
        <v>188.99999999999994</v>
      </c>
      <c r="K322" s="495">
        <v>183.5</v>
      </c>
      <c r="L322" s="495">
        <v>178.2</v>
      </c>
      <c r="M322" s="495">
        <v>3.46136</v>
      </c>
      <c r="N322" s="1"/>
      <c r="O322" s="1"/>
    </row>
    <row r="323" spans="1:15" ht="12.75" customHeight="1">
      <c r="A323" s="31">
        <v>313</v>
      </c>
      <c r="B323" s="494" t="s">
        <v>453</v>
      </c>
      <c r="C323" s="495">
        <v>168.6</v>
      </c>
      <c r="D323" s="496">
        <v>169.73333333333332</v>
      </c>
      <c r="E323" s="496">
        <v>166.76666666666665</v>
      </c>
      <c r="F323" s="496">
        <v>164.93333333333334</v>
      </c>
      <c r="G323" s="496">
        <v>161.96666666666667</v>
      </c>
      <c r="H323" s="496">
        <v>171.56666666666663</v>
      </c>
      <c r="I323" s="496">
        <v>174.53333333333327</v>
      </c>
      <c r="J323" s="496">
        <v>176.36666666666662</v>
      </c>
      <c r="K323" s="495">
        <v>172.7</v>
      </c>
      <c r="L323" s="495">
        <v>167.9</v>
      </c>
      <c r="M323" s="495">
        <v>4.4026300000000003</v>
      </c>
      <c r="N323" s="1"/>
      <c r="O323" s="1"/>
    </row>
    <row r="324" spans="1:15" ht="12.75" customHeight="1">
      <c r="A324" s="31">
        <v>314</v>
      </c>
      <c r="B324" s="494" t="s">
        <v>454</v>
      </c>
      <c r="C324" s="495">
        <v>1224.8499999999999</v>
      </c>
      <c r="D324" s="496">
        <v>1216.95</v>
      </c>
      <c r="E324" s="496">
        <v>1202.9000000000001</v>
      </c>
      <c r="F324" s="496">
        <v>1180.95</v>
      </c>
      <c r="G324" s="496">
        <v>1166.9000000000001</v>
      </c>
      <c r="H324" s="496">
        <v>1238.9000000000001</v>
      </c>
      <c r="I324" s="496">
        <v>1252.9499999999998</v>
      </c>
      <c r="J324" s="496">
        <v>1274.9000000000001</v>
      </c>
      <c r="K324" s="495">
        <v>1231</v>
      </c>
      <c r="L324" s="495">
        <v>1195</v>
      </c>
      <c r="M324" s="495">
        <v>1.3922099999999999</v>
      </c>
      <c r="N324" s="1"/>
      <c r="O324" s="1"/>
    </row>
    <row r="325" spans="1:15" ht="12.75" customHeight="1">
      <c r="A325" s="31">
        <v>315</v>
      </c>
      <c r="B325" s="494" t="s">
        <v>159</v>
      </c>
      <c r="C325" s="495">
        <v>4780</v>
      </c>
      <c r="D325" s="496">
        <v>4764.3</v>
      </c>
      <c r="E325" s="496">
        <v>4739.7000000000007</v>
      </c>
      <c r="F325" s="496">
        <v>4699.4000000000005</v>
      </c>
      <c r="G325" s="496">
        <v>4674.8000000000011</v>
      </c>
      <c r="H325" s="496">
        <v>4804.6000000000004</v>
      </c>
      <c r="I325" s="496">
        <v>4829.2000000000007</v>
      </c>
      <c r="J325" s="496">
        <v>4869.5</v>
      </c>
      <c r="K325" s="495">
        <v>4788.8999999999996</v>
      </c>
      <c r="L325" s="495">
        <v>4724</v>
      </c>
      <c r="M325" s="495">
        <v>5.3681700000000001</v>
      </c>
      <c r="N325" s="1"/>
      <c r="O325" s="1"/>
    </row>
    <row r="326" spans="1:15" ht="12.75" customHeight="1">
      <c r="A326" s="31">
        <v>316</v>
      </c>
      <c r="B326" s="494" t="s">
        <v>445</v>
      </c>
      <c r="C326" s="495">
        <v>44.25</v>
      </c>
      <c r="D326" s="496">
        <v>44.366666666666667</v>
      </c>
      <c r="E326" s="496">
        <v>43.933333333333337</v>
      </c>
      <c r="F326" s="496">
        <v>43.616666666666667</v>
      </c>
      <c r="G326" s="496">
        <v>43.183333333333337</v>
      </c>
      <c r="H326" s="496">
        <v>44.683333333333337</v>
      </c>
      <c r="I326" s="496">
        <v>45.11666666666666</v>
      </c>
      <c r="J326" s="496">
        <v>45.433333333333337</v>
      </c>
      <c r="K326" s="495">
        <v>44.8</v>
      </c>
      <c r="L326" s="495">
        <v>44.05</v>
      </c>
      <c r="M326" s="495">
        <v>14.82072</v>
      </c>
      <c r="N326" s="1"/>
      <c r="O326" s="1"/>
    </row>
    <row r="327" spans="1:15" ht="12.75" customHeight="1">
      <c r="A327" s="31">
        <v>317</v>
      </c>
      <c r="B327" s="494" t="s">
        <v>446</v>
      </c>
      <c r="C327" s="495">
        <v>169.1</v>
      </c>
      <c r="D327" s="496">
        <v>169.46666666666667</v>
      </c>
      <c r="E327" s="496">
        <v>168.13333333333333</v>
      </c>
      <c r="F327" s="496">
        <v>167.16666666666666</v>
      </c>
      <c r="G327" s="496">
        <v>165.83333333333331</v>
      </c>
      <c r="H327" s="496">
        <v>170.43333333333334</v>
      </c>
      <c r="I327" s="496">
        <v>171.76666666666665</v>
      </c>
      <c r="J327" s="496">
        <v>172.73333333333335</v>
      </c>
      <c r="K327" s="495">
        <v>170.8</v>
      </c>
      <c r="L327" s="495">
        <v>168.5</v>
      </c>
      <c r="M327" s="495">
        <v>3.6166399999999999</v>
      </c>
      <c r="N327" s="1"/>
      <c r="O327" s="1"/>
    </row>
    <row r="328" spans="1:15" ht="12.75" customHeight="1">
      <c r="A328" s="31">
        <v>318</v>
      </c>
      <c r="B328" s="494" t="s">
        <v>456</v>
      </c>
      <c r="C328" s="495">
        <v>915.65</v>
      </c>
      <c r="D328" s="496">
        <v>919.16666666666663</v>
      </c>
      <c r="E328" s="496">
        <v>906.5333333333333</v>
      </c>
      <c r="F328" s="496">
        <v>897.41666666666663</v>
      </c>
      <c r="G328" s="496">
        <v>884.7833333333333</v>
      </c>
      <c r="H328" s="496">
        <v>928.2833333333333</v>
      </c>
      <c r="I328" s="496">
        <v>940.91666666666674</v>
      </c>
      <c r="J328" s="496">
        <v>950.0333333333333</v>
      </c>
      <c r="K328" s="495">
        <v>931.8</v>
      </c>
      <c r="L328" s="495">
        <v>910.05</v>
      </c>
      <c r="M328" s="495">
        <v>1.04358</v>
      </c>
      <c r="N328" s="1"/>
      <c r="O328" s="1"/>
    </row>
    <row r="329" spans="1:15" ht="12.75" customHeight="1">
      <c r="A329" s="31">
        <v>319</v>
      </c>
      <c r="B329" s="494" t="s">
        <v>161</v>
      </c>
      <c r="C329" s="495">
        <v>3396.7</v>
      </c>
      <c r="D329" s="496">
        <v>3375.2999999999997</v>
      </c>
      <c r="E329" s="496">
        <v>3331.3999999999996</v>
      </c>
      <c r="F329" s="496">
        <v>3266.1</v>
      </c>
      <c r="G329" s="496">
        <v>3222.2</v>
      </c>
      <c r="H329" s="496">
        <v>3440.5999999999995</v>
      </c>
      <c r="I329" s="496">
        <v>3484.5</v>
      </c>
      <c r="J329" s="496">
        <v>3549.7999999999993</v>
      </c>
      <c r="K329" s="495">
        <v>3419.2</v>
      </c>
      <c r="L329" s="495">
        <v>3310</v>
      </c>
      <c r="M329" s="495">
        <v>4.4243600000000001</v>
      </c>
      <c r="N329" s="1"/>
      <c r="O329" s="1"/>
    </row>
    <row r="330" spans="1:15" ht="12.75" customHeight="1">
      <c r="A330" s="31">
        <v>320</v>
      </c>
      <c r="B330" s="494" t="s">
        <v>162</v>
      </c>
      <c r="C330" s="495">
        <v>73338</v>
      </c>
      <c r="D330" s="496">
        <v>73016.083333333328</v>
      </c>
      <c r="E330" s="496">
        <v>72332.916666666657</v>
      </c>
      <c r="F330" s="496">
        <v>71327.833333333328</v>
      </c>
      <c r="G330" s="496">
        <v>70644.666666666657</v>
      </c>
      <c r="H330" s="496">
        <v>74021.166666666657</v>
      </c>
      <c r="I330" s="496">
        <v>74704.333333333314</v>
      </c>
      <c r="J330" s="496">
        <v>75709.416666666657</v>
      </c>
      <c r="K330" s="495">
        <v>73699.25</v>
      </c>
      <c r="L330" s="495">
        <v>72011</v>
      </c>
      <c r="M330" s="495">
        <v>6.4729999999999996E-2</v>
      </c>
      <c r="N330" s="1"/>
      <c r="O330" s="1"/>
    </row>
    <row r="331" spans="1:15" ht="12.75" customHeight="1">
      <c r="A331" s="31">
        <v>321</v>
      </c>
      <c r="B331" s="494" t="s">
        <v>450</v>
      </c>
      <c r="C331" s="495">
        <v>43.1</v>
      </c>
      <c r="D331" s="496">
        <v>43.15</v>
      </c>
      <c r="E331" s="496">
        <v>42.8</v>
      </c>
      <c r="F331" s="496">
        <v>42.5</v>
      </c>
      <c r="G331" s="496">
        <v>42.15</v>
      </c>
      <c r="H331" s="496">
        <v>43.449999999999996</v>
      </c>
      <c r="I331" s="496">
        <v>43.800000000000004</v>
      </c>
      <c r="J331" s="496">
        <v>44.099999999999994</v>
      </c>
      <c r="K331" s="495">
        <v>43.5</v>
      </c>
      <c r="L331" s="495">
        <v>42.85</v>
      </c>
      <c r="M331" s="495">
        <v>3.64595</v>
      </c>
      <c r="N331" s="1"/>
      <c r="O331" s="1"/>
    </row>
    <row r="332" spans="1:15" ht="12.75" customHeight="1">
      <c r="A332" s="31">
        <v>322</v>
      </c>
      <c r="B332" s="494" t="s">
        <v>163</v>
      </c>
      <c r="C332" s="495">
        <v>1495.65</v>
      </c>
      <c r="D332" s="496">
        <v>1490.5166666666667</v>
      </c>
      <c r="E332" s="496">
        <v>1479.1333333333332</v>
      </c>
      <c r="F332" s="496">
        <v>1462.6166666666666</v>
      </c>
      <c r="G332" s="496">
        <v>1451.2333333333331</v>
      </c>
      <c r="H332" s="496">
        <v>1507.0333333333333</v>
      </c>
      <c r="I332" s="496">
        <v>1518.416666666667</v>
      </c>
      <c r="J332" s="496">
        <v>1534.9333333333334</v>
      </c>
      <c r="K332" s="495">
        <v>1501.9</v>
      </c>
      <c r="L332" s="495">
        <v>1474</v>
      </c>
      <c r="M332" s="495">
        <v>3.1917900000000001</v>
      </c>
      <c r="N332" s="1"/>
      <c r="O332" s="1"/>
    </row>
    <row r="333" spans="1:15" ht="12.75" customHeight="1">
      <c r="A333" s="31">
        <v>323</v>
      </c>
      <c r="B333" s="494" t="s">
        <v>164</v>
      </c>
      <c r="C333" s="495">
        <v>351.85</v>
      </c>
      <c r="D333" s="496">
        <v>350.93333333333334</v>
      </c>
      <c r="E333" s="496">
        <v>347.86666666666667</v>
      </c>
      <c r="F333" s="496">
        <v>343.88333333333333</v>
      </c>
      <c r="G333" s="496">
        <v>340.81666666666666</v>
      </c>
      <c r="H333" s="496">
        <v>354.91666666666669</v>
      </c>
      <c r="I333" s="496">
        <v>357.98333333333341</v>
      </c>
      <c r="J333" s="496">
        <v>361.9666666666667</v>
      </c>
      <c r="K333" s="495">
        <v>354</v>
      </c>
      <c r="L333" s="495">
        <v>346.95</v>
      </c>
      <c r="M333" s="495">
        <v>5.1364599999999996</v>
      </c>
      <c r="N333" s="1"/>
      <c r="O333" s="1"/>
    </row>
    <row r="334" spans="1:15" ht="12.75" customHeight="1">
      <c r="A334" s="31">
        <v>324</v>
      </c>
      <c r="B334" s="494" t="s">
        <v>269</v>
      </c>
      <c r="C334" s="495">
        <v>904.65</v>
      </c>
      <c r="D334" s="496">
        <v>900.75</v>
      </c>
      <c r="E334" s="496">
        <v>895.5</v>
      </c>
      <c r="F334" s="496">
        <v>886.35</v>
      </c>
      <c r="G334" s="496">
        <v>881.1</v>
      </c>
      <c r="H334" s="496">
        <v>909.9</v>
      </c>
      <c r="I334" s="496">
        <v>915.15</v>
      </c>
      <c r="J334" s="496">
        <v>924.3</v>
      </c>
      <c r="K334" s="495">
        <v>906</v>
      </c>
      <c r="L334" s="495">
        <v>891.6</v>
      </c>
      <c r="M334" s="495">
        <v>3.8514400000000002</v>
      </c>
      <c r="N334" s="1"/>
      <c r="O334" s="1"/>
    </row>
    <row r="335" spans="1:15" ht="12.75" customHeight="1">
      <c r="A335" s="31">
        <v>325</v>
      </c>
      <c r="B335" s="494" t="s">
        <v>165</v>
      </c>
      <c r="C335" s="495">
        <v>101</v>
      </c>
      <c r="D335" s="496">
        <v>100.2</v>
      </c>
      <c r="E335" s="496">
        <v>98.800000000000011</v>
      </c>
      <c r="F335" s="496">
        <v>96.600000000000009</v>
      </c>
      <c r="G335" s="496">
        <v>95.200000000000017</v>
      </c>
      <c r="H335" s="496">
        <v>102.4</v>
      </c>
      <c r="I335" s="496">
        <v>103.80000000000001</v>
      </c>
      <c r="J335" s="496">
        <v>106</v>
      </c>
      <c r="K335" s="495">
        <v>101.6</v>
      </c>
      <c r="L335" s="495">
        <v>98</v>
      </c>
      <c r="M335" s="495">
        <v>205.15951999999999</v>
      </c>
      <c r="N335" s="1"/>
      <c r="O335" s="1"/>
    </row>
    <row r="336" spans="1:15" ht="12.75" customHeight="1">
      <c r="A336" s="31">
        <v>326</v>
      </c>
      <c r="B336" s="494" t="s">
        <v>166</v>
      </c>
      <c r="C336" s="495">
        <v>5576.7</v>
      </c>
      <c r="D336" s="496">
        <v>5549.4000000000005</v>
      </c>
      <c r="E336" s="496">
        <v>5467.3000000000011</v>
      </c>
      <c r="F336" s="496">
        <v>5357.9000000000005</v>
      </c>
      <c r="G336" s="496">
        <v>5275.8000000000011</v>
      </c>
      <c r="H336" s="496">
        <v>5658.8000000000011</v>
      </c>
      <c r="I336" s="496">
        <v>5740.9000000000015</v>
      </c>
      <c r="J336" s="496">
        <v>5850.3000000000011</v>
      </c>
      <c r="K336" s="495">
        <v>5631.5</v>
      </c>
      <c r="L336" s="495">
        <v>5440</v>
      </c>
      <c r="M336" s="495">
        <v>2.5365799999999998</v>
      </c>
      <c r="N336" s="1"/>
      <c r="O336" s="1"/>
    </row>
    <row r="337" spans="1:15" ht="12.75" customHeight="1">
      <c r="A337" s="31">
        <v>327</v>
      </c>
      <c r="B337" s="494" t="s">
        <v>167</v>
      </c>
      <c r="C337" s="495">
        <v>4188.5</v>
      </c>
      <c r="D337" s="496">
        <v>4184.1333333333332</v>
      </c>
      <c r="E337" s="496">
        <v>4163.2666666666664</v>
      </c>
      <c r="F337" s="496">
        <v>4138.0333333333328</v>
      </c>
      <c r="G337" s="496">
        <v>4117.1666666666661</v>
      </c>
      <c r="H337" s="496">
        <v>4209.3666666666668</v>
      </c>
      <c r="I337" s="496">
        <v>4230.2333333333336</v>
      </c>
      <c r="J337" s="496">
        <v>4255.4666666666672</v>
      </c>
      <c r="K337" s="495">
        <v>4205</v>
      </c>
      <c r="L337" s="495">
        <v>4158.8999999999996</v>
      </c>
      <c r="M337" s="495">
        <v>0.62456999999999996</v>
      </c>
      <c r="N337" s="1"/>
      <c r="O337" s="1"/>
    </row>
    <row r="338" spans="1:15" ht="12.75" customHeight="1">
      <c r="A338" s="31">
        <v>328</v>
      </c>
      <c r="B338" s="494" t="s">
        <v>856</v>
      </c>
      <c r="C338" s="495">
        <v>2289.1</v>
      </c>
      <c r="D338" s="496">
        <v>2302.7000000000003</v>
      </c>
      <c r="E338" s="496">
        <v>2256.4000000000005</v>
      </c>
      <c r="F338" s="496">
        <v>2223.7000000000003</v>
      </c>
      <c r="G338" s="496">
        <v>2177.4000000000005</v>
      </c>
      <c r="H338" s="496">
        <v>2335.4000000000005</v>
      </c>
      <c r="I338" s="496">
        <v>2381.7000000000007</v>
      </c>
      <c r="J338" s="496">
        <v>2414.4000000000005</v>
      </c>
      <c r="K338" s="495">
        <v>2349</v>
      </c>
      <c r="L338" s="495">
        <v>2270</v>
      </c>
      <c r="M338" s="495">
        <v>0.39737</v>
      </c>
      <c r="N338" s="1"/>
      <c r="O338" s="1"/>
    </row>
    <row r="339" spans="1:15" ht="12.75" customHeight="1">
      <c r="A339" s="31">
        <v>329</v>
      </c>
      <c r="B339" s="494" t="s">
        <v>458</v>
      </c>
      <c r="C339" s="495">
        <v>46</v>
      </c>
      <c r="D339" s="496">
        <v>46.283333333333331</v>
      </c>
      <c r="E339" s="496">
        <v>45.516666666666666</v>
      </c>
      <c r="F339" s="496">
        <v>45.033333333333331</v>
      </c>
      <c r="G339" s="496">
        <v>44.266666666666666</v>
      </c>
      <c r="H339" s="496">
        <v>46.766666666666666</v>
      </c>
      <c r="I339" s="496">
        <v>47.533333333333331</v>
      </c>
      <c r="J339" s="496">
        <v>48.016666666666666</v>
      </c>
      <c r="K339" s="495">
        <v>47.05</v>
      </c>
      <c r="L339" s="495">
        <v>45.8</v>
      </c>
      <c r="M339" s="495">
        <v>101.92603</v>
      </c>
      <c r="N339" s="1"/>
      <c r="O339" s="1"/>
    </row>
    <row r="340" spans="1:15" ht="12.75" customHeight="1">
      <c r="A340" s="31">
        <v>330</v>
      </c>
      <c r="B340" s="494" t="s">
        <v>459</v>
      </c>
      <c r="C340" s="495">
        <v>70.349999999999994</v>
      </c>
      <c r="D340" s="496">
        <v>70.466666666666669</v>
      </c>
      <c r="E340" s="496">
        <v>69.783333333333331</v>
      </c>
      <c r="F340" s="496">
        <v>69.216666666666669</v>
      </c>
      <c r="G340" s="496">
        <v>68.533333333333331</v>
      </c>
      <c r="H340" s="496">
        <v>71.033333333333331</v>
      </c>
      <c r="I340" s="496">
        <v>71.716666666666669</v>
      </c>
      <c r="J340" s="496">
        <v>72.283333333333331</v>
      </c>
      <c r="K340" s="495">
        <v>71.150000000000006</v>
      </c>
      <c r="L340" s="495">
        <v>69.900000000000006</v>
      </c>
      <c r="M340" s="495">
        <v>21.04016</v>
      </c>
      <c r="N340" s="1"/>
      <c r="O340" s="1"/>
    </row>
    <row r="341" spans="1:15" ht="12.75" customHeight="1">
      <c r="A341" s="31">
        <v>331</v>
      </c>
      <c r="B341" s="494" t="s">
        <v>460</v>
      </c>
      <c r="C341" s="495">
        <v>582.85</v>
      </c>
      <c r="D341" s="496">
        <v>583.81666666666672</v>
      </c>
      <c r="E341" s="496">
        <v>575.03333333333342</v>
      </c>
      <c r="F341" s="496">
        <v>567.2166666666667</v>
      </c>
      <c r="G341" s="496">
        <v>558.43333333333339</v>
      </c>
      <c r="H341" s="496">
        <v>591.63333333333344</v>
      </c>
      <c r="I341" s="496">
        <v>600.41666666666674</v>
      </c>
      <c r="J341" s="496">
        <v>608.23333333333346</v>
      </c>
      <c r="K341" s="495">
        <v>592.6</v>
      </c>
      <c r="L341" s="495">
        <v>576</v>
      </c>
      <c r="M341" s="495">
        <v>0.26801999999999998</v>
      </c>
      <c r="N341" s="1"/>
      <c r="O341" s="1"/>
    </row>
    <row r="342" spans="1:15" ht="12.75" customHeight="1">
      <c r="A342" s="31">
        <v>332</v>
      </c>
      <c r="B342" s="494" t="s">
        <v>168</v>
      </c>
      <c r="C342" s="495">
        <v>19705.7</v>
      </c>
      <c r="D342" s="496">
        <v>19623.616666666669</v>
      </c>
      <c r="E342" s="496">
        <v>19432.283333333336</v>
      </c>
      <c r="F342" s="496">
        <v>19158.866666666669</v>
      </c>
      <c r="G342" s="496">
        <v>18967.533333333336</v>
      </c>
      <c r="H342" s="496">
        <v>19897.033333333336</v>
      </c>
      <c r="I342" s="496">
        <v>20088.366666666665</v>
      </c>
      <c r="J342" s="496">
        <v>20361.783333333336</v>
      </c>
      <c r="K342" s="495">
        <v>19814.95</v>
      </c>
      <c r="L342" s="495">
        <v>19350.2</v>
      </c>
      <c r="M342" s="495">
        <v>0.39887</v>
      </c>
      <c r="N342" s="1"/>
      <c r="O342" s="1"/>
    </row>
    <row r="343" spans="1:15" ht="12.75" customHeight="1">
      <c r="A343" s="31">
        <v>333</v>
      </c>
      <c r="B343" s="494" t="s">
        <v>466</v>
      </c>
      <c r="C343" s="495">
        <v>90.45</v>
      </c>
      <c r="D343" s="496">
        <v>90.666666666666671</v>
      </c>
      <c r="E343" s="496">
        <v>89.333333333333343</v>
      </c>
      <c r="F343" s="496">
        <v>88.216666666666669</v>
      </c>
      <c r="G343" s="496">
        <v>86.88333333333334</v>
      </c>
      <c r="H343" s="496">
        <v>91.783333333333346</v>
      </c>
      <c r="I343" s="496">
        <v>93.116666666666688</v>
      </c>
      <c r="J343" s="496">
        <v>94.233333333333348</v>
      </c>
      <c r="K343" s="495">
        <v>92</v>
      </c>
      <c r="L343" s="495">
        <v>89.55</v>
      </c>
      <c r="M343" s="495">
        <v>8.0168099999999995</v>
      </c>
      <c r="N343" s="1"/>
      <c r="O343" s="1"/>
    </row>
    <row r="344" spans="1:15" ht="12.75" customHeight="1">
      <c r="A344" s="31">
        <v>334</v>
      </c>
      <c r="B344" s="494" t="s">
        <v>465</v>
      </c>
      <c r="C344" s="495">
        <v>52.6</v>
      </c>
      <c r="D344" s="496">
        <v>52.800000000000004</v>
      </c>
      <c r="E344" s="496">
        <v>52.000000000000007</v>
      </c>
      <c r="F344" s="496">
        <v>51.400000000000006</v>
      </c>
      <c r="G344" s="496">
        <v>50.600000000000009</v>
      </c>
      <c r="H344" s="496">
        <v>53.400000000000006</v>
      </c>
      <c r="I344" s="496">
        <v>54.2</v>
      </c>
      <c r="J344" s="496">
        <v>54.800000000000004</v>
      </c>
      <c r="K344" s="495">
        <v>53.6</v>
      </c>
      <c r="L344" s="495">
        <v>52.2</v>
      </c>
      <c r="M344" s="495">
        <v>5.9087500000000004</v>
      </c>
      <c r="N344" s="1"/>
      <c r="O344" s="1"/>
    </row>
    <row r="345" spans="1:15" ht="12.75" customHeight="1">
      <c r="A345" s="31">
        <v>335</v>
      </c>
      <c r="B345" s="494" t="s">
        <v>464</v>
      </c>
      <c r="C345" s="495">
        <v>639.5</v>
      </c>
      <c r="D345" s="496">
        <v>631.33333333333337</v>
      </c>
      <c r="E345" s="496">
        <v>610.66666666666674</v>
      </c>
      <c r="F345" s="496">
        <v>581.83333333333337</v>
      </c>
      <c r="G345" s="496">
        <v>561.16666666666674</v>
      </c>
      <c r="H345" s="496">
        <v>660.16666666666674</v>
      </c>
      <c r="I345" s="496">
        <v>680.83333333333348</v>
      </c>
      <c r="J345" s="496">
        <v>709.66666666666674</v>
      </c>
      <c r="K345" s="495">
        <v>652</v>
      </c>
      <c r="L345" s="495">
        <v>602.5</v>
      </c>
      <c r="M345" s="495">
        <v>9.5287199999999999</v>
      </c>
      <c r="N345" s="1"/>
      <c r="O345" s="1"/>
    </row>
    <row r="346" spans="1:15" ht="12.75" customHeight="1">
      <c r="A346" s="31">
        <v>336</v>
      </c>
      <c r="B346" s="494" t="s">
        <v>461</v>
      </c>
      <c r="C346" s="495">
        <v>30.95</v>
      </c>
      <c r="D346" s="496">
        <v>31.066666666666663</v>
      </c>
      <c r="E346" s="496">
        <v>30.733333333333327</v>
      </c>
      <c r="F346" s="496">
        <v>30.516666666666666</v>
      </c>
      <c r="G346" s="496">
        <v>30.18333333333333</v>
      </c>
      <c r="H346" s="496">
        <v>31.283333333333324</v>
      </c>
      <c r="I346" s="496">
        <v>31.61666666666666</v>
      </c>
      <c r="J346" s="496">
        <v>31.833333333333321</v>
      </c>
      <c r="K346" s="495">
        <v>31.4</v>
      </c>
      <c r="L346" s="495">
        <v>30.85</v>
      </c>
      <c r="M346" s="495">
        <v>35.739989999999999</v>
      </c>
      <c r="N346" s="1"/>
      <c r="O346" s="1"/>
    </row>
    <row r="347" spans="1:15" ht="12.75" customHeight="1">
      <c r="A347" s="31">
        <v>337</v>
      </c>
      <c r="B347" s="494" t="s">
        <v>537</v>
      </c>
      <c r="C347" s="495">
        <v>140.25</v>
      </c>
      <c r="D347" s="496">
        <v>140.61666666666667</v>
      </c>
      <c r="E347" s="496">
        <v>136.43333333333334</v>
      </c>
      <c r="F347" s="496">
        <v>132.61666666666667</v>
      </c>
      <c r="G347" s="496">
        <v>128.43333333333334</v>
      </c>
      <c r="H347" s="496">
        <v>144.43333333333334</v>
      </c>
      <c r="I347" s="496">
        <v>148.61666666666667</v>
      </c>
      <c r="J347" s="496">
        <v>152.43333333333334</v>
      </c>
      <c r="K347" s="495">
        <v>144.80000000000001</v>
      </c>
      <c r="L347" s="495">
        <v>136.80000000000001</v>
      </c>
      <c r="M347" s="495">
        <v>23.768249999999998</v>
      </c>
      <c r="N347" s="1"/>
      <c r="O347" s="1"/>
    </row>
    <row r="348" spans="1:15" ht="12.75" customHeight="1">
      <c r="A348" s="31">
        <v>338</v>
      </c>
      <c r="B348" s="494" t="s">
        <v>467</v>
      </c>
      <c r="C348" s="495">
        <v>2436.65</v>
      </c>
      <c r="D348" s="496">
        <v>2438.4166666666665</v>
      </c>
      <c r="E348" s="496">
        <v>2404.4833333333331</v>
      </c>
      <c r="F348" s="496">
        <v>2372.3166666666666</v>
      </c>
      <c r="G348" s="496">
        <v>2338.3833333333332</v>
      </c>
      <c r="H348" s="496">
        <v>2470.583333333333</v>
      </c>
      <c r="I348" s="496">
        <v>2504.5166666666664</v>
      </c>
      <c r="J348" s="496">
        <v>2536.6833333333329</v>
      </c>
      <c r="K348" s="495">
        <v>2472.35</v>
      </c>
      <c r="L348" s="495">
        <v>2406.25</v>
      </c>
      <c r="M348" s="495">
        <v>2.6849999999999999E-2</v>
      </c>
      <c r="N348" s="1"/>
      <c r="O348" s="1"/>
    </row>
    <row r="349" spans="1:15" ht="12.75" customHeight="1">
      <c r="A349" s="31">
        <v>339</v>
      </c>
      <c r="B349" s="494" t="s">
        <v>462</v>
      </c>
      <c r="C349" s="495">
        <v>62.05</v>
      </c>
      <c r="D349" s="496">
        <v>62.266666666666659</v>
      </c>
      <c r="E349" s="496">
        <v>61.383333333333319</v>
      </c>
      <c r="F349" s="496">
        <v>60.716666666666661</v>
      </c>
      <c r="G349" s="496">
        <v>59.833333333333321</v>
      </c>
      <c r="H349" s="496">
        <v>62.933333333333316</v>
      </c>
      <c r="I349" s="496">
        <v>63.816666666666656</v>
      </c>
      <c r="J349" s="496">
        <v>64.48333333333332</v>
      </c>
      <c r="K349" s="495">
        <v>63.15</v>
      </c>
      <c r="L349" s="495">
        <v>61.6</v>
      </c>
      <c r="M349" s="495">
        <v>18.934449999999998</v>
      </c>
      <c r="N349" s="1"/>
      <c r="O349" s="1"/>
    </row>
    <row r="350" spans="1:15" ht="12.75" customHeight="1">
      <c r="A350" s="31">
        <v>340</v>
      </c>
      <c r="B350" s="494" t="s">
        <v>169</v>
      </c>
      <c r="C350" s="495">
        <v>133.30000000000001</v>
      </c>
      <c r="D350" s="496">
        <v>132.95000000000002</v>
      </c>
      <c r="E350" s="496">
        <v>131.50000000000003</v>
      </c>
      <c r="F350" s="496">
        <v>129.70000000000002</v>
      </c>
      <c r="G350" s="496">
        <v>128.25000000000003</v>
      </c>
      <c r="H350" s="496">
        <v>134.75000000000003</v>
      </c>
      <c r="I350" s="496">
        <v>136.20000000000002</v>
      </c>
      <c r="J350" s="496">
        <v>138.00000000000003</v>
      </c>
      <c r="K350" s="495">
        <v>134.4</v>
      </c>
      <c r="L350" s="495">
        <v>131.15</v>
      </c>
      <c r="M350" s="495">
        <v>42.961269999999999</v>
      </c>
      <c r="N350" s="1"/>
      <c r="O350" s="1"/>
    </row>
    <row r="351" spans="1:15" ht="12.75" customHeight="1">
      <c r="A351" s="31">
        <v>341</v>
      </c>
      <c r="B351" s="494" t="s">
        <v>463</v>
      </c>
      <c r="C351" s="495">
        <v>232.55</v>
      </c>
      <c r="D351" s="496">
        <v>233.76666666666665</v>
      </c>
      <c r="E351" s="496">
        <v>230.2833333333333</v>
      </c>
      <c r="F351" s="496">
        <v>228.01666666666665</v>
      </c>
      <c r="G351" s="496">
        <v>224.5333333333333</v>
      </c>
      <c r="H351" s="496">
        <v>236.0333333333333</v>
      </c>
      <c r="I351" s="496">
        <v>239.51666666666665</v>
      </c>
      <c r="J351" s="496">
        <v>241.7833333333333</v>
      </c>
      <c r="K351" s="495">
        <v>237.25</v>
      </c>
      <c r="L351" s="495">
        <v>231.5</v>
      </c>
      <c r="M351" s="495">
        <v>6.4525100000000002</v>
      </c>
      <c r="N351" s="1"/>
      <c r="O351" s="1"/>
    </row>
    <row r="352" spans="1:15" ht="12.75" customHeight="1">
      <c r="A352" s="31">
        <v>342</v>
      </c>
      <c r="B352" s="494" t="s">
        <v>171</v>
      </c>
      <c r="C352" s="495">
        <v>124.4</v>
      </c>
      <c r="D352" s="496">
        <v>125.06666666666666</v>
      </c>
      <c r="E352" s="496">
        <v>123.33333333333333</v>
      </c>
      <c r="F352" s="496">
        <v>122.26666666666667</v>
      </c>
      <c r="G352" s="496">
        <v>120.53333333333333</v>
      </c>
      <c r="H352" s="496">
        <v>126.13333333333333</v>
      </c>
      <c r="I352" s="496">
        <v>127.86666666666667</v>
      </c>
      <c r="J352" s="496">
        <v>128.93333333333334</v>
      </c>
      <c r="K352" s="495">
        <v>126.8</v>
      </c>
      <c r="L352" s="495">
        <v>124</v>
      </c>
      <c r="M352" s="495">
        <v>91.551630000000003</v>
      </c>
      <c r="N352" s="1"/>
      <c r="O352" s="1"/>
    </row>
    <row r="353" spans="1:15" ht="12.75" customHeight="1">
      <c r="A353" s="31">
        <v>343</v>
      </c>
      <c r="B353" s="494" t="s">
        <v>270</v>
      </c>
      <c r="C353" s="495">
        <v>861.8</v>
      </c>
      <c r="D353" s="496">
        <v>860.73333333333323</v>
      </c>
      <c r="E353" s="496">
        <v>852.06666666666649</v>
      </c>
      <c r="F353" s="496">
        <v>842.33333333333326</v>
      </c>
      <c r="G353" s="496">
        <v>833.66666666666652</v>
      </c>
      <c r="H353" s="496">
        <v>870.46666666666647</v>
      </c>
      <c r="I353" s="496">
        <v>879.13333333333321</v>
      </c>
      <c r="J353" s="496">
        <v>888.86666666666645</v>
      </c>
      <c r="K353" s="495">
        <v>869.4</v>
      </c>
      <c r="L353" s="495">
        <v>851</v>
      </c>
      <c r="M353" s="495">
        <v>5.0532199999999996</v>
      </c>
      <c r="N353" s="1"/>
      <c r="O353" s="1"/>
    </row>
    <row r="354" spans="1:15" ht="12.75" customHeight="1">
      <c r="A354" s="31">
        <v>344</v>
      </c>
      <c r="B354" s="494" t="s">
        <v>468</v>
      </c>
      <c r="C354" s="495">
        <v>3961.2</v>
      </c>
      <c r="D354" s="496">
        <v>3974.7333333333336</v>
      </c>
      <c r="E354" s="496">
        <v>3934.4666666666672</v>
      </c>
      <c r="F354" s="496">
        <v>3907.7333333333336</v>
      </c>
      <c r="G354" s="496">
        <v>3867.4666666666672</v>
      </c>
      <c r="H354" s="496">
        <v>4001.4666666666672</v>
      </c>
      <c r="I354" s="496">
        <v>4041.7333333333336</v>
      </c>
      <c r="J354" s="496">
        <v>4068.4666666666672</v>
      </c>
      <c r="K354" s="495">
        <v>4015</v>
      </c>
      <c r="L354" s="495">
        <v>3948</v>
      </c>
      <c r="M354" s="495">
        <v>1.0207299999999999</v>
      </c>
      <c r="N354" s="1"/>
      <c r="O354" s="1"/>
    </row>
    <row r="355" spans="1:15" ht="12.75" customHeight="1">
      <c r="A355" s="31">
        <v>345</v>
      </c>
      <c r="B355" s="494" t="s">
        <v>271</v>
      </c>
      <c r="C355" s="495">
        <v>198.9</v>
      </c>
      <c r="D355" s="496">
        <v>198.41666666666666</v>
      </c>
      <c r="E355" s="496">
        <v>194.5333333333333</v>
      </c>
      <c r="F355" s="496">
        <v>190.16666666666666</v>
      </c>
      <c r="G355" s="496">
        <v>186.2833333333333</v>
      </c>
      <c r="H355" s="496">
        <v>202.7833333333333</v>
      </c>
      <c r="I355" s="496">
        <v>206.66666666666669</v>
      </c>
      <c r="J355" s="496">
        <v>211.0333333333333</v>
      </c>
      <c r="K355" s="495">
        <v>202.3</v>
      </c>
      <c r="L355" s="495">
        <v>194.05</v>
      </c>
      <c r="M355" s="495">
        <v>19.449259999999999</v>
      </c>
      <c r="N355" s="1"/>
      <c r="O355" s="1"/>
    </row>
    <row r="356" spans="1:15" ht="12.75" customHeight="1">
      <c r="A356" s="31">
        <v>346</v>
      </c>
      <c r="B356" s="494" t="s">
        <v>172</v>
      </c>
      <c r="C356" s="495">
        <v>142.4</v>
      </c>
      <c r="D356" s="496">
        <v>141.6</v>
      </c>
      <c r="E356" s="496">
        <v>140.25</v>
      </c>
      <c r="F356" s="496">
        <v>138.1</v>
      </c>
      <c r="G356" s="496">
        <v>136.75</v>
      </c>
      <c r="H356" s="496">
        <v>143.75</v>
      </c>
      <c r="I356" s="496">
        <v>145.09999999999997</v>
      </c>
      <c r="J356" s="496">
        <v>147.25</v>
      </c>
      <c r="K356" s="495">
        <v>142.94999999999999</v>
      </c>
      <c r="L356" s="495">
        <v>139.44999999999999</v>
      </c>
      <c r="M356" s="495">
        <v>63.937600000000003</v>
      </c>
      <c r="N356" s="1"/>
      <c r="O356" s="1"/>
    </row>
    <row r="357" spans="1:15" ht="12.75" customHeight="1">
      <c r="A357" s="31">
        <v>347</v>
      </c>
      <c r="B357" s="494" t="s">
        <v>469</v>
      </c>
      <c r="C357" s="495">
        <v>375.75</v>
      </c>
      <c r="D357" s="496">
        <v>378.2166666666667</v>
      </c>
      <c r="E357" s="496">
        <v>370.78333333333342</v>
      </c>
      <c r="F357" s="496">
        <v>365.81666666666672</v>
      </c>
      <c r="G357" s="496">
        <v>358.38333333333344</v>
      </c>
      <c r="H357" s="496">
        <v>383.18333333333339</v>
      </c>
      <c r="I357" s="496">
        <v>390.61666666666667</v>
      </c>
      <c r="J357" s="496">
        <v>395.58333333333337</v>
      </c>
      <c r="K357" s="495">
        <v>385.65</v>
      </c>
      <c r="L357" s="495">
        <v>373.25</v>
      </c>
      <c r="M357" s="495">
        <v>0.92090000000000005</v>
      </c>
      <c r="N357" s="1"/>
      <c r="O357" s="1"/>
    </row>
    <row r="358" spans="1:15" ht="12.75" customHeight="1">
      <c r="A358" s="31">
        <v>348</v>
      </c>
      <c r="B358" s="494" t="s">
        <v>173</v>
      </c>
      <c r="C358" s="495">
        <v>40421.550000000003</v>
      </c>
      <c r="D358" s="496">
        <v>40253.316666666666</v>
      </c>
      <c r="E358" s="496">
        <v>39761.433333333334</v>
      </c>
      <c r="F358" s="496">
        <v>39101.316666666666</v>
      </c>
      <c r="G358" s="496">
        <v>38609.433333333334</v>
      </c>
      <c r="H358" s="496">
        <v>40913.433333333334</v>
      </c>
      <c r="I358" s="496">
        <v>41405.316666666666</v>
      </c>
      <c r="J358" s="496">
        <v>42065.433333333334</v>
      </c>
      <c r="K358" s="495">
        <v>40745.199999999997</v>
      </c>
      <c r="L358" s="495">
        <v>39593.199999999997</v>
      </c>
      <c r="M358" s="495">
        <v>0.18854000000000001</v>
      </c>
      <c r="N358" s="1"/>
      <c r="O358" s="1"/>
    </row>
    <row r="359" spans="1:15" ht="12.75" customHeight="1">
      <c r="A359" s="31">
        <v>349</v>
      </c>
      <c r="B359" s="494" t="s">
        <v>174</v>
      </c>
      <c r="C359" s="495">
        <v>2643.9</v>
      </c>
      <c r="D359" s="496">
        <v>2642.7666666666669</v>
      </c>
      <c r="E359" s="496">
        <v>2617.0833333333339</v>
      </c>
      <c r="F359" s="496">
        <v>2590.2666666666669</v>
      </c>
      <c r="G359" s="496">
        <v>2564.5833333333339</v>
      </c>
      <c r="H359" s="496">
        <v>2669.5833333333339</v>
      </c>
      <c r="I359" s="496">
        <v>2695.2666666666673</v>
      </c>
      <c r="J359" s="496">
        <v>2722.0833333333339</v>
      </c>
      <c r="K359" s="495">
        <v>2668.45</v>
      </c>
      <c r="L359" s="495">
        <v>2615.9499999999998</v>
      </c>
      <c r="M359" s="495">
        <v>3.75725</v>
      </c>
      <c r="N359" s="1"/>
      <c r="O359" s="1"/>
    </row>
    <row r="360" spans="1:15" ht="12.75" customHeight="1">
      <c r="A360" s="31">
        <v>350</v>
      </c>
      <c r="B360" s="494" t="s">
        <v>473</v>
      </c>
      <c r="C360" s="495">
        <v>4904.3500000000004</v>
      </c>
      <c r="D360" s="496">
        <v>4876.7833333333338</v>
      </c>
      <c r="E360" s="496">
        <v>4828.5666666666675</v>
      </c>
      <c r="F360" s="496">
        <v>4752.7833333333338</v>
      </c>
      <c r="G360" s="496">
        <v>4704.5666666666675</v>
      </c>
      <c r="H360" s="496">
        <v>4952.5666666666675</v>
      </c>
      <c r="I360" s="496">
        <v>5000.7833333333328</v>
      </c>
      <c r="J360" s="496">
        <v>5076.5666666666675</v>
      </c>
      <c r="K360" s="495">
        <v>4925</v>
      </c>
      <c r="L360" s="495">
        <v>4801</v>
      </c>
      <c r="M360" s="495">
        <v>3.4931399999999999</v>
      </c>
      <c r="N360" s="1"/>
      <c r="O360" s="1"/>
    </row>
    <row r="361" spans="1:15" ht="12.75" customHeight="1">
      <c r="A361" s="31">
        <v>351</v>
      </c>
      <c r="B361" s="494" t="s">
        <v>175</v>
      </c>
      <c r="C361" s="495">
        <v>216.4</v>
      </c>
      <c r="D361" s="496">
        <v>215.9</v>
      </c>
      <c r="E361" s="496">
        <v>214.60000000000002</v>
      </c>
      <c r="F361" s="496">
        <v>212.8</v>
      </c>
      <c r="G361" s="496">
        <v>211.50000000000003</v>
      </c>
      <c r="H361" s="496">
        <v>217.70000000000002</v>
      </c>
      <c r="I361" s="496">
        <v>219.00000000000003</v>
      </c>
      <c r="J361" s="496">
        <v>220.8</v>
      </c>
      <c r="K361" s="495">
        <v>217.2</v>
      </c>
      <c r="L361" s="495">
        <v>214.1</v>
      </c>
      <c r="M361" s="495">
        <v>6.1167999999999996</v>
      </c>
      <c r="N361" s="1"/>
      <c r="O361" s="1"/>
    </row>
    <row r="362" spans="1:15" ht="12.75" customHeight="1">
      <c r="A362" s="31">
        <v>352</v>
      </c>
      <c r="B362" s="494" t="s">
        <v>176</v>
      </c>
      <c r="C362" s="495">
        <v>119.75</v>
      </c>
      <c r="D362" s="496">
        <v>119.40000000000002</v>
      </c>
      <c r="E362" s="496">
        <v>118.25000000000004</v>
      </c>
      <c r="F362" s="496">
        <v>116.75000000000003</v>
      </c>
      <c r="G362" s="496">
        <v>115.60000000000005</v>
      </c>
      <c r="H362" s="496">
        <v>120.90000000000003</v>
      </c>
      <c r="I362" s="496">
        <v>122.05000000000001</v>
      </c>
      <c r="J362" s="496">
        <v>123.55000000000003</v>
      </c>
      <c r="K362" s="495">
        <v>120.55</v>
      </c>
      <c r="L362" s="495">
        <v>117.9</v>
      </c>
      <c r="M362" s="495">
        <v>16.358309999999999</v>
      </c>
      <c r="N362" s="1"/>
      <c r="O362" s="1"/>
    </row>
    <row r="363" spans="1:15" ht="12.75" customHeight="1">
      <c r="A363" s="31">
        <v>353</v>
      </c>
      <c r="B363" s="494" t="s">
        <v>177</v>
      </c>
      <c r="C363" s="495">
        <v>5055.3</v>
      </c>
      <c r="D363" s="496">
        <v>5054.0999999999995</v>
      </c>
      <c r="E363" s="496">
        <v>5023.1999999999989</v>
      </c>
      <c r="F363" s="496">
        <v>4991.0999999999995</v>
      </c>
      <c r="G363" s="496">
        <v>4960.1999999999989</v>
      </c>
      <c r="H363" s="496">
        <v>5086.1999999999989</v>
      </c>
      <c r="I363" s="496">
        <v>5117.0999999999985</v>
      </c>
      <c r="J363" s="496">
        <v>5149.1999999999989</v>
      </c>
      <c r="K363" s="495">
        <v>5085</v>
      </c>
      <c r="L363" s="495">
        <v>5022</v>
      </c>
      <c r="M363" s="495">
        <v>0.21934000000000001</v>
      </c>
      <c r="N363" s="1"/>
      <c r="O363" s="1"/>
    </row>
    <row r="364" spans="1:15" ht="12.75" customHeight="1">
      <c r="A364" s="31">
        <v>354</v>
      </c>
      <c r="B364" s="494" t="s">
        <v>274</v>
      </c>
      <c r="C364" s="495">
        <v>15459.35</v>
      </c>
      <c r="D364" s="496">
        <v>15487.299999999997</v>
      </c>
      <c r="E364" s="496">
        <v>15274.599999999995</v>
      </c>
      <c r="F364" s="496">
        <v>15089.849999999997</v>
      </c>
      <c r="G364" s="496">
        <v>14877.149999999994</v>
      </c>
      <c r="H364" s="496">
        <v>15672.049999999996</v>
      </c>
      <c r="I364" s="496">
        <v>15884.749999999996</v>
      </c>
      <c r="J364" s="496">
        <v>16069.499999999996</v>
      </c>
      <c r="K364" s="495">
        <v>15700</v>
      </c>
      <c r="L364" s="495">
        <v>15302.55</v>
      </c>
      <c r="M364" s="495">
        <v>0.16445000000000001</v>
      </c>
      <c r="N364" s="1"/>
      <c r="O364" s="1"/>
    </row>
    <row r="365" spans="1:15" ht="12.75" customHeight="1">
      <c r="A365" s="31">
        <v>355</v>
      </c>
      <c r="B365" s="494" t="s">
        <v>480</v>
      </c>
      <c r="C365" s="495">
        <v>5338.4</v>
      </c>
      <c r="D365" s="496">
        <v>5274.8</v>
      </c>
      <c r="E365" s="496">
        <v>5074.6000000000004</v>
      </c>
      <c r="F365" s="496">
        <v>4810.8</v>
      </c>
      <c r="G365" s="496">
        <v>4610.6000000000004</v>
      </c>
      <c r="H365" s="496">
        <v>5538.6</v>
      </c>
      <c r="I365" s="496">
        <v>5738.7999999999993</v>
      </c>
      <c r="J365" s="496">
        <v>6002.6</v>
      </c>
      <c r="K365" s="495">
        <v>5475</v>
      </c>
      <c r="L365" s="495">
        <v>5011</v>
      </c>
      <c r="M365" s="495">
        <v>0.19169</v>
      </c>
      <c r="N365" s="1"/>
      <c r="O365" s="1"/>
    </row>
    <row r="366" spans="1:15" ht="12.75" customHeight="1">
      <c r="A366" s="31">
        <v>356</v>
      </c>
      <c r="B366" s="494" t="s">
        <v>474</v>
      </c>
      <c r="C366" s="495">
        <v>242.55</v>
      </c>
      <c r="D366" s="496">
        <v>244.05000000000004</v>
      </c>
      <c r="E366" s="496">
        <v>240.05000000000007</v>
      </c>
      <c r="F366" s="496">
        <v>237.55000000000004</v>
      </c>
      <c r="G366" s="496">
        <v>233.55000000000007</v>
      </c>
      <c r="H366" s="496">
        <v>246.55000000000007</v>
      </c>
      <c r="I366" s="496">
        <v>250.55</v>
      </c>
      <c r="J366" s="496">
        <v>253.05000000000007</v>
      </c>
      <c r="K366" s="495">
        <v>248.05</v>
      </c>
      <c r="L366" s="495">
        <v>241.55</v>
      </c>
      <c r="M366" s="495">
        <v>16.90962</v>
      </c>
      <c r="N366" s="1"/>
      <c r="O366" s="1"/>
    </row>
    <row r="367" spans="1:15" ht="12.75" customHeight="1">
      <c r="A367" s="31">
        <v>357</v>
      </c>
      <c r="B367" s="494" t="s">
        <v>475</v>
      </c>
      <c r="C367" s="495">
        <v>985.35</v>
      </c>
      <c r="D367" s="496">
        <v>987.96666666666658</v>
      </c>
      <c r="E367" s="496">
        <v>971.18333333333317</v>
      </c>
      <c r="F367" s="496">
        <v>957.01666666666654</v>
      </c>
      <c r="G367" s="496">
        <v>940.23333333333312</v>
      </c>
      <c r="H367" s="496">
        <v>1002.1333333333332</v>
      </c>
      <c r="I367" s="496">
        <v>1018.9166666666667</v>
      </c>
      <c r="J367" s="496">
        <v>1033.0833333333333</v>
      </c>
      <c r="K367" s="495">
        <v>1004.75</v>
      </c>
      <c r="L367" s="495">
        <v>973.8</v>
      </c>
      <c r="M367" s="495">
        <v>1.4983</v>
      </c>
      <c r="N367" s="1"/>
      <c r="O367" s="1"/>
    </row>
    <row r="368" spans="1:15" ht="12.75" customHeight="1">
      <c r="A368" s="31">
        <v>358</v>
      </c>
      <c r="B368" s="494" t="s">
        <v>178</v>
      </c>
      <c r="C368" s="495">
        <v>2462.8000000000002</v>
      </c>
      <c r="D368" s="496">
        <v>2455.9</v>
      </c>
      <c r="E368" s="496">
        <v>2441.8000000000002</v>
      </c>
      <c r="F368" s="496">
        <v>2420.8000000000002</v>
      </c>
      <c r="G368" s="496">
        <v>2406.7000000000003</v>
      </c>
      <c r="H368" s="496">
        <v>2476.9</v>
      </c>
      <c r="I368" s="496">
        <v>2490.9999999999995</v>
      </c>
      <c r="J368" s="496">
        <v>2512</v>
      </c>
      <c r="K368" s="495">
        <v>2470</v>
      </c>
      <c r="L368" s="495">
        <v>2434.9</v>
      </c>
      <c r="M368" s="495">
        <v>1.7806</v>
      </c>
      <c r="N368" s="1"/>
      <c r="O368" s="1"/>
    </row>
    <row r="369" spans="1:15" ht="12.75" customHeight="1">
      <c r="A369" s="31">
        <v>359</v>
      </c>
      <c r="B369" s="494" t="s">
        <v>179</v>
      </c>
      <c r="C369" s="495">
        <v>3034.2</v>
      </c>
      <c r="D369" s="496">
        <v>3020.75</v>
      </c>
      <c r="E369" s="496">
        <v>2993.5</v>
      </c>
      <c r="F369" s="496">
        <v>2952.8</v>
      </c>
      <c r="G369" s="496">
        <v>2925.55</v>
      </c>
      <c r="H369" s="496">
        <v>3061.45</v>
      </c>
      <c r="I369" s="496">
        <v>3088.7</v>
      </c>
      <c r="J369" s="496">
        <v>3129.3999999999996</v>
      </c>
      <c r="K369" s="495">
        <v>3048</v>
      </c>
      <c r="L369" s="495">
        <v>2980.05</v>
      </c>
      <c r="M369" s="495">
        <v>1.2618499999999999</v>
      </c>
      <c r="N369" s="1"/>
      <c r="O369" s="1"/>
    </row>
    <row r="370" spans="1:15" ht="12.75" customHeight="1">
      <c r="A370" s="31">
        <v>360</v>
      </c>
      <c r="B370" s="494" t="s">
        <v>180</v>
      </c>
      <c r="C370" s="495">
        <v>37.299999999999997</v>
      </c>
      <c r="D370" s="496">
        <v>37.31666666666667</v>
      </c>
      <c r="E370" s="496">
        <v>37.033333333333339</v>
      </c>
      <c r="F370" s="496">
        <v>36.766666666666666</v>
      </c>
      <c r="G370" s="496">
        <v>36.483333333333334</v>
      </c>
      <c r="H370" s="496">
        <v>37.583333333333343</v>
      </c>
      <c r="I370" s="496">
        <v>37.866666666666674</v>
      </c>
      <c r="J370" s="496">
        <v>38.133333333333347</v>
      </c>
      <c r="K370" s="495">
        <v>37.6</v>
      </c>
      <c r="L370" s="495">
        <v>37.049999999999997</v>
      </c>
      <c r="M370" s="495">
        <v>314.12356</v>
      </c>
      <c r="N370" s="1"/>
      <c r="O370" s="1"/>
    </row>
    <row r="371" spans="1:15" ht="12.75" customHeight="1">
      <c r="A371" s="31">
        <v>361</v>
      </c>
      <c r="B371" s="494" t="s">
        <v>471</v>
      </c>
      <c r="C371" s="495">
        <v>495.35</v>
      </c>
      <c r="D371" s="496">
        <v>492.7</v>
      </c>
      <c r="E371" s="496">
        <v>486.65</v>
      </c>
      <c r="F371" s="496">
        <v>477.95</v>
      </c>
      <c r="G371" s="496">
        <v>471.9</v>
      </c>
      <c r="H371" s="496">
        <v>501.4</v>
      </c>
      <c r="I371" s="496">
        <v>507.45000000000005</v>
      </c>
      <c r="J371" s="496">
        <v>516.15</v>
      </c>
      <c r="K371" s="495">
        <v>498.75</v>
      </c>
      <c r="L371" s="495">
        <v>484</v>
      </c>
      <c r="M371" s="495">
        <v>1.8110999999999999</v>
      </c>
      <c r="N371" s="1"/>
      <c r="O371" s="1"/>
    </row>
    <row r="372" spans="1:15" ht="12.75" customHeight="1">
      <c r="A372" s="31">
        <v>362</v>
      </c>
      <c r="B372" s="494" t="s">
        <v>472</v>
      </c>
      <c r="C372" s="495">
        <v>263.35000000000002</v>
      </c>
      <c r="D372" s="496">
        <v>262.95</v>
      </c>
      <c r="E372" s="496">
        <v>261.04999999999995</v>
      </c>
      <c r="F372" s="496">
        <v>258.74999999999994</v>
      </c>
      <c r="G372" s="496">
        <v>256.84999999999991</v>
      </c>
      <c r="H372" s="496">
        <v>265.25</v>
      </c>
      <c r="I372" s="496">
        <v>267.14999999999998</v>
      </c>
      <c r="J372" s="496">
        <v>269.45000000000005</v>
      </c>
      <c r="K372" s="495">
        <v>264.85000000000002</v>
      </c>
      <c r="L372" s="495">
        <v>260.64999999999998</v>
      </c>
      <c r="M372" s="495">
        <v>2.4537900000000001</v>
      </c>
      <c r="N372" s="1"/>
      <c r="O372" s="1"/>
    </row>
    <row r="373" spans="1:15" ht="12.75" customHeight="1">
      <c r="A373" s="31">
        <v>363</v>
      </c>
      <c r="B373" s="494" t="s">
        <v>272</v>
      </c>
      <c r="C373" s="495">
        <v>2466.5</v>
      </c>
      <c r="D373" s="496">
        <v>2450.0333333333333</v>
      </c>
      <c r="E373" s="496">
        <v>2421.4666666666667</v>
      </c>
      <c r="F373" s="496">
        <v>2376.4333333333334</v>
      </c>
      <c r="G373" s="496">
        <v>2347.8666666666668</v>
      </c>
      <c r="H373" s="496">
        <v>2495.0666666666666</v>
      </c>
      <c r="I373" s="496">
        <v>2523.6333333333332</v>
      </c>
      <c r="J373" s="496">
        <v>2568.6666666666665</v>
      </c>
      <c r="K373" s="495">
        <v>2478.6</v>
      </c>
      <c r="L373" s="495">
        <v>2405</v>
      </c>
      <c r="M373" s="495">
        <v>4.02745</v>
      </c>
      <c r="N373" s="1"/>
      <c r="O373" s="1"/>
    </row>
    <row r="374" spans="1:15" ht="12.75" customHeight="1">
      <c r="A374" s="31">
        <v>364</v>
      </c>
      <c r="B374" s="494" t="s">
        <v>476</v>
      </c>
      <c r="C374" s="495">
        <v>957.95</v>
      </c>
      <c r="D374" s="496">
        <v>959.76666666666677</v>
      </c>
      <c r="E374" s="496">
        <v>942.18333333333351</v>
      </c>
      <c r="F374" s="496">
        <v>926.41666666666674</v>
      </c>
      <c r="G374" s="496">
        <v>908.83333333333348</v>
      </c>
      <c r="H374" s="496">
        <v>975.53333333333353</v>
      </c>
      <c r="I374" s="496">
        <v>993.11666666666679</v>
      </c>
      <c r="J374" s="496">
        <v>1008.8833333333336</v>
      </c>
      <c r="K374" s="495">
        <v>977.35</v>
      </c>
      <c r="L374" s="495">
        <v>944</v>
      </c>
      <c r="M374" s="495">
        <v>1.0828500000000001</v>
      </c>
      <c r="N374" s="1"/>
      <c r="O374" s="1"/>
    </row>
    <row r="375" spans="1:15" ht="12.75" customHeight="1">
      <c r="A375" s="31">
        <v>365</v>
      </c>
      <c r="B375" s="494" t="s">
        <v>477</v>
      </c>
      <c r="C375" s="495">
        <v>1875.5</v>
      </c>
      <c r="D375" s="496">
        <v>1881.8</v>
      </c>
      <c r="E375" s="496">
        <v>1863.6999999999998</v>
      </c>
      <c r="F375" s="496">
        <v>1851.8999999999999</v>
      </c>
      <c r="G375" s="496">
        <v>1833.7999999999997</v>
      </c>
      <c r="H375" s="496">
        <v>1893.6</v>
      </c>
      <c r="I375" s="496">
        <v>1911.6999999999998</v>
      </c>
      <c r="J375" s="496">
        <v>1923.5</v>
      </c>
      <c r="K375" s="495">
        <v>1899.9</v>
      </c>
      <c r="L375" s="495">
        <v>1870</v>
      </c>
      <c r="M375" s="495">
        <v>0.46035999999999999</v>
      </c>
      <c r="N375" s="1"/>
      <c r="O375" s="1"/>
    </row>
    <row r="376" spans="1:15" ht="12.75" customHeight="1">
      <c r="A376" s="31">
        <v>366</v>
      </c>
      <c r="B376" s="494" t="s">
        <v>857</v>
      </c>
      <c r="C376" s="495">
        <v>219.25</v>
      </c>
      <c r="D376" s="496">
        <v>221.33333333333334</v>
      </c>
      <c r="E376" s="496">
        <v>215.9666666666667</v>
      </c>
      <c r="F376" s="496">
        <v>212.68333333333337</v>
      </c>
      <c r="G376" s="496">
        <v>207.31666666666672</v>
      </c>
      <c r="H376" s="496">
        <v>224.61666666666667</v>
      </c>
      <c r="I376" s="496">
        <v>229.98333333333329</v>
      </c>
      <c r="J376" s="496">
        <v>233.26666666666665</v>
      </c>
      <c r="K376" s="495">
        <v>226.7</v>
      </c>
      <c r="L376" s="495">
        <v>218.05</v>
      </c>
      <c r="M376" s="495">
        <v>30.876799999999999</v>
      </c>
      <c r="N376" s="1"/>
      <c r="O376" s="1"/>
    </row>
    <row r="377" spans="1:15" ht="12.75" customHeight="1">
      <c r="A377" s="31">
        <v>367</v>
      </c>
      <c r="B377" s="494" t="s">
        <v>181</v>
      </c>
      <c r="C377" s="495">
        <v>204.4</v>
      </c>
      <c r="D377" s="496">
        <v>204.7166666666667</v>
      </c>
      <c r="E377" s="496">
        <v>203.23333333333341</v>
      </c>
      <c r="F377" s="496">
        <v>202.06666666666672</v>
      </c>
      <c r="G377" s="496">
        <v>200.58333333333343</v>
      </c>
      <c r="H377" s="496">
        <v>205.88333333333338</v>
      </c>
      <c r="I377" s="496">
        <v>207.36666666666667</v>
      </c>
      <c r="J377" s="496">
        <v>208.53333333333336</v>
      </c>
      <c r="K377" s="495">
        <v>206.2</v>
      </c>
      <c r="L377" s="495">
        <v>203.55</v>
      </c>
      <c r="M377" s="495">
        <v>73.816680000000005</v>
      </c>
      <c r="N377" s="1"/>
      <c r="O377" s="1"/>
    </row>
    <row r="378" spans="1:15" ht="12.75" customHeight="1">
      <c r="A378" s="31">
        <v>368</v>
      </c>
      <c r="B378" s="494" t="s">
        <v>291</v>
      </c>
      <c r="C378" s="495">
        <v>2526.75</v>
      </c>
      <c r="D378" s="496">
        <v>2542.15</v>
      </c>
      <c r="E378" s="496">
        <v>2494.3000000000002</v>
      </c>
      <c r="F378" s="496">
        <v>2461.85</v>
      </c>
      <c r="G378" s="496">
        <v>2414</v>
      </c>
      <c r="H378" s="496">
        <v>2574.6000000000004</v>
      </c>
      <c r="I378" s="496">
        <v>2622.45</v>
      </c>
      <c r="J378" s="496">
        <v>2654.9000000000005</v>
      </c>
      <c r="K378" s="495">
        <v>2590</v>
      </c>
      <c r="L378" s="495">
        <v>2509.6999999999998</v>
      </c>
      <c r="M378" s="495">
        <v>0.31333</v>
      </c>
      <c r="N378" s="1"/>
      <c r="O378" s="1"/>
    </row>
    <row r="379" spans="1:15" ht="12.75" customHeight="1">
      <c r="A379" s="31">
        <v>369</v>
      </c>
      <c r="B379" s="494" t="s">
        <v>858</v>
      </c>
      <c r="C379" s="495">
        <v>334.95</v>
      </c>
      <c r="D379" s="496">
        <v>332.88333333333338</v>
      </c>
      <c r="E379" s="496">
        <v>330.76666666666677</v>
      </c>
      <c r="F379" s="496">
        <v>326.58333333333337</v>
      </c>
      <c r="G379" s="496">
        <v>324.46666666666675</v>
      </c>
      <c r="H379" s="496">
        <v>337.06666666666678</v>
      </c>
      <c r="I379" s="496">
        <v>339.18333333333345</v>
      </c>
      <c r="J379" s="496">
        <v>343.36666666666679</v>
      </c>
      <c r="K379" s="495">
        <v>335</v>
      </c>
      <c r="L379" s="495">
        <v>328.7</v>
      </c>
      <c r="M379" s="495">
        <v>4.1423899999999998</v>
      </c>
      <c r="N379" s="1"/>
      <c r="O379" s="1"/>
    </row>
    <row r="380" spans="1:15" ht="12.75" customHeight="1">
      <c r="A380" s="31">
        <v>370</v>
      </c>
      <c r="B380" s="494" t="s">
        <v>273</v>
      </c>
      <c r="C380" s="495">
        <v>474.75</v>
      </c>
      <c r="D380" s="496">
        <v>473.95</v>
      </c>
      <c r="E380" s="496">
        <v>468.5</v>
      </c>
      <c r="F380" s="496">
        <v>462.25</v>
      </c>
      <c r="G380" s="496">
        <v>456.8</v>
      </c>
      <c r="H380" s="496">
        <v>480.2</v>
      </c>
      <c r="I380" s="496">
        <v>485.64999999999992</v>
      </c>
      <c r="J380" s="496">
        <v>491.9</v>
      </c>
      <c r="K380" s="495">
        <v>479.4</v>
      </c>
      <c r="L380" s="495">
        <v>467.7</v>
      </c>
      <c r="M380" s="495">
        <v>3.0904099999999999</v>
      </c>
      <c r="N380" s="1"/>
      <c r="O380" s="1"/>
    </row>
    <row r="381" spans="1:15" ht="12.75" customHeight="1">
      <c r="A381" s="31">
        <v>371</v>
      </c>
      <c r="B381" s="494" t="s">
        <v>478</v>
      </c>
      <c r="C381" s="495">
        <v>700.1</v>
      </c>
      <c r="D381" s="496">
        <v>702.35</v>
      </c>
      <c r="E381" s="496">
        <v>696.75</v>
      </c>
      <c r="F381" s="496">
        <v>693.4</v>
      </c>
      <c r="G381" s="496">
        <v>687.8</v>
      </c>
      <c r="H381" s="496">
        <v>705.7</v>
      </c>
      <c r="I381" s="496">
        <v>711.30000000000018</v>
      </c>
      <c r="J381" s="496">
        <v>714.65000000000009</v>
      </c>
      <c r="K381" s="495">
        <v>707.95</v>
      </c>
      <c r="L381" s="495">
        <v>699</v>
      </c>
      <c r="M381" s="495">
        <v>1.5702499999999999</v>
      </c>
      <c r="N381" s="1"/>
      <c r="O381" s="1"/>
    </row>
    <row r="382" spans="1:15" ht="12.75" customHeight="1">
      <c r="A382" s="31">
        <v>372</v>
      </c>
      <c r="B382" s="494" t="s">
        <v>479</v>
      </c>
      <c r="C382" s="495">
        <v>129.85</v>
      </c>
      <c r="D382" s="496">
        <v>130.65</v>
      </c>
      <c r="E382" s="496">
        <v>128.25</v>
      </c>
      <c r="F382" s="496">
        <v>126.65</v>
      </c>
      <c r="G382" s="496">
        <v>124.25</v>
      </c>
      <c r="H382" s="496">
        <v>132.25</v>
      </c>
      <c r="I382" s="496">
        <v>134.65000000000003</v>
      </c>
      <c r="J382" s="496">
        <v>136.25</v>
      </c>
      <c r="K382" s="495">
        <v>133.05000000000001</v>
      </c>
      <c r="L382" s="495">
        <v>129.05000000000001</v>
      </c>
      <c r="M382" s="495">
        <v>0.97707999999999995</v>
      </c>
      <c r="N382" s="1"/>
      <c r="O382" s="1"/>
    </row>
    <row r="383" spans="1:15" ht="12.75" customHeight="1">
      <c r="A383" s="31">
        <v>373</v>
      </c>
      <c r="B383" s="494" t="s">
        <v>183</v>
      </c>
      <c r="C383" s="495">
        <v>1298.3</v>
      </c>
      <c r="D383" s="496">
        <v>1286.0833333333333</v>
      </c>
      <c r="E383" s="496">
        <v>1264.2166666666665</v>
      </c>
      <c r="F383" s="496">
        <v>1230.1333333333332</v>
      </c>
      <c r="G383" s="496">
        <v>1208.2666666666664</v>
      </c>
      <c r="H383" s="496">
        <v>1320.1666666666665</v>
      </c>
      <c r="I383" s="496">
        <v>1342.0333333333333</v>
      </c>
      <c r="J383" s="496">
        <v>1376.1166666666666</v>
      </c>
      <c r="K383" s="495">
        <v>1307.95</v>
      </c>
      <c r="L383" s="495">
        <v>1252</v>
      </c>
      <c r="M383" s="495">
        <v>13.81082</v>
      </c>
      <c r="N383" s="1"/>
      <c r="O383" s="1"/>
    </row>
    <row r="384" spans="1:15" ht="12.75" customHeight="1">
      <c r="A384" s="31">
        <v>374</v>
      </c>
      <c r="B384" s="494" t="s">
        <v>481</v>
      </c>
      <c r="C384" s="495">
        <v>856.35</v>
      </c>
      <c r="D384" s="496">
        <v>852.33333333333337</v>
      </c>
      <c r="E384" s="496">
        <v>844.51666666666677</v>
      </c>
      <c r="F384" s="496">
        <v>832.68333333333339</v>
      </c>
      <c r="G384" s="496">
        <v>824.86666666666679</v>
      </c>
      <c r="H384" s="496">
        <v>864.16666666666674</v>
      </c>
      <c r="I384" s="496">
        <v>871.98333333333335</v>
      </c>
      <c r="J384" s="496">
        <v>883.81666666666672</v>
      </c>
      <c r="K384" s="495">
        <v>860.15</v>
      </c>
      <c r="L384" s="495">
        <v>840.5</v>
      </c>
      <c r="M384" s="495">
        <v>0.72194000000000003</v>
      </c>
      <c r="N384" s="1"/>
      <c r="O384" s="1"/>
    </row>
    <row r="385" spans="1:15" ht="12.75" customHeight="1">
      <c r="A385" s="31">
        <v>375</v>
      </c>
      <c r="B385" s="494" t="s">
        <v>483</v>
      </c>
      <c r="C385" s="495">
        <v>1236.1500000000001</v>
      </c>
      <c r="D385" s="496">
        <v>1231.6333333333334</v>
      </c>
      <c r="E385" s="496">
        <v>1218.2666666666669</v>
      </c>
      <c r="F385" s="496">
        <v>1200.3833333333334</v>
      </c>
      <c r="G385" s="496">
        <v>1187.0166666666669</v>
      </c>
      <c r="H385" s="496">
        <v>1249.5166666666669</v>
      </c>
      <c r="I385" s="496">
        <v>1262.8833333333332</v>
      </c>
      <c r="J385" s="496">
        <v>1280.7666666666669</v>
      </c>
      <c r="K385" s="495">
        <v>1245</v>
      </c>
      <c r="L385" s="495">
        <v>1213.75</v>
      </c>
      <c r="M385" s="495">
        <v>8.5130999999999997</v>
      </c>
      <c r="N385" s="1"/>
      <c r="O385" s="1"/>
    </row>
    <row r="386" spans="1:15" ht="12.75" customHeight="1">
      <c r="A386" s="31">
        <v>376</v>
      </c>
      <c r="B386" s="494" t="s">
        <v>859</v>
      </c>
      <c r="C386" s="495">
        <v>116.95</v>
      </c>
      <c r="D386" s="496">
        <v>117.11666666666667</v>
      </c>
      <c r="E386" s="496">
        <v>115.83333333333334</v>
      </c>
      <c r="F386" s="496">
        <v>114.71666666666667</v>
      </c>
      <c r="G386" s="496">
        <v>113.43333333333334</v>
      </c>
      <c r="H386" s="496">
        <v>118.23333333333335</v>
      </c>
      <c r="I386" s="496">
        <v>119.51666666666668</v>
      </c>
      <c r="J386" s="496">
        <v>120.63333333333335</v>
      </c>
      <c r="K386" s="495">
        <v>118.4</v>
      </c>
      <c r="L386" s="495">
        <v>116</v>
      </c>
      <c r="M386" s="495">
        <v>4.7733400000000001</v>
      </c>
      <c r="N386" s="1"/>
      <c r="O386" s="1"/>
    </row>
    <row r="387" spans="1:15" ht="12.75" customHeight="1">
      <c r="A387" s="31">
        <v>377</v>
      </c>
      <c r="B387" s="494" t="s">
        <v>485</v>
      </c>
      <c r="C387" s="495">
        <v>239.8</v>
      </c>
      <c r="D387" s="496">
        <v>238.20000000000002</v>
      </c>
      <c r="E387" s="496">
        <v>231.60000000000002</v>
      </c>
      <c r="F387" s="496">
        <v>223.4</v>
      </c>
      <c r="G387" s="496">
        <v>216.8</v>
      </c>
      <c r="H387" s="496">
        <v>246.40000000000003</v>
      </c>
      <c r="I387" s="496">
        <v>253</v>
      </c>
      <c r="J387" s="496">
        <v>261.20000000000005</v>
      </c>
      <c r="K387" s="495">
        <v>244.8</v>
      </c>
      <c r="L387" s="495">
        <v>230</v>
      </c>
      <c r="M387" s="495">
        <v>64.731070000000003</v>
      </c>
      <c r="N387" s="1"/>
      <c r="O387" s="1"/>
    </row>
    <row r="388" spans="1:15" ht="12.75" customHeight="1">
      <c r="A388" s="31">
        <v>378</v>
      </c>
      <c r="B388" s="494" t="s">
        <v>486</v>
      </c>
      <c r="C388" s="495">
        <v>737.45</v>
      </c>
      <c r="D388" s="496">
        <v>739.15</v>
      </c>
      <c r="E388" s="496">
        <v>733.3</v>
      </c>
      <c r="F388" s="496">
        <v>729.15</v>
      </c>
      <c r="G388" s="496">
        <v>723.3</v>
      </c>
      <c r="H388" s="496">
        <v>743.3</v>
      </c>
      <c r="I388" s="496">
        <v>749.15000000000009</v>
      </c>
      <c r="J388" s="496">
        <v>753.3</v>
      </c>
      <c r="K388" s="495">
        <v>745</v>
      </c>
      <c r="L388" s="495">
        <v>735</v>
      </c>
      <c r="M388" s="495">
        <v>0.42842000000000002</v>
      </c>
      <c r="N388" s="1"/>
      <c r="O388" s="1"/>
    </row>
    <row r="389" spans="1:15" ht="12.75" customHeight="1">
      <c r="A389" s="31">
        <v>379</v>
      </c>
      <c r="B389" s="494" t="s">
        <v>487</v>
      </c>
      <c r="C389" s="495">
        <v>274</v>
      </c>
      <c r="D389" s="496">
        <v>274.23333333333329</v>
      </c>
      <c r="E389" s="496">
        <v>271.66666666666657</v>
      </c>
      <c r="F389" s="496">
        <v>269.33333333333326</v>
      </c>
      <c r="G389" s="496">
        <v>266.76666666666654</v>
      </c>
      <c r="H389" s="496">
        <v>276.56666666666661</v>
      </c>
      <c r="I389" s="496">
        <v>279.13333333333333</v>
      </c>
      <c r="J389" s="496">
        <v>281.46666666666664</v>
      </c>
      <c r="K389" s="495">
        <v>276.8</v>
      </c>
      <c r="L389" s="495">
        <v>271.89999999999998</v>
      </c>
      <c r="M389" s="495">
        <v>3.5584799999999999</v>
      </c>
      <c r="N389" s="1"/>
      <c r="O389" s="1"/>
    </row>
    <row r="390" spans="1:15" ht="12.75" customHeight="1">
      <c r="A390" s="31">
        <v>380</v>
      </c>
      <c r="B390" s="494" t="s">
        <v>184</v>
      </c>
      <c r="C390" s="495">
        <v>1004.1</v>
      </c>
      <c r="D390" s="496">
        <v>1003.0666666666666</v>
      </c>
      <c r="E390" s="496">
        <v>983.13333333333321</v>
      </c>
      <c r="F390" s="496">
        <v>962.16666666666663</v>
      </c>
      <c r="G390" s="496">
        <v>942.23333333333323</v>
      </c>
      <c r="H390" s="496">
        <v>1024.0333333333333</v>
      </c>
      <c r="I390" s="496">
        <v>1043.9666666666667</v>
      </c>
      <c r="J390" s="496">
        <v>1064.9333333333332</v>
      </c>
      <c r="K390" s="495">
        <v>1023</v>
      </c>
      <c r="L390" s="495">
        <v>982.1</v>
      </c>
      <c r="M390" s="495">
        <v>3.6511999999999998</v>
      </c>
      <c r="N390" s="1"/>
      <c r="O390" s="1"/>
    </row>
    <row r="391" spans="1:15" ht="12.75" customHeight="1">
      <c r="A391" s="31">
        <v>381</v>
      </c>
      <c r="B391" s="494" t="s">
        <v>489</v>
      </c>
      <c r="C391" s="495">
        <v>1944.45</v>
      </c>
      <c r="D391" s="496">
        <v>1938.7</v>
      </c>
      <c r="E391" s="496">
        <v>1922.75</v>
      </c>
      <c r="F391" s="496">
        <v>1901.05</v>
      </c>
      <c r="G391" s="496">
        <v>1885.1</v>
      </c>
      <c r="H391" s="496">
        <v>1960.4</v>
      </c>
      <c r="I391" s="496">
        <v>1976.3500000000004</v>
      </c>
      <c r="J391" s="496">
        <v>1998.0500000000002</v>
      </c>
      <c r="K391" s="495">
        <v>1954.65</v>
      </c>
      <c r="L391" s="495">
        <v>1917</v>
      </c>
      <c r="M391" s="495">
        <v>8.2170000000000007E-2</v>
      </c>
      <c r="N391" s="1"/>
      <c r="O391" s="1"/>
    </row>
    <row r="392" spans="1:15" ht="12.75" customHeight="1">
      <c r="A392" s="31">
        <v>382</v>
      </c>
      <c r="B392" s="494" t="s">
        <v>185</v>
      </c>
      <c r="C392" s="495">
        <v>127.15</v>
      </c>
      <c r="D392" s="496">
        <v>128.06666666666666</v>
      </c>
      <c r="E392" s="496">
        <v>122.88333333333333</v>
      </c>
      <c r="F392" s="496">
        <v>118.61666666666666</v>
      </c>
      <c r="G392" s="496">
        <v>113.43333333333332</v>
      </c>
      <c r="H392" s="496">
        <v>132.33333333333331</v>
      </c>
      <c r="I392" s="496">
        <v>137.51666666666665</v>
      </c>
      <c r="J392" s="496">
        <v>141.78333333333333</v>
      </c>
      <c r="K392" s="495">
        <v>133.25</v>
      </c>
      <c r="L392" s="495">
        <v>123.8</v>
      </c>
      <c r="M392" s="495">
        <v>865.78823</v>
      </c>
      <c r="N392" s="1"/>
      <c r="O392" s="1"/>
    </row>
    <row r="393" spans="1:15" ht="12.75" customHeight="1">
      <c r="A393" s="31">
        <v>383</v>
      </c>
      <c r="B393" s="494" t="s">
        <v>488</v>
      </c>
      <c r="C393" s="495">
        <v>76.2</v>
      </c>
      <c r="D393" s="496">
        <v>76.516666666666666</v>
      </c>
      <c r="E393" s="496">
        <v>75.483333333333334</v>
      </c>
      <c r="F393" s="496">
        <v>74.766666666666666</v>
      </c>
      <c r="G393" s="496">
        <v>73.733333333333334</v>
      </c>
      <c r="H393" s="496">
        <v>77.233333333333334</v>
      </c>
      <c r="I393" s="496">
        <v>78.266666666666666</v>
      </c>
      <c r="J393" s="496">
        <v>78.983333333333334</v>
      </c>
      <c r="K393" s="495">
        <v>77.55</v>
      </c>
      <c r="L393" s="495">
        <v>75.8</v>
      </c>
      <c r="M393" s="495">
        <v>15.108510000000001</v>
      </c>
      <c r="N393" s="1"/>
      <c r="O393" s="1"/>
    </row>
    <row r="394" spans="1:15" ht="12.75" customHeight="1">
      <c r="A394" s="31">
        <v>384</v>
      </c>
      <c r="B394" s="494" t="s">
        <v>186</v>
      </c>
      <c r="C394" s="495">
        <v>133.80000000000001</v>
      </c>
      <c r="D394" s="496">
        <v>133.13333333333333</v>
      </c>
      <c r="E394" s="496">
        <v>131.76666666666665</v>
      </c>
      <c r="F394" s="496">
        <v>129.73333333333332</v>
      </c>
      <c r="G394" s="496">
        <v>128.36666666666665</v>
      </c>
      <c r="H394" s="496">
        <v>135.16666666666666</v>
      </c>
      <c r="I394" s="496">
        <v>136.53333333333333</v>
      </c>
      <c r="J394" s="496">
        <v>138.56666666666666</v>
      </c>
      <c r="K394" s="495">
        <v>134.5</v>
      </c>
      <c r="L394" s="495">
        <v>131.1</v>
      </c>
      <c r="M394" s="495">
        <v>23.888780000000001</v>
      </c>
      <c r="N394" s="1"/>
      <c r="O394" s="1"/>
    </row>
    <row r="395" spans="1:15" ht="12.75" customHeight="1">
      <c r="A395" s="31">
        <v>385</v>
      </c>
      <c r="B395" s="494" t="s">
        <v>490</v>
      </c>
      <c r="C395" s="495">
        <v>144.85</v>
      </c>
      <c r="D395" s="496">
        <v>145.08333333333331</v>
      </c>
      <c r="E395" s="496">
        <v>143.96666666666664</v>
      </c>
      <c r="F395" s="496">
        <v>143.08333333333331</v>
      </c>
      <c r="G395" s="496">
        <v>141.96666666666664</v>
      </c>
      <c r="H395" s="496">
        <v>145.96666666666664</v>
      </c>
      <c r="I395" s="496">
        <v>147.08333333333331</v>
      </c>
      <c r="J395" s="496">
        <v>147.96666666666664</v>
      </c>
      <c r="K395" s="495">
        <v>146.19999999999999</v>
      </c>
      <c r="L395" s="495">
        <v>144.19999999999999</v>
      </c>
      <c r="M395" s="495">
        <v>7.7860500000000004</v>
      </c>
      <c r="N395" s="1"/>
      <c r="O395" s="1"/>
    </row>
    <row r="396" spans="1:15" ht="12.75" customHeight="1">
      <c r="A396" s="31">
        <v>386</v>
      </c>
      <c r="B396" s="494" t="s">
        <v>491</v>
      </c>
      <c r="C396" s="495">
        <v>1313.4</v>
      </c>
      <c r="D396" s="496">
        <v>1315.0166666666667</v>
      </c>
      <c r="E396" s="496">
        <v>1293.1833333333334</v>
      </c>
      <c r="F396" s="496">
        <v>1272.9666666666667</v>
      </c>
      <c r="G396" s="496">
        <v>1251.1333333333334</v>
      </c>
      <c r="H396" s="496">
        <v>1335.2333333333333</v>
      </c>
      <c r="I396" s="496">
        <v>1357.0666666666668</v>
      </c>
      <c r="J396" s="496">
        <v>1377.2833333333333</v>
      </c>
      <c r="K396" s="495">
        <v>1336.85</v>
      </c>
      <c r="L396" s="495">
        <v>1294.8</v>
      </c>
      <c r="M396" s="495">
        <v>1.84175</v>
      </c>
      <c r="N396" s="1"/>
      <c r="O396" s="1"/>
    </row>
    <row r="397" spans="1:15" ht="12.75" customHeight="1">
      <c r="A397" s="31">
        <v>387</v>
      </c>
      <c r="B397" s="494" t="s">
        <v>187</v>
      </c>
      <c r="C397" s="495">
        <v>2368.15</v>
      </c>
      <c r="D397" s="496">
        <v>2370.6833333333334</v>
      </c>
      <c r="E397" s="496">
        <v>2357.4666666666667</v>
      </c>
      <c r="F397" s="496">
        <v>2346.7833333333333</v>
      </c>
      <c r="G397" s="496">
        <v>2333.5666666666666</v>
      </c>
      <c r="H397" s="496">
        <v>2381.3666666666668</v>
      </c>
      <c r="I397" s="496">
        <v>2394.5833333333339</v>
      </c>
      <c r="J397" s="496">
        <v>2405.2666666666669</v>
      </c>
      <c r="K397" s="495">
        <v>2383.9</v>
      </c>
      <c r="L397" s="495">
        <v>2360</v>
      </c>
      <c r="M397" s="495">
        <v>43.737679999999997</v>
      </c>
      <c r="N397" s="1"/>
      <c r="O397" s="1"/>
    </row>
    <row r="398" spans="1:15" ht="12.75" customHeight="1">
      <c r="A398" s="31">
        <v>388</v>
      </c>
      <c r="B398" s="494" t="s">
        <v>860</v>
      </c>
      <c r="C398" s="495">
        <v>366.65</v>
      </c>
      <c r="D398" s="496">
        <v>368.73333333333335</v>
      </c>
      <c r="E398" s="496">
        <v>362.4666666666667</v>
      </c>
      <c r="F398" s="496">
        <v>358.28333333333336</v>
      </c>
      <c r="G398" s="496">
        <v>352.01666666666671</v>
      </c>
      <c r="H398" s="496">
        <v>372.91666666666669</v>
      </c>
      <c r="I398" s="496">
        <v>379.18333333333334</v>
      </c>
      <c r="J398" s="496">
        <v>383.36666666666667</v>
      </c>
      <c r="K398" s="495">
        <v>375</v>
      </c>
      <c r="L398" s="495">
        <v>364.55</v>
      </c>
      <c r="M398" s="495">
        <v>0.73001000000000005</v>
      </c>
      <c r="N398" s="1"/>
      <c r="O398" s="1"/>
    </row>
    <row r="399" spans="1:15" ht="12.75" customHeight="1">
      <c r="A399" s="31">
        <v>389</v>
      </c>
      <c r="B399" s="494" t="s">
        <v>482</v>
      </c>
      <c r="C399" s="495">
        <v>264.25</v>
      </c>
      <c r="D399" s="496">
        <v>262.3</v>
      </c>
      <c r="E399" s="496">
        <v>258.60000000000002</v>
      </c>
      <c r="F399" s="496">
        <v>252.95</v>
      </c>
      <c r="G399" s="496">
        <v>249.25</v>
      </c>
      <c r="H399" s="496">
        <v>267.95000000000005</v>
      </c>
      <c r="I399" s="496">
        <v>271.64999999999998</v>
      </c>
      <c r="J399" s="496">
        <v>277.30000000000007</v>
      </c>
      <c r="K399" s="495">
        <v>266</v>
      </c>
      <c r="L399" s="495">
        <v>256.64999999999998</v>
      </c>
      <c r="M399" s="495">
        <v>1.81643</v>
      </c>
      <c r="N399" s="1"/>
      <c r="O399" s="1"/>
    </row>
    <row r="400" spans="1:15" ht="12.75" customHeight="1">
      <c r="A400" s="31">
        <v>390</v>
      </c>
      <c r="B400" s="494" t="s">
        <v>492</v>
      </c>
      <c r="C400" s="495">
        <v>1283.45</v>
      </c>
      <c r="D400" s="496">
        <v>1277.7</v>
      </c>
      <c r="E400" s="496">
        <v>1256.4000000000001</v>
      </c>
      <c r="F400" s="496">
        <v>1229.3500000000001</v>
      </c>
      <c r="G400" s="496">
        <v>1208.0500000000002</v>
      </c>
      <c r="H400" s="496">
        <v>1304.75</v>
      </c>
      <c r="I400" s="496">
        <v>1326.0499999999997</v>
      </c>
      <c r="J400" s="496">
        <v>1353.1</v>
      </c>
      <c r="K400" s="495">
        <v>1299</v>
      </c>
      <c r="L400" s="495">
        <v>1250.6500000000001</v>
      </c>
      <c r="M400" s="495">
        <v>0.79066999999999998</v>
      </c>
      <c r="N400" s="1"/>
      <c r="O400" s="1"/>
    </row>
    <row r="401" spans="1:15" ht="12.75" customHeight="1">
      <c r="A401" s="31">
        <v>391</v>
      </c>
      <c r="B401" s="494" t="s">
        <v>493</v>
      </c>
      <c r="C401" s="495">
        <v>1783.4</v>
      </c>
      <c r="D401" s="496">
        <v>1795.1333333333332</v>
      </c>
      <c r="E401" s="496">
        <v>1761.4666666666665</v>
      </c>
      <c r="F401" s="496">
        <v>1739.5333333333333</v>
      </c>
      <c r="G401" s="496">
        <v>1705.8666666666666</v>
      </c>
      <c r="H401" s="496">
        <v>1817.0666666666664</v>
      </c>
      <c r="I401" s="496">
        <v>1850.7333333333333</v>
      </c>
      <c r="J401" s="496">
        <v>1872.6666666666663</v>
      </c>
      <c r="K401" s="495">
        <v>1828.8</v>
      </c>
      <c r="L401" s="495">
        <v>1773.2</v>
      </c>
      <c r="M401" s="495">
        <v>2.0761500000000002</v>
      </c>
      <c r="N401" s="1"/>
      <c r="O401" s="1"/>
    </row>
    <row r="402" spans="1:15" ht="12.75" customHeight="1">
      <c r="A402" s="31">
        <v>392</v>
      </c>
      <c r="B402" s="494" t="s">
        <v>484</v>
      </c>
      <c r="C402" s="495">
        <v>34.75</v>
      </c>
      <c r="D402" s="496">
        <v>34.483333333333334</v>
      </c>
      <c r="E402" s="496">
        <v>34.016666666666666</v>
      </c>
      <c r="F402" s="496">
        <v>33.283333333333331</v>
      </c>
      <c r="G402" s="496">
        <v>32.816666666666663</v>
      </c>
      <c r="H402" s="496">
        <v>35.216666666666669</v>
      </c>
      <c r="I402" s="496">
        <v>35.683333333333337</v>
      </c>
      <c r="J402" s="496">
        <v>36.416666666666671</v>
      </c>
      <c r="K402" s="495">
        <v>34.950000000000003</v>
      </c>
      <c r="L402" s="495">
        <v>33.75</v>
      </c>
      <c r="M402" s="495">
        <v>39.4116</v>
      </c>
      <c r="N402" s="1"/>
      <c r="O402" s="1"/>
    </row>
    <row r="403" spans="1:15" ht="12.75" customHeight="1">
      <c r="A403" s="31">
        <v>393</v>
      </c>
      <c r="B403" s="494" t="s">
        <v>188</v>
      </c>
      <c r="C403" s="495">
        <v>107.2</v>
      </c>
      <c r="D403" s="496">
        <v>107.05</v>
      </c>
      <c r="E403" s="496">
        <v>105.64999999999999</v>
      </c>
      <c r="F403" s="496">
        <v>104.1</v>
      </c>
      <c r="G403" s="496">
        <v>102.69999999999999</v>
      </c>
      <c r="H403" s="496">
        <v>108.6</v>
      </c>
      <c r="I403" s="496">
        <v>110</v>
      </c>
      <c r="J403" s="496">
        <v>111.55</v>
      </c>
      <c r="K403" s="495">
        <v>108.45</v>
      </c>
      <c r="L403" s="495">
        <v>105.5</v>
      </c>
      <c r="M403" s="495">
        <v>219.97020000000001</v>
      </c>
      <c r="N403" s="1"/>
      <c r="O403" s="1"/>
    </row>
    <row r="404" spans="1:15" ht="12.75" customHeight="1">
      <c r="A404" s="31">
        <v>394</v>
      </c>
      <c r="B404" s="494" t="s">
        <v>276</v>
      </c>
      <c r="C404" s="495">
        <v>7887.2</v>
      </c>
      <c r="D404" s="496">
        <v>7843.75</v>
      </c>
      <c r="E404" s="496">
        <v>7747.5</v>
      </c>
      <c r="F404" s="496">
        <v>7607.8</v>
      </c>
      <c r="G404" s="496">
        <v>7511.55</v>
      </c>
      <c r="H404" s="496">
        <v>7983.45</v>
      </c>
      <c r="I404" s="496">
        <v>8079.7</v>
      </c>
      <c r="J404" s="496">
        <v>8219.4</v>
      </c>
      <c r="K404" s="495">
        <v>7940</v>
      </c>
      <c r="L404" s="495">
        <v>7704.05</v>
      </c>
      <c r="M404" s="495">
        <v>0.11383</v>
      </c>
      <c r="N404" s="1"/>
      <c r="O404" s="1"/>
    </row>
    <row r="405" spans="1:15" ht="12.75" customHeight="1">
      <c r="A405" s="31">
        <v>395</v>
      </c>
      <c r="B405" s="494" t="s">
        <v>275</v>
      </c>
      <c r="C405" s="495">
        <v>928.15</v>
      </c>
      <c r="D405" s="496">
        <v>924.68333333333339</v>
      </c>
      <c r="E405" s="496">
        <v>918.96666666666681</v>
      </c>
      <c r="F405" s="496">
        <v>909.78333333333342</v>
      </c>
      <c r="G405" s="496">
        <v>904.06666666666683</v>
      </c>
      <c r="H405" s="496">
        <v>933.86666666666679</v>
      </c>
      <c r="I405" s="496">
        <v>939.58333333333348</v>
      </c>
      <c r="J405" s="496">
        <v>948.76666666666677</v>
      </c>
      <c r="K405" s="495">
        <v>930.4</v>
      </c>
      <c r="L405" s="495">
        <v>915.5</v>
      </c>
      <c r="M405" s="495">
        <v>9.56297</v>
      </c>
      <c r="N405" s="1"/>
      <c r="O405" s="1"/>
    </row>
    <row r="406" spans="1:15" ht="12.75" customHeight="1">
      <c r="A406" s="31">
        <v>396</v>
      </c>
      <c r="B406" s="494" t="s">
        <v>189</v>
      </c>
      <c r="C406" s="495">
        <v>1196</v>
      </c>
      <c r="D406" s="496">
        <v>1196.0166666666667</v>
      </c>
      <c r="E406" s="496">
        <v>1187.0833333333333</v>
      </c>
      <c r="F406" s="496">
        <v>1178.1666666666665</v>
      </c>
      <c r="G406" s="496">
        <v>1169.2333333333331</v>
      </c>
      <c r="H406" s="496">
        <v>1204.9333333333334</v>
      </c>
      <c r="I406" s="496">
        <v>1213.8666666666668</v>
      </c>
      <c r="J406" s="496">
        <v>1222.7833333333335</v>
      </c>
      <c r="K406" s="495">
        <v>1204.95</v>
      </c>
      <c r="L406" s="495">
        <v>1187.0999999999999</v>
      </c>
      <c r="M406" s="495">
        <v>8.4312799999999992</v>
      </c>
      <c r="N406" s="1"/>
      <c r="O406" s="1"/>
    </row>
    <row r="407" spans="1:15" ht="12.75" customHeight="1">
      <c r="A407" s="31">
        <v>397</v>
      </c>
      <c r="B407" s="494" t="s">
        <v>190</v>
      </c>
      <c r="C407" s="495">
        <v>460.45</v>
      </c>
      <c r="D407" s="496">
        <v>458.31666666666661</v>
      </c>
      <c r="E407" s="496">
        <v>455.23333333333323</v>
      </c>
      <c r="F407" s="496">
        <v>450.01666666666665</v>
      </c>
      <c r="G407" s="496">
        <v>446.93333333333328</v>
      </c>
      <c r="H407" s="496">
        <v>463.53333333333319</v>
      </c>
      <c r="I407" s="496">
        <v>466.61666666666656</v>
      </c>
      <c r="J407" s="496">
        <v>471.83333333333314</v>
      </c>
      <c r="K407" s="495">
        <v>461.4</v>
      </c>
      <c r="L407" s="495">
        <v>453.1</v>
      </c>
      <c r="M407" s="495">
        <v>100.05842</v>
      </c>
      <c r="N407" s="1"/>
      <c r="O407" s="1"/>
    </row>
    <row r="408" spans="1:15" ht="12.75" customHeight="1">
      <c r="A408" s="31">
        <v>398</v>
      </c>
      <c r="B408" s="494" t="s">
        <v>497</v>
      </c>
      <c r="C408" s="495">
        <v>8784.4</v>
      </c>
      <c r="D408" s="496">
        <v>8752.1</v>
      </c>
      <c r="E408" s="496">
        <v>8676.25</v>
      </c>
      <c r="F408" s="496">
        <v>8568.1</v>
      </c>
      <c r="G408" s="496">
        <v>8492.25</v>
      </c>
      <c r="H408" s="496">
        <v>8860.25</v>
      </c>
      <c r="I408" s="496">
        <v>8936.1000000000022</v>
      </c>
      <c r="J408" s="496">
        <v>9044.25</v>
      </c>
      <c r="K408" s="495">
        <v>8827.9500000000007</v>
      </c>
      <c r="L408" s="495">
        <v>8643.9500000000007</v>
      </c>
      <c r="M408" s="495">
        <v>0.22674</v>
      </c>
      <c r="N408" s="1"/>
      <c r="O408" s="1"/>
    </row>
    <row r="409" spans="1:15" ht="12.75" customHeight="1">
      <c r="A409" s="31">
        <v>399</v>
      </c>
      <c r="B409" s="494" t="s">
        <v>498</v>
      </c>
      <c r="C409" s="495">
        <v>105.75</v>
      </c>
      <c r="D409" s="496">
        <v>105.71666666666665</v>
      </c>
      <c r="E409" s="496">
        <v>103.88333333333331</v>
      </c>
      <c r="F409" s="496">
        <v>102.01666666666665</v>
      </c>
      <c r="G409" s="496">
        <v>100.18333333333331</v>
      </c>
      <c r="H409" s="496">
        <v>107.58333333333331</v>
      </c>
      <c r="I409" s="496">
        <v>109.41666666666666</v>
      </c>
      <c r="J409" s="496">
        <v>111.28333333333332</v>
      </c>
      <c r="K409" s="495">
        <v>107.55</v>
      </c>
      <c r="L409" s="495">
        <v>103.85</v>
      </c>
      <c r="M409" s="495">
        <v>3.90978</v>
      </c>
      <c r="N409" s="1"/>
      <c r="O409" s="1"/>
    </row>
    <row r="410" spans="1:15" ht="12.75" customHeight="1">
      <c r="A410" s="31">
        <v>400</v>
      </c>
      <c r="B410" s="494" t="s">
        <v>503</v>
      </c>
      <c r="C410" s="495">
        <v>134.94999999999999</v>
      </c>
      <c r="D410" s="496">
        <v>135.38333333333335</v>
      </c>
      <c r="E410" s="496">
        <v>134.1166666666667</v>
      </c>
      <c r="F410" s="496">
        <v>133.28333333333336</v>
      </c>
      <c r="G410" s="496">
        <v>132.01666666666671</v>
      </c>
      <c r="H410" s="496">
        <v>136.2166666666667</v>
      </c>
      <c r="I410" s="496">
        <v>137.48333333333335</v>
      </c>
      <c r="J410" s="496">
        <v>138.31666666666669</v>
      </c>
      <c r="K410" s="495">
        <v>136.65</v>
      </c>
      <c r="L410" s="495">
        <v>134.55000000000001</v>
      </c>
      <c r="M410" s="495">
        <v>7.5594000000000001</v>
      </c>
      <c r="N410" s="1"/>
      <c r="O410" s="1"/>
    </row>
    <row r="411" spans="1:15" ht="12.75" customHeight="1">
      <c r="A411" s="31">
        <v>401</v>
      </c>
      <c r="B411" s="494" t="s">
        <v>499</v>
      </c>
      <c r="C411" s="495">
        <v>160.94999999999999</v>
      </c>
      <c r="D411" s="496">
        <v>161.65</v>
      </c>
      <c r="E411" s="496">
        <v>159.5</v>
      </c>
      <c r="F411" s="496">
        <v>158.04999999999998</v>
      </c>
      <c r="G411" s="496">
        <v>155.89999999999998</v>
      </c>
      <c r="H411" s="496">
        <v>163.10000000000002</v>
      </c>
      <c r="I411" s="496">
        <v>165.25000000000006</v>
      </c>
      <c r="J411" s="496">
        <v>166.70000000000005</v>
      </c>
      <c r="K411" s="495">
        <v>163.80000000000001</v>
      </c>
      <c r="L411" s="495">
        <v>160.19999999999999</v>
      </c>
      <c r="M411" s="495">
        <v>5.2042900000000003</v>
      </c>
      <c r="N411" s="1"/>
      <c r="O411" s="1"/>
    </row>
    <row r="412" spans="1:15" ht="12.75" customHeight="1">
      <c r="A412" s="31">
        <v>402</v>
      </c>
      <c r="B412" s="494" t="s">
        <v>501</v>
      </c>
      <c r="C412" s="495">
        <v>3228.65</v>
      </c>
      <c r="D412" s="496">
        <v>3209.8833333333332</v>
      </c>
      <c r="E412" s="496">
        <v>3170.7666666666664</v>
      </c>
      <c r="F412" s="496">
        <v>3112.8833333333332</v>
      </c>
      <c r="G412" s="496">
        <v>3073.7666666666664</v>
      </c>
      <c r="H412" s="496">
        <v>3267.7666666666664</v>
      </c>
      <c r="I412" s="496">
        <v>3306.8833333333332</v>
      </c>
      <c r="J412" s="496">
        <v>3364.7666666666664</v>
      </c>
      <c r="K412" s="495">
        <v>3249</v>
      </c>
      <c r="L412" s="495">
        <v>3152</v>
      </c>
      <c r="M412" s="495">
        <v>0.14671999999999999</v>
      </c>
      <c r="N412" s="1"/>
      <c r="O412" s="1"/>
    </row>
    <row r="413" spans="1:15" ht="12.75" customHeight="1">
      <c r="A413" s="31">
        <v>403</v>
      </c>
      <c r="B413" s="494" t="s">
        <v>500</v>
      </c>
      <c r="C413" s="495">
        <v>354.2</v>
      </c>
      <c r="D413" s="496">
        <v>354.26666666666671</v>
      </c>
      <c r="E413" s="496">
        <v>350.03333333333342</v>
      </c>
      <c r="F413" s="496">
        <v>345.86666666666673</v>
      </c>
      <c r="G413" s="496">
        <v>341.63333333333344</v>
      </c>
      <c r="H413" s="496">
        <v>358.43333333333339</v>
      </c>
      <c r="I413" s="496">
        <v>362.66666666666663</v>
      </c>
      <c r="J413" s="496">
        <v>366.83333333333337</v>
      </c>
      <c r="K413" s="495">
        <v>358.5</v>
      </c>
      <c r="L413" s="495">
        <v>350.1</v>
      </c>
      <c r="M413" s="495">
        <v>2.2005499999999998</v>
      </c>
      <c r="N413" s="1"/>
      <c r="O413" s="1"/>
    </row>
    <row r="414" spans="1:15" ht="12.75" customHeight="1">
      <c r="A414" s="31">
        <v>404</v>
      </c>
      <c r="B414" s="494" t="s">
        <v>502</v>
      </c>
      <c r="C414" s="495">
        <v>535.1</v>
      </c>
      <c r="D414" s="496">
        <v>538.11666666666667</v>
      </c>
      <c r="E414" s="496">
        <v>530.18333333333339</v>
      </c>
      <c r="F414" s="496">
        <v>525.26666666666677</v>
      </c>
      <c r="G414" s="496">
        <v>517.33333333333348</v>
      </c>
      <c r="H414" s="496">
        <v>543.0333333333333</v>
      </c>
      <c r="I414" s="496">
        <v>550.96666666666647</v>
      </c>
      <c r="J414" s="496">
        <v>555.88333333333321</v>
      </c>
      <c r="K414" s="495">
        <v>546.04999999999995</v>
      </c>
      <c r="L414" s="495">
        <v>533.20000000000005</v>
      </c>
      <c r="M414" s="495">
        <v>1.0836300000000001</v>
      </c>
      <c r="N414" s="1"/>
      <c r="O414" s="1"/>
    </row>
    <row r="415" spans="1:15" ht="12.75" customHeight="1">
      <c r="A415" s="31">
        <v>405</v>
      </c>
      <c r="B415" s="494" t="s">
        <v>191</v>
      </c>
      <c r="C415" s="495">
        <v>26987.45</v>
      </c>
      <c r="D415" s="496">
        <v>26920.566666666669</v>
      </c>
      <c r="E415" s="496">
        <v>26517.28333333334</v>
      </c>
      <c r="F415" s="496">
        <v>26047.116666666672</v>
      </c>
      <c r="G415" s="496">
        <v>25643.833333333343</v>
      </c>
      <c r="H415" s="496">
        <v>27390.733333333337</v>
      </c>
      <c r="I415" s="496">
        <v>27794.01666666667</v>
      </c>
      <c r="J415" s="496">
        <v>28264.183333333334</v>
      </c>
      <c r="K415" s="495">
        <v>27323.85</v>
      </c>
      <c r="L415" s="495">
        <v>26450.400000000001</v>
      </c>
      <c r="M415" s="495">
        <v>0.28882999999999998</v>
      </c>
      <c r="N415" s="1"/>
      <c r="O415" s="1"/>
    </row>
    <row r="416" spans="1:15" ht="12.75" customHeight="1">
      <c r="A416" s="31">
        <v>406</v>
      </c>
      <c r="B416" s="494" t="s">
        <v>504</v>
      </c>
      <c r="C416" s="495">
        <v>1762.95</v>
      </c>
      <c r="D416" s="496">
        <v>1757.8</v>
      </c>
      <c r="E416" s="496">
        <v>1735.75</v>
      </c>
      <c r="F416" s="496">
        <v>1708.55</v>
      </c>
      <c r="G416" s="496">
        <v>1686.5</v>
      </c>
      <c r="H416" s="496">
        <v>1785</v>
      </c>
      <c r="I416" s="496">
        <v>1807.0499999999997</v>
      </c>
      <c r="J416" s="496">
        <v>1834.25</v>
      </c>
      <c r="K416" s="495">
        <v>1779.85</v>
      </c>
      <c r="L416" s="495">
        <v>1730.6</v>
      </c>
      <c r="M416" s="495">
        <v>0.2727</v>
      </c>
      <c r="N416" s="1"/>
      <c r="O416" s="1"/>
    </row>
    <row r="417" spans="1:15" ht="12.75" customHeight="1">
      <c r="A417" s="31">
        <v>407</v>
      </c>
      <c r="B417" s="494" t="s">
        <v>192</v>
      </c>
      <c r="C417" s="495">
        <v>2361.35</v>
      </c>
      <c r="D417" s="496">
        <v>2367.0333333333333</v>
      </c>
      <c r="E417" s="496">
        <v>2348.0666666666666</v>
      </c>
      <c r="F417" s="496">
        <v>2334.7833333333333</v>
      </c>
      <c r="G417" s="496">
        <v>2315.8166666666666</v>
      </c>
      <c r="H417" s="496">
        <v>2380.3166666666666</v>
      </c>
      <c r="I417" s="496">
        <v>2399.2833333333328</v>
      </c>
      <c r="J417" s="496">
        <v>2412.5666666666666</v>
      </c>
      <c r="K417" s="495">
        <v>2386</v>
      </c>
      <c r="L417" s="495">
        <v>2353.75</v>
      </c>
      <c r="M417" s="495">
        <v>3.4815299999999998</v>
      </c>
      <c r="N417" s="1"/>
      <c r="O417" s="1"/>
    </row>
    <row r="418" spans="1:15" ht="12.75" customHeight="1">
      <c r="A418" s="31">
        <v>408</v>
      </c>
      <c r="B418" s="494" t="s">
        <v>494</v>
      </c>
      <c r="C418" s="495">
        <v>459.95</v>
      </c>
      <c r="D418" s="496">
        <v>460.2166666666667</v>
      </c>
      <c r="E418" s="496">
        <v>454.38333333333338</v>
      </c>
      <c r="F418" s="496">
        <v>448.81666666666666</v>
      </c>
      <c r="G418" s="496">
        <v>442.98333333333335</v>
      </c>
      <c r="H418" s="496">
        <v>465.78333333333342</v>
      </c>
      <c r="I418" s="496">
        <v>471.61666666666667</v>
      </c>
      <c r="J418" s="496">
        <v>477.18333333333345</v>
      </c>
      <c r="K418" s="495">
        <v>466.05</v>
      </c>
      <c r="L418" s="495">
        <v>454.65</v>
      </c>
      <c r="M418" s="495">
        <v>0.34902</v>
      </c>
      <c r="N418" s="1"/>
      <c r="O418" s="1"/>
    </row>
    <row r="419" spans="1:15" ht="12.75" customHeight="1">
      <c r="A419" s="31">
        <v>409</v>
      </c>
      <c r="B419" s="494" t="s">
        <v>495</v>
      </c>
      <c r="C419" s="495">
        <v>30.65</v>
      </c>
      <c r="D419" s="496">
        <v>30.599999999999998</v>
      </c>
      <c r="E419" s="496">
        <v>30.199999999999996</v>
      </c>
      <c r="F419" s="496">
        <v>29.749999999999996</v>
      </c>
      <c r="G419" s="496">
        <v>29.349999999999994</v>
      </c>
      <c r="H419" s="496">
        <v>31.049999999999997</v>
      </c>
      <c r="I419" s="496">
        <v>31.449999999999996</v>
      </c>
      <c r="J419" s="496">
        <v>31.9</v>
      </c>
      <c r="K419" s="495">
        <v>31</v>
      </c>
      <c r="L419" s="495">
        <v>30.15</v>
      </c>
      <c r="M419" s="495">
        <v>50.987830000000002</v>
      </c>
      <c r="N419" s="1"/>
      <c r="O419" s="1"/>
    </row>
    <row r="420" spans="1:15" ht="12.75" customHeight="1">
      <c r="A420" s="31">
        <v>410</v>
      </c>
      <c r="B420" s="494" t="s">
        <v>496</v>
      </c>
      <c r="C420" s="495">
        <v>3741.3</v>
      </c>
      <c r="D420" s="496">
        <v>3747.0166666666664</v>
      </c>
      <c r="E420" s="496">
        <v>3705.2833333333328</v>
      </c>
      <c r="F420" s="496">
        <v>3669.2666666666664</v>
      </c>
      <c r="G420" s="496">
        <v>3627.5333333333328</v>
      </c>
      <c r="H420" s="496">
        <v>3783.0333333333328</v>
      </c>
      <c r="I420" s="496">
        <v>3824.7666666666664</v>
      </c>
      <c r="J420" s="496">
        <v>3860.7833333333328</v>
      </c>
      <c r="K420" s="495">
        <v>3788.75</v>
      </c>
      <c r="L420" s="495">
        <v>3711</v>
      </c>
      <c r="M420" s="495">
        <v>0.23017000000000001</v>
      </c>
      <c r="N420" s="1"/>
      <c r="O420" s="1"/>
    </row>
    <row r="421" spans="1:15" ht="12.75" customHeight="1">
      <c r="A421" s="31">
        <v>411</v>
      </c>
      <c r="B421" s="494" t="s">
        <v>505</v>
      </c>
      <c r="C421" s="495">
        <v>895.45</v>
      </c>
      <c r="D421" s="496">
        <v>893.4</v>
      </c>
      <c r="E421" s="496">
        <v>882.65</v>
      </c>
      <c r="F421" s="496">
        <v>869.85</v>
      </c>
      <c r="G421" s="496">
        <v>859.1</v>
      </c>
      <c r="H421" s="496">
        <v>906.19999999999993</v>
      </c>
      <c r="I421" s="496">
        <v>916.94999999999993</v>
      </c>
      <c r="J421" s="496">
        <v>929.74999999999989</v>
      </c>
      <c r="K421" s="495">
        <v>904.15</v>
      </c>
      <c r="L421" s="495">
        <v>880.6</v>
      </c>
      <c r="M421" s="495">
        <v>2.61937</v>
      </c>
      <c r="N421" s="1"/>
      <c r="O421" s="1"/>
    </row>
    <row r="422" spans="1:15" ht="12.75" customHeight="1">
      <c r="A422" s="31">
        <v>412</v>
      </c>
      <c r="B422" s="494" t="s">
        <v>507</v>
      </c>
      <c r="C422" s="495">
        <v>1019.05</v>
      </c>
      <c r="D422" s="496">
        <v>1021.5</v>
      </c>
      <c r="E422" s="496">
        <v>1012.55</v>
      </c>
      <c r="F422" s="496">
        <v>1006.05</v>
      </c>
      <c r="G422" s="496">
        <v>997.09999999999991</v>
      </c>
      <c r="H422" s="496">
        <v>1028</v>
      </c>
      <c r="I422" s="496">
        <v>1036.9499999999998</v>
      </c>
      <c r="J422" s="496">
        <v>1043.45</v>
      </c>
      <c r="K422" s="495">
        <v>1030.45</v>
      </c>
      <c r="L422" s="495">
        <v>1015</v>
      </c>
      <c r="M422" s="495">
        <v>0.31204999999999999</v>
      </c>
      <c r="N422" s="1"/>
      <c r="O422" s="1"/>
    </row>
    <row r="423" spans="1:15" ht="12.75" customHeight="1">
      <c r="A423" s="31">
        <v>413</v>
      </c>
      <c r="B423" s="494" t="s">
        <v>506</v>
      </c>
      <c r="C423" s="495">
        <v>2421.5500000000002</v>
      </c>
      <c r="D423" s="496">
        <v>2400.5666666666671</v>
      </c>
      <c r="E423" s="496">
        <v>2371.1333333333341</v>
      </c>
      <c r="F423" s="496">
        <v>2320.7166666666672</v>
      </c>
      <c r="G423" s="496">
        <v>2291.2833333333342</v>
      </c>
      <c r="H423" s="496">
        <v>2450.983333333334</v>
      </c>
      <c r="I423" s="496">
        <v>2480.4166666666674</v>
      </c>
      <c r="J423" s="496">
        <v>2530.8333333333339</v>
      </c>
      <c r="K423" s="495">
        <v>2430</v>
      </c>
      <c r="L423" s="495">
        <v>2350.15</v>
      </c>
      <c r="M423" s="495">
        <v>0.30003999999999997</v>
      </c>
      <c r="N423" s="1"/>
      <c r="O423" s="1"/>
    </row>
    <row r="424" spans="1:15" ht="12.75" customHeight="1">
      <c r="A424" s="31">
        <v>414</v>
      </c>
      <c r="B424" s="494" t="s">
        <v>508</v>
      </c>
      <c r="C424" s="495">
        <v>875.8</v>
      </c>
      <c r="D424" s="496">
        <v>876.1</v>
      </c>
      <c r="E424" s="496">
        <v>870.25</v>
      </c>
      <c r="F424" s="496">
        <v>864.69999999999993</v>
      </c>
      <c r="G424" s="496">
        <v>858.84999999999991</v>
      </c>
      <c r="H424" s="496">
        <v>881.65000000000009</v>
      </c>
      <c r="I424" s="496">
        <v>887.50000000000023</v>
      </c>
      <c r="J424" s="496">
        <v>893.05000000000018</v>
      </c>
      <c r="K424" s="495">
        <v>881.95</v>
      </c>
      <c r="L424" s="495">
        <v>870.55</v>
      </c>
      <c r="M424" s="495">
        <v>0.95911000000000002</v>
      </c>
      <c r="N424" s="1"/>
      <c r="O424" s="1"/>
    </row>
    <row r="425" spans="1:15" ht="12.75" customHeight="1">
      <c r="A425" s="31">
        <v>415</v>
      </c>
      <c r="B425" s="494" t="s">
        <v>509</v>
      </c>
      <c r="C425" s="495">
        <v>460.7</v>
      </c>
      <c r="D425" s="496">
        <v>460.8</v>
      </c>
      <c r="E425" s="496">
        <v>455.05</v>
      </c>
      <c r="F425" s="496">
        <v>449.4</v>
      </c>
      <c r="G425" s="496">
        <v>443.65</v>
      </c>
      <c r="H425" s="496">
        <v>466.45000000000005</v>
      </c>
      <c r="I425" s="496">
        <v>472.20000000000005</v>
      </c>
      <c r="J425" s="496">
        <v>477.85000000000008</v>
      </c>
      <c r="K425" s="495">
        <v>466.55</v>
      </c>
      <c r="L425" s="495">
        <v>455.15</v>
      </c>
      <c r="M425" s="495">
        <v>1.07901</v>
      </c>
      <c r="N425" s="1"/>
      <c r="O425" s="1"/>
    </row>
    <row r="426" spans="1:15" ht="12.75" customHeight="1">
      <c r="A426" s="31">
        <v>416</v>
      </c>
      <c r="B426" s="494" t="s">
        <v>517</v>
      </c>
      <c r="C426" s="495">
        <v>286.89999999999998</v>
      </c>
      <c r="D426" s="496">
        <v>284.15000000000003</v>
      </c>
      <c r="E426" s="496">
        <v>279.30000000000007</v>
      </c>
      <c r="F426" s="496">
        <v>271.70000000000005</v>
      </c>
      <c r="G426" s="496">
        <v>266.85000000000008</v>
      </c>
      <c r="H426" s="496">
        <v>291.75000000000006</v>
      </c>
      <c r="I426" s="496">
        <v>296.60000000000008</v>
      </c>
      <c r="J426" s="496">
        <v>304.20000000000005</v>
      </c>
      <c r="K426" s="495">
        <v>289</v>
      </c>
      <c r="L426" s="495">
        <v>276.55</v>
      </c>
      <c r="M426" s="495">
        <v>14.660130000000001</v>
      </c>
      <c r="N426" s="1"/>
      <c r="O426" s="1"/>
    </row>
    <row r="427" spans="1:15" ht="12.75" customHeight="1">
      <c r="A427" s="31">
        <v>417</v>
      </c>
      <c r="B427" s="494" t="s">
        <v>510</v>
      </c>
      <c r="C427" s="495">
        <v>68.150000000000006</v>
      </c>
      <c r="D427" s="496">
        <v>67.38333333333334</v>
      </c>
      <c r="E427" s="496">
        <v>66.366666666666674</v>
      </c>
      <c r="F427" s="496">
        <v>64.583333333333329</v>
      </c>
      <c r="G427" s="496">
        <v>63.566666666666663</v>
      </c>
      <c r="H427" s="496">
        <v>69.166666666666686</v>
      </c>
      <c r="I427" s="496">
        <v>70.183333333333366</v>
      </c>
      <c r="J427" s="496">
        <v>71.966666666666697</v>
      </c>
      <c r="K427" s="495">
        <v>68.400000000000006</v>
      </c>
      <c r="L427" s="495">
        <v>65.599999999999994</v>
      </c>
      <c r="M427" s="495">
        <v>39.833730000000003</v>
      </c>
      <c r="N427" s="1"/>
      <c r="O427" s="1"/>
    </row>
    <row r="428" spans="1:15" ht="12.75" customHeight="1">
      <c r="A428" s="31">
        <v>418</v>
      </c>
      <c r="B428" s="494" t="s">
        <v>193</v>
      </c>
      <c r="C428" s="495">
        <v>2420.1</v>
      </c>
      <c r="D428" s="496">
        <v>2417.8166666666666</v>
      </c>
      <c r="E428" s="496">
        <v>2407.4833333333331</v>
      </c>
      <c r="F428" s="496">
        <v>2394.8666666666663</v>
      </c>
      <c r="G428" s="496">
        <v>2384.5333333333328</v>
      </c>
      <c r="H428" s="496">
        <v>2430.4333333333334</v>
      </c>
      <c r="I428" s="496">
        <v>2440.7666666666673</v>
      </c>
      <c r="J428" s="496">
        <v>2453.3833333333337</v>
      </c>
      <c r="K428" s="495">
        <v>2428.15</v>
      </c>
      <c r="L428" s="495">
        <v>2405.1999999999998</v>
      </c>
      <c r="M428" s="495">
        <v>3.48706</v>
      </c>
      <c r="N428" s="1"/>
      <c r="O428" s="1"/>
    </row>
    <row r="429" spans="1:15" ht="12.75" customHeight="1">
      <c r="A429" s="31">
        <v>419</v>
      </c>
      <c r="B429" s="494" t="s">
        <v>194</v>
      </c>
      <c r="C429" s="495">
        <v>1217</v>
      </c>
      <c r="D429" s="496">
        <v>1216.8</v>
      </c>
      <c r="E429" s="496">
        <v>1202.0999999999999</v>
      </c>
      <c r="F429" s="496">
        <v>1187.2</v>
      </c>
      <c r="G429" s="496">
        <v>1172.5</v>
      </c>
      <c r="H429" s="496">
        <v>1231.6999999999998</v>
      </c>
      <c r="I429" s="496">
        <v>1246.4000000000001</v>
      </c>
      <c r="J429" s="496">
        <v>1261.2999999999997</v>
      </c>
      <c r="K429" s="495">
        <v>1231.5</v>
      </c>
      <c r="L429" s="495">
        <v>1201.9000000000001</v>
      </c>
      <c r="M429" s="495">
        <v>10.581630000000001</v>
      </c>
      <c r="N429" s="1"/>
      <c r="O429" s="1"/>
    </row>
    <row r="430" spans="1:15" ht="12.75" customHeight="1">
      <c r="A430" s="31">
        <v>420</v>
      </c>
      <c r="B430" s="494" t="s">
        <v>514</v>
      </c>
      <c r="C430" s="495">
        <v>447.05</v>
      </c>
      <c r="D430" s="496">
        <v>447.84999999999997</v>
      </c>
      <c r="E430" s="496">
        <v>444.19999999999993</v>
      </c>
      <c r="F430" s="496">
        <v>441.34999999999997</v>
      </c>
      <c r="G430" s="496">
        <v>437.69999999999993</v>
      </c>
      <c r="H430" s="496">
        <v>450.69999999999993</v>
      </c>
      <c r="I430" s="496">
        <v>454.34999999999991</v>
      </c>
      <c r="J430" s="496">
        <v>457.19999999999993</v>
      </c>
      <c r="K430" s="495">
        <v>451.5</v>
      </c>
      <c r="L430" s="495">
        <v>445</v>
      </c>
      <c r="M430" s="495">
        <v>5.2920800000000003</v>
      </c>
      <c r="N430" s="1"/>
      <c r="O430" s="1"/>
    </row>
    <row r="431" spans="1:15" ht="12.75" customHeight="1">
      <c r="A431" s="31">
        <v>421</v>
      </c>
      <c r="B431" s="494" t="s">
        <v>511</v>
      </c>
      <c r="C431" s="495">
        <v>95.3</v>
      </c>
      <c r="D431" s="496">
        <v>95.033333333333346</v>
      </c>
      <c r="E431" s="496">
        <v>94.316666666666691</v>
      </c>
      <c r="F431" s="496">
        <v>93.333333333333343</v>
      </c>
      <c r="G431" s="496">
        <v>92.616666666666688</v>
      </c>
      <c r="H431" s="496">
        <v>96.016666666666694</v>
      </c>
      <c r="I431" s="496">
        <v>96.733333333333363</v>
      </c>
      <c r="J431" s="496">
        <v>97.716666666666697</v>
      </c>
      <c r="K431" s="495">
        <v>95.75</v>
      </c>
      <c r="L431" s="495">
        <v>94.05</v>
      </c>
      <c r="M431" s="495">
        <v>0.94957999999999998</v>
      </c>
      <c r="N431" s="1"/>
      <c r="O431" s="1"/>
    </row>
    <row r="432" spans="1:15" ht="12.75" customHeight="1">
      <c r="A432" s="31">
        <v>422</v>
      </c>
      <c r="B432" s="494" t="s">
        <v>513</v>
      </c>
      <c r="C432" s="495">
        <v>287.75</v>
      </c>
      <c r="D432" s="496">
        <v>289.21666666666664</v>
      </c>
      <c r="E432" s="496">
        <v>284.5333333333333</v>
      </c>
      <c r="F432" s="496">
        <v>281.31666666666666</v>
      </c>
      <c r="G432" s="496">
        <v>276.63333333333333</v>
      </c>
      <c r="H432" s="496">
        <v>292.43333333333328</v>
      </c>
      <c r="I432" s="496">
        <v>297.11666666666656</v>
      </c>
      <c r="J432" s="496">
        <v>300.33333333333326</v>
      </c>
      <c r="K432" s="495">
        <v>293.89999999999998</v>
      </c>
      <c r="L432" s="495">
        <v>286</v>
      </c>
      <c r="M432" s="495">
        <v>2.9508100000000002</v>
      </c>
      <c r="N432" s="1"/>
      <c r="O432" s="1"/>
    </row>
    <row r="433" spans="1:15" ht="12.75" customHeight="1">
      <c r="A433" s="31">
        <v>423</v>
      </c>
      <c r="B433" s="494" t="s">
        <v>515</v>
      </c>
      <c r="C433" s="495">
        <v>557.75</v>
      </c>
      <c r="D433" s="496">
        <v>559.45000000000005</v>
      </c>
      <c r="E433" s="496">
        <v>552.75000000000011</v>
      </c>
      <c r="F433" s="496">
        <v>547.75000000000011</v>
      </c>
      <c r="G433" s="496">
        <v>541.05000000000018</v>
      </c>
      <c r="H433" s="496">
        <v>564.45000000000005</v>
      </c>
      <c r="I433" s="496">
        <v>571.14999999999986</v>
      </c>
      <c r="J433" s="496">
        <v>576.15</v>
      </c>
      <c r="K433" s="495">
        <v>566.15</v>
      </c>
      <c r="L433" s="495">
        <v>554.45000000000005</v>
      </c>
      <c r="M433" s="495">
        <v>0.50649999999999995</v>
      </c>
      <c r="N433" s="1"/>
      <c r="O433" s="1"/>
    </row>
    <row r="434" spans="1:15" ht="12.75" customHeight="1">
      <c r="A434" s="31">
        <v>424</v>
      </c>
      <c r="B434" s="494" t="s">
        <v>516</v>
      </c>
      <c r="C434" s="495">
        <v>386.05</v>
      </c>
      <c r="D434" s="496">
        <v>387.26666666666665</v>
      </c>
      <c r="E434" s="496">
        <v>382.0333333333333</v>
      </c>
      <c r="F434" s="496">
        <v>378.01666666666665</v>
      </c>
      <c r="G434" s="496">
        <v>372.7833333333333</v>
      </c>
      <c r="H434" s="496">
        <v>391.2833333333333</v>
      </c>
      <c r="I434" s="496">
        <v>396.51666666666665</v>
      </c>
      <c r="J434" s="496">
        <v>400.5333333333333</v>
      </c>
      <c r="K434" s="495">
        <v>392.5</v>
      </c>
      <c r="L434" s="495">
        <v>383.25</v>
      </c>
      <c r="M434" s="495">
        <v>3.2260599999999999</v>
      </c>
      <c r="N434" s="1"/>
      <c r="O434" s="1"/>
    </row>
    <row r="435" spans="1:15" ht="12.75" customHeight="1">
      <c r="A435" s="31">
        <v>425</v>
      </c>
      <c r="B435" s="494" t="s">
        <v>518</v>
      </c>
      <c r="C435" s="495">
        <v>2287.5</v>
      </c>
      <c r="D435" s="496">
        <v>2274.1333333333332</v>
      </c>
      <c r="E435" s="496">
        <v>2228.3166666666666</v>
      </c>
      <c r="F435" s="496">
        <v>2169.1333333333332</v>
      </c>
      <c r="G435" s="496">
        <v>2123.3166666666666</v>
      </c>
      <c r="H435" s="496">
        <v>2333.3166666666666</v>
      </c>
      <c r="I435" s="496">
        <v>2379.1333333333332</v>
      </c>
      <c r="J435" s="496">
        <v>2438.3166666666666</v>
      </c>
      <c r="K435" s="495">
        <v>2319.9499999999998</v>
      </c>
      <c r="L435" s="495">
        <v>2214.9499999999998</v>
      </c>
      <c r="M435" s="495">
        <v>0.18382999999999999</v>
      </c>
      <c r="N435" s="1"/>
      <c r="O435" s="1"/>
    </row>
    <row r="436" spans="1:15" ht="12.75" customHeight="1">
      <c r="A436" s="31">
        <v>426</v>
      </c>
      <c r="B436" s="494" t="s">
        <v>519</v>
      </c>
      <c r="C436" s="495">
        <v>912.8</v>
      </c>
      <c r="D436" s="496">
        <v>907.76666666666677</v>
      </c>
      <c r="E436" s="496">
        <v>900.53333333333353</v>
      </c>
      <c r="F436" s="496">
        <v>888.26666666666677</v>
      </c>
      <c r="G436" s="496">
        <v>881.03333333333353</v>
      </c>
      <c r="H436" s="496">
        <v>920.03333333333353</v>
      </c>
      <c r="I436" s="496">
        <v>927.26666666666688</v>
      </c>
      <c r="J436" s="496">
        <v>939.53333333333353</v>
      </c>
      <c r="K436" s="495">
        <v>915</v>
      </c>
      <c r="L436" s="495">
        <v>895.5</v>
      </c>
      <c r="M436" s="495">
        <v>0.59062999999999999</v>
      </c>
      <c r="N436" s="1"/>
      <c r="O436" s="1"/>
    </row>
    <row r="437" spans="1:15" ht="12.75" customHeight="1">
      <c r="A437" s="31">
        <v>427</v>
      </c>
      <c r="B437" s="494" t="s">
        <v>195</v>
      </c>
      <c r="C437" s="495">
        <v>845.7</v>
      </c>
      <c r="D437" s="496">
        <v>843.55000000000007</v>
      </c>
      <c r="E437" s="496">
        <v>836.15000000000009</v>
      </c>
      <c r="F437" s="496">
        <v>826.6</v>
      </c>
      <c r="G437" s="496">
        <v>819.2</v>
      </c>
      <c r="H437" s="496">
        <v>853.10000000000014</v>
      </c>
      <c r="I437" s="496">
        <v>860.5</v>
      </c>
      <c r="J437" s="496">
        <v>870.05000000000018</v>
      </c>
      <c r="K437" s="495">
        <v>850.95</v>
      </c>
      <c r="L437" s="495">
        <v>834</v>
      </c>
      <c r="M437" s="495">
        <v>33.465229999999998</v>
      </c>
      <c r="N437" s="1"/>
      <c r="O437" s="1"/>
    </row>
    <row r="438" spans="1:15" ht="12.75" customHeight="1">
      <c r="A438" s="31">
        <v>428</v>
      </c>
      <c r="B438" s="494" t="s">
        <v>520</v>
      </c>
      <c r="C438" s="495">
        <v>491.45</v>
      </c>
      <c r="D438" s="496">
        <v>494.65000000000003</v>
      </c>
      <c r="E438" s="496">
        <v>479.35000000000008</v>
      </c>
      <c r="F438" s="496">
        <v>467.25000000000006</v>
      </c>
      <c r="G438" s="496">
        <v>451.9500000000001</v>
      </c>
      <c r="H438" s="496">
        <v>506.75000000000006</v>
      </c>
      <c r="I438" s="496">
        <v>522.04999999999995</v>
      </c>
      <c r="J438" s="496">
        <v>534.15000000000009</v>
      </c>
      <c r="K438" s="495">
        <v>509.95</v>
      </c>
      <c r="L438" s="495">
        <v>482.55</v>
      </c>
      <c r="M438" s="495">
        <v>7.93987</v>
      </c>
      <c r="N438" s="1"/>
      <c r="O438" s="1"/>
    </row>
    <row r="439" spans="1:15" ht="12.75" customHeight="1">
      <c r="A439" s="31">
        <v>429</v>
      </c>
      <c r="B439" s="494" t="s">
        <v>196</v>
      </c>
      <c r="C439" s="495">
        <v>500.1</v>
      </c>
      <c r="D439" s="496">
        <v>496.68333333333339</v>
      </c>
      <c r="E439" s="496">
        <v>491.76666666666677</v>
      </c>
      <c r="F439" s="496">
        <v>483.43333333333339</v>
      </c>
      <c r="G439" s="496">
        <v>478.51666666666677</v>
      </c>
      <c r="H439" s="496">
        <v>505.01666666666677</v>
      </c>
      <c r="I439" s="496">
        <v>509.93333333333339</v>
      </c>
      <c r="J439" s="496">
        <v>518.26666666666677</v>
      </c>
      <c r="K439" s="495">
        <v>501.6</v>
      </c>
      <c r="L439" s="495">
        <v>488.35</v>
      </c>
      <c r="M439" s="495">
        <v>8.8462300000000003</v>
      </c>
      <c r="N439" s="1"/>
      <c r="O439" s="1"/>
    </row>
    <row r="440" spans="1:15" ht="12.75" customHeight="1">
      <c r="A440" s="31">
        <v>430</v>
      </c>
      <c r="B440" s="494" t="s">
        <v>523</v>
      </c>
      <c r="C440" s="495">
        <v>702.2</v>
      </c>
      <c r="D440" s="496">
        <v>701.06666666666661</v>
      </c>
      <c r="E440" s="496">
        <v>690.13333333333321</v>
      </c>
      <c r="F440" s="496">
        <v>678.06666666666661</v>
      </c>
      <c r="G440" s="496">
        <v>667.13333333333321</v>
      </c>
      <c r="H440" s="496">
        <v>713.13333333333321</v>
      </c>
      <c r="I440" s="496">
        <v>724.06666666666661</v>
      </c>
      <c r="J440" s="496">
        <v>736.13333333333321</v>
      </c>
      <c r="K440" s="495">
        <v>712</v>
      </c>
      <c r="L440" s="495">
        <v>689</v>
      </c>
      <c r="M440" s="495">
        <v>0.69743999999999995</v>
      </c>
      <c r="N440" s="1"/>
      <c r="O440" s="1"/>
    </row>
    <row r="441" spans="1:15" ht="12.75" customHeight="1">
      <c r="A441" s="31">
        <v>431</v>
      </c>
      <c r="B441" s="494" t="s">
        <v>521</v>
      </c>
      <c r="C441" s="495">
        <v>430.05</v>
      </c>
      <c r="D441" s="496">
        <v>426.48333333333335</v>
      </c>
      <c r="E441" s="496">
        <v>418.56666666666672</v>
      </c>
      <c r="F441" s="496">
        <v>407.08333333333337</v>
      </c>
      <c r="G441" s="496">
        <v>399.16666666666674</v>
      </c>
      <c r="H441" s="496">
        <v>437.9666666666667</v>
      </c>
      <c r="I441" s="496">
        <v>445.88333333333333</v>
      </c>
      <c r="J441" s="496">
        <v>457.36666666666667</v>
      </c>
      <c r="K441" s="495">
        <v>434.4</v>
      </c>
      <c r="L441" s="495">
        <v>415</v>
      </c>
      <c r="M441" s="495">
        <v>2.26431</v>
      </c>
      <c r="N441" s="1"/>
      <c r="O441" s="1"/>
    </row>
    <row r="442" spans="1:15" ht="12.75" customHeight="1">
      <c r="A442" s="31">
        <v>432</v>
      </c>
      <c r="B442" s="494" t="s">
        <v>522</v>
      </c>
      <c r="C442" s="495">
        <v>2228.85</v>
      </c>
      <c r="D442" s="496">
        <v>2219.4666666666667</v>
      </c>
      <c r="E442" s="496">
        <v>2197.3833333333332</v>
      </c>
      <c r="F442" s="496">
        <v>2165.9166666666665</v>
      </c>
      <c r="G442" s="496">
        <v>2143.833333333333</v>
      </c>
      <c r="H442" s="496">
        <v>2250.9333333333334</v>
      </c>
      <c r="I442" s="496">
        <v>2273.0166666666664</v>
      </c>
      <c r="J442" s="496">
        <v>2304.4833333333336</v>
      </c>
      <c r="K442" s="495">
        <v>2241.5500000000002</v>
      </c>
      <c r="L442" s="495">
        <v>2188</v>
      </c>
      <c r="M442" s="495">
        <v>1.3131999999999999</v>
      </c>
      <c r="N442" s="1"/>
      <c r="O442" s="1"/>
    </row>
    <row r="443" spans="1:15" ht="12.75" customHeight="1">
      <c r="A443" s="31">
        <v>433</v>
      </c>
      <c r="B443" s="494" t="s">
        <v>524</v>
      </c>
      <c r="C443" s="495">
        <v>493.25</v>
      </c>
      <c r="D443" s="496">
        <v>494.01666666666665</v>
      </c>
      <c r="E443" s="496">
        <v>489.0333333333333</v>
      </c>
      <c r="F443" s="496">
        <v>484.81666666666666</v>
      </c>
      <c r="G443" s="496">
        <v>479.83333333333331</v>
      </c>
      <c r="H443" s="496">
        <v>498.23333333333329</v>
      </c>
      <c r="I443" s="496">
        <v>503.21666666666664</v>
      </c>
      <c r="J443" s="496">
        <v>507.43333333333328</v>
      </c>
      <c r="K443" s="495">
        <v>499</v>
      </c>
      <c r="L443" s="495">
        <v>489.8</v>
      </c>
      <c r="M443" s="495">
        <v>1.27542</v>
      </c>
      <c r="N443" s="1"/>
      <c r="O443" s="1"/>
    </row>
    <row r="444" spans="1:15" ht="12.75" customHeight="1">
      <c r="A444" s="31">
        <v>434</v>
      </c>
      <c r="B444" s="494" t="s">
        <v>525</v>
      </c>
      <c r="C444" s="495">
        <v>10.199999999999999</v>
      </c>
      <c r="D444" s="496">
        <v>10.1</v>
      </c>
      <c r="E444" s="496">
        <v>10</v>
      </c>
      <c r="F444" s="496">
        <v>9.8000000000000007</v>
      </c>
      <c r="G444" s="496">
        <v>9.7000000000000011</v>
      </c>
      <c r="H444" s="496">
        <v>10.299999999999999</v>
      </c>
      <c r="I444" s="496">
        <v>10.399999999999997</v>
      </c>
      <c r="J444" s="496">
        <v>10.599999999999998</v>
      </c>
      <c r="K444" s="495">
        <v>10.199999999999999</v>
      </c>
      <c r="L444" s="495">
        <v>9.9</v>
      </c>
      <c r="M444" s="495">
        <v>453.12941000000001</v>
      </c>
      <c r="N444" s="1"/>
      <c r="O444" s="1"/>
    </row>
    <row r="445" spans="1:15" ht="12.75" customHeight="1">
      <c r="A445" s="31">
        <v>435</v>
      </c>
      <c r="B445" s="494" t="s">
        <v>512</v>
      </c>
      <c r="C445" s="495">
        <v>382.4</v>
      </c>
      <c r="D445" s="496">
        <v>384.66666666666669</v>
      </c>
      <c r="E445" s="496">
        <v>376.33333333333337</v>
      </c>
      <c r="F445" s="496">
        <v>370.26666666666671</v>
      </c>
      <c r="G445" s="496">
        <v>361.93333333333339</v>
      </c>
      <c r="H445" s="496">
        <v>390.73333333333335</v>
      </c>
      <c r="I445" s="496">
        <v>399.06666666666672</v>
      </c>
      <c r="J445" s="496">
        <v>405.13333333333333</v>
      </c>
      <c r="K445" s="495">
        <v>393</v>
      </c>
      <c r="L445" s="495">
        <v>378.6</v>
      </c>
      <c r="M445" s="495">
        <v>11.08337</v>
      </c>
      <c r="N445" s="1"/>
      <c r="O445" s="1"/>
    </row>
    <row r="446" spans="1:15" ht="12.75" customHeight="1">
      <c r="A446" s="31">
        <v>436</v>
      </c>
      <c r="B446" s="494" t="s">
        <v>526</v>
      </c>
      <c r="C446" s="495">
        <v>999.85</v>
      </c>
      <c r="D446" s="496">
        <v>1004.6333333333333</v>
      </c>
      <c r="E446" s="496">
        <v>990.86666666666667</v>
      </c>
      <c r="F446" s="496">
        <v>981.88333333333333</v>
      </c>
      <c r="G446" s="496">
        <v>968.11666666666667</v>
      </c>
      <c r="H446" s="496">
        <v>1013.6166666666667</v>
      </c>
      <c r="I446" s="496">
        <v>1027.3833333333332</v>
      </c>
      <c r="J446" s="496">
        <v>1036.3666666666668</v>
      </c>
      <c r="K446" s="495">
        <v>1018.4</v>
      </c>
      <c r="L446" s="495">
        <v>995.65</v>
      </c>
      <c r="M446" s="495">
        <v>0.15518000000000001</v>
      </c>
      <c r="N446" s="1"/>
      <c r="O446" s="1"/>
    </row>
    <row r="447" spans="1:15" ht="12.75" customHeight="1">
      <c r="A447" s="31">
        <v>437</v>
      </c>
      <c r="B447" s="494" t="s">
        <v>277</v>
      </c>
      <c r="C447" s="495">
        <v>619.9</v>
      </c>
      <c r="D447" s="496">
        <v>617.81666666666661</v>
      </c>
      <c r="E447" s="496">
        <v>613.68333333333317</v>
      </c>
      <c r="F447" s="496">
        <v>607.46666666666658</v>
      </c>
      <c r="G447" s="496">
        <v>603.33333333333314</v>
      </c>
      <c r="H447" s="496">
        <v>624.03333333333319</v>
      </c>
      <c r="I447" s="496">
        <v>628.16666666666663</v>
      </c>
      <c r="J447" s="496">
        <v>634.38333333333321</v>
      </c>
      <c r="K447" s="495">
        <v>621.95000000000005</v>
      </c>
      <c r="L447" s="495">
        <v>611.6</v>
      </c>
      <c r="M447" s="495">
        <v>3.4954700000000001</v>
      </c>
      <c r="N447" s="1"/>
      <c r="O447" s="1"/>
    </row>
    <row r="448" spans="1:15" ht="12.75" customHeight="1">
      <c r="A448" s="31">
        <v>438</v>
      </c>
      <c r="B448" s="494" t="s">
        <v>531</v>
      </c>
      <c r="C448" s="495">
        <v>1883.25</v>
      </c>
      <c r="D448" s="496">
        <v>1882.6499999999999</v>
      </c>
      <c r="E448" s="496">
        <v>1827.6499999999996</v>
      </c>
      <c r="F448" s="496">
        <v>1772.0499999999997</v>
      </c>
      <c r="G448" s="496">
        <v>1717.0499999999995</v>
      </c>
      <c r="H448" s="496">
        <v>1938.2499999999998</v>
      </c>
      <c r="I448" s="496">
        <v>1993.2500000000002</v>
      </c>
      <c r="J448" s="496">
        <v>2048.85</v>
      </c>
      <c r="K448" s="495">
        <v>1937.65</v>
      </c>
      <c r="L448" s="495">
        <v>1827.05</v>
      </c>
      <c r="M448" s="495">
        <v>4.8684900000000004</v>
      </c>
      <c r="N448" s="1"/>
      <c r="O448" s="1"/>
    </row>
    <row r="449" spans="1:15" ht="12.75" customHeight="1">
      <c r="A449" s="31">
        <v>439</v>
      </c>
      <c r="B449" s="494" t="s">
        <v>532</v>
      </c>
      <c r="C449" s="495">
        <v>13834.95</v>
      </c>
      <c r="D449" s="496">
        <v>13749.566666666666</v>
      </c>
      <c r="E449" s="496">
        <v>13225.383333333331</v>
      </c>
      <c r="F449" s="496">
        <v>12615.816666666666</v>
      </c>
      <c r="G449" s="496">
        <v>12091.633333333331</v>
      </c>
      <c r="H449" s="496">
        <v>14359.133333333331</v>
      </c>
      <c r="I449" s="496">
        <v>14883.316666666666</v>
      </c>
      <c r="J449" s="496">
        <v>15492.883333333331</v>
      </c>
      <c r="K449" s="495">
        <v>14273.75</v>
      </c>
      <c r="L449" s="495">
        <v>13140</v>
      </c>
      <c r="M449" s="495">
        <v>0.12225</v>
      </c>
      <c r="N449" s="1"/>
      <c r="O449" s="1"/>
    </row>
    <row r="450" spans="1:15" ht="12.75" customHeight="1">
      <c r="A450" s="31">
        <v>440</v>
      </c>
      <c r="B450" s="494" t="s">
        <v>197</v>
      </c>
      <c r="C450" s="495">
        <v>894.2</v>
      </c>
      <c r="D450" s="496">
        <v>890.61666666666667</v>
      </c>
      <c r="E450" s="496">
        <v>883.58333333333337</v>
      </c>
      <c r="F450" s="496">
        <v>872.9666666666667</v>
      </c>
      <c r="G450" s="496">
        <v>865.93333333333339</v>
      </c>
      <c r="H450" s="496">
        <v>901.23333333333335</v>
      </c>
      <c r="I450" s="496">
        <v>908.26666666666665</v>
      </c>
      <c r="J450" s="496">
        <v>918.88333333333333</v>
      </c>
      <c r="K450" s="495">
        <v>897.65</v>
      </c>
      <c r="L450" s="495">
        <v>880</v>
      </c>
      <c r="M450" s="495">
        <v>5.8320800000000004</v>
      </c>
      <c r="N450" s="1"/>
      <c r="O450" s="1"/>
    </row>
    <row r="451" spans="1:15" ht="12.75" customHeight="1">
      <c r="A451" s="31">
        <v>441</v>
      </c>
      <c r="B451" s="494" t="s">
        <v>533</v>
      </c>
      <c r="C451" s="495">
        <v>213.15</v>
      </c>
      <c r="D451" s="496">
        <v>212.58333333333334</v>
      </c>
      <c r="E451" s="496">
        <v>208.9666666666667</v>
      </c>
      <c r="F451" s="496">
        <v>204.78333333333336</v>
      </c>
      <c r="G451" s="496">
        <v>201.16666666666671</v>
      </c>
      <c r="H451" s="496">
        <v>216.76666666666668</v>
      </c>
      <c r="I451" s="496">
        <v>220.3833333333333</v>
      </c>
      <c r="J451" s="496">
        <v>224.56666666666666</v>
      </c>
      <c r="K451" s="495">
        <v>216.2</v>
      </c>
      <c r="L451" s="495">
        <v>208.4</v>
      </c>
      <c r="M451" s="495">
        <v>30.456990000000001</v>
      </c>
      <c r="N451" s="1"/>
      <c r="O451" s="1"/>
    </row>
    <row r="452" spans="1:15" ht="12.75" customHeight="1">
      <c r="A452" s="31">
        <v>442</v>
      </c>
      <c r="B452" s="494" t="s">
        <v>534</v>
      </c>
      <c r="C452" s="495">
        <v>1464.45</v>
      </c>
      <c r="D452" s="496">
        <v>1456.1666666666667</v>
      </c>
      <c r="E452" s="496">
        <v>1413.3333333333335</v>
      </c>
      <c r="F452" s="496">
        <v>1362.2166666666667</v>
      </c>
      <c r="G452" s="496">
        <v>1319.3833333333334</v>
      </c>
      <c r="H452" s="496">
        <v>1507.2833333333335</v>
      </c>
      <c r="I452" s="496">
        <v>1550.116666666667</v>
      </c>
      <c r="J452" s="496">
        <v>1601.2333333333336</v>
      </c>
      <c r="K452" s="495">
        <v>1499</v>
      </c>
      <c r="L452" s="495">
        <v>1405.05</v>
      </c>
      <c r="M452" s="495">
        <v>27.936900000000001</v>
      </c>
      <c r="N452" s="1"/>
      <c r="O452" s="1"/>
    </row>
    <row r="453" spans="1:15" ht="12.75" customHeight="1">
      <c r="A453" s="31">
        <v>443</v>
      </c>
      <c r="B453" s="494" t="s">
        <v>198</v>
      </c>
      <c r="C453" s="495">
        <v>743.45</v>
      </c>
      <c r="D453" s="496">
        <v>739.16666666666663</v>
      </c>
      <c r="E453" s="496">
        <v>733.33333333333326</v>
      </c>
      <c r="F453" s="496">
        <v>723.21666666666658</v>
      </c>
      <c r="G453" s="496">
        <v>717.38333333333321</v>
      </c>
      <c r="H453" s="496">
        <v>749.2833333333333</v>
      </c>
      <c r="I453" s="496">
        <v>755.11666666666656</v>
      </c>
      <c r="J453" s="496">
        <v>765.23333333333335</v>
      </c>
      <c r="K453" s="495">
        <v>745</v>
      </c>
      <c r="L453" s="495">
        <v>729.05</v>
      </c>
      <c r="M453" s="495">
        <v>8.6527700000000003</v>
      </c>
      <c r="N453" s="1"/>
      <c r="O453" s="1"/>
    </row>
    <row r="454" spans="1:15" ht="12.75" customHeight="1">
      <c r="A454" s="31">
        <v>444</v>
      </c>
      <c r="B454" s="494" t="s">
        <v>278</v>
      </c>
      <c r="C454" s="495">
        <v>5868</v>
      </c>
      <c r="D454" s="496">
        <v>5854.666666666667</v>
      </c>
      <c r="E454" s="496">
        <v>5814.3333333333339</v>
      </c>
      <c r="F454" s="496">
        <v>5760.666666666667</v>
      </c>
      <c r="G454" s="496">
        <v>5720.3333333333339</v>
      </c>
      <c r="H454" s="496">
        <v>5908.3333333333339</v>
      </c>
      <c r="I454" s="496">
        <v>5948.6666666666679</v>
      </c>
      <c r="J454" s="496">
        <v>6002.3333333333339</v>
      </c>
      <c r="K454" s="495">
        <v>5895</v>
      </c>
      <c r="L454" s="495">
        <v>5801</v>
      </c>
      <c r="M454" s="495">
        <v>0.96465999999999996</v>
      </c>
      <c r="N454" s="1"/>
      <c r="O454" s="1"/>
    </row>
    <row r="455" spans="1:15" ht="12.75" customHeight="1">
      <c r="A455" s="31">
        <v>445</v>
      </c>
      <c r="B455" s="494" t="s">
        <v>199</v>
      </c>
      <c r="C455" s="495">
        <v>482.4</v>
      </c>
      <c r="D455" s="496">
        <v>479.2833333333333</v>
      </c>
      <c r="E455" s="496">
        <v>474.96666666666658</v>
      </c>
      <c r="F455" s="496">
        <v>467.5333333333333</v>
      </c>
      <c r="G455" s="496">
        <v>463.21666666666658</v>
      </c>
      <c r="H455" s="496">
        <v>486.71666666666658</v>
      </c>
      <c r="I455" s="496">
        <v>491.0333333333333</v>
      </c>
      <c r="J455" s="496">
        <v>498.46666666666658</v>
      </c>
      <c r="K455" s="495">
        <v>483.6</v>
      </c>
      <c r="L455" s="495">
        <v>471.85</v>
      </c>
      <c r="M455" s="495">
        <v>155.41445999999999</v>
      </c>
      <c r="N455" s="1"/>
      <c r="O455" s="1"/>
    </row>
    <row r="456" spans="1:15" ht="12.75" customHeight="1">
      <c r="A456" s="31">
        <v>446</v>
      </c>
      <c r="B456" s="494" t="s">
        <v>535</v>
      </c>
      <c r="C456" s="495">
        <v>239.35</v>
      </c>
      <c r="D456" s="496">
        <v>237.01666666666665</v>
      </c>
      <c r="E456" s="496">
        <v>233.58333333333331</v>
      </c>
      <c r="F456" s="496">
        <v>227.81666666666666</v>
      </c>
      <c r="G456" s="496">
        <v>224.38333333333333</v>
      </c>
      <c r="H456" s="496">
        <v>242.7833333333333</v>
      </c>
      <c r="I456" s="496">
        <v>246.21666666666664</v>
      </c>
      <c r="J456" s="496">
        <v>251.98333333333329</v>
      </c>
      <c r="K456" s="495">
        <v>240.45</v>
      </c>
      <c r="L456" s="495">
        <v>231.25</v>
      </c>
      <c r="M456" s="495">
        <v>21.719909999999999</v>
      </c>
      <c r="N456" s="1"/>
      <c r="O456" s="1"/>
    </row>
    <row r="457" spans="1:15" ht="12.75" customHeight="1">
      <c r="A457" s="31">
        <v>447</v>
      </c>
      <c r="B457" s="494" t="s">
        <v>200</v>
      </c>
      <c r="C457" s="495">
        <v>220.95</v>
      </c>
      <c r="D457" s="496">
        <v>220.43333333333331</v>
      </c>
      <c r="E457" s="496">
        <v>218.86666666666662</v>
      </c>
      <c r="F457" s="496">
        <v>216.7833333333333</v>
      </c>
      <c r="G457" s="496">
        <v>215.21666666666661</v>
      </c>
      <c r="H457" s="496">
        <v>222.51666666666662</v>
      </c>
      <c r="I457" s="496">
        <v>224.08333333333329</v>
      </c>
      <c r="J457" s="496">
        <v>226.16666666666663</v>
      </c>
      <c r="K457" s="495">
        <v>222</v>
      </c>
      <c r="L457" s="495">
        <v>218.35</v>
      </c>
      <c r="M457" s="495">
        <v>127.37974</v>
      </c>
      <c r="N457" s="1"/>
      <c r="O457" s="1"/>
    </row>
    <row r="458" spans="1:15" ht="12.75" customHeight="1">
      <c r="A458" s="31">
        <v>448</v>
      </c>
      <c r="B458" s="494" t="s">
        <v>201</v>
      </c>
      <c r="C458" s="495">
        <v>1111.45</v>
      </c>
      <c r="D458" s="496">
        <v>1112.5333333333333</v>
      </c>
      <c r="E458" s="496">
        <v>1101.5666666666666</v>
      </c>
      <c r="F458" s="496">
        <v>1091.6833333333334</v>
      </c>
      <c r="G458" s="496">
        <v>1080.7166666666667</v>
      </c>
      <c r="H458" s="496">
        <v>1122.4166666666665</v>
      </c>
      <c r="I458" s="496">
        <v>1133.3833333333332</v>
      </c>
      <c r="J458" s="496">
        <v>1143.2666666666664</v>
      </c>
      <c r="K458" s="495">
        <v>1123.5</v>
      </c>
      <c r="L458" s="495">
        <v>1102.6500000000001</v>
      </c>
      <c r="M458" s="495">
        <v>36.87021</v>
      </c>
      <c r="N458" s="1"/>
      <c r="O458" s="1"/>
    </row>
    <row r="459" spans="1:15" ht="12.75" customHeight="1">
      <c r="A459" s="31">
        <v>449</v>
      </c>
      <c r="B459" s="494" t="s">
        <v>861</v>
      </c>
      <c r="C459" s="495">
        <v>730.6</v>
      </c>
      <c r="D459" s="496">
        <v>731.21666666666658</v>
      </c>
      <c r="E459" s="496">
        <v>722.43333333333317</v>
      </c>
      <c r="F459" s="496">
        <v>714.26666666666654</v>
      </c>
      <c r="G459" s="496">
        <v>705.48333333333312</v>
      </c>
      <c r="H459" s="496">
        <v>739.38333333333321</v>
      </c>
      <c r="I459" s="496">
        <v>748.16666666666674</v>
      </c>
      <c r="J459" s="496">
        <v>756.33333333333326</v>
      </c>
      <c r="K459" s="495">
        <v>740</v>
      </c>
      <c r="L459" s="495">
        <v>723.05</v>
      </c>
      <c r="M459" s="495">
        <v>0.40516999999999997</v>
      </c>
      <c r="N459" s="1"/>
      <c r="O459" s="1"/>
    </row>
    <row r="460" spans="1:15" ht="12.75" customHeight="1">
      <c r="A460" s="31">
        <v>450</v>
      </c>
      <c r="B460" s="494" t="s">
        <v>527</v>
      </c>
      <c r="C460" s="495">
        <v>2213.1999999999998</v>
      </c>
      <c r="D460" s="496">
        <v>2205.2000000000003</v>
      </c>
      <c r="E460" s="496">
        <v>2183.0000000000005</v>
      </c>
      <c r="F460" s="496">
        <v>2152.8000000000002</v>
      </c>
      <c r="G460" s="496">
        <v>2130.6000000000004</v>
      </c>
      <c r="H460" s="496">
        <v>2235.4000000000005</v>
      </c>
      <c r="I460" s="496">
        <v>2257.6000000000004</v>
      </c>
      <c r="J460" s="496">
        <v>2287.8000000000006</v>
      </c>
      <c r="K460" s="495">
        <v>2227.4</v>
      </c>
      <c r="L460" s="495">
        <v>2175</v>
      </c>
      <c r="M460" s="495">
        <v>0.33779999999999999</v>
      </c>
      <c r="N460" s="1"/>
      <c r="O460" s="1"/>
    </row>
    <row r="461" spans="1:15" ht="12.75" customHeight="1">
      <c r="A461" s="31">
        <v>451</v>
      </c>
      <c r="B461" s="494" t="s">
        <v>528</v>
      </c>
      <c r="C461" s="495">
        <v>781.5</v>
      </c>
      <c r="D461" s="496">
        <v>787.4</v>
      </c>
      <c r="E461" s="496">
        <v>772.44999999999993</v>
      </c>
      <c r="F461" s="496">
        <v>763.4</v>
      </c>
      <c r="G461" s="496">
        <v>748.44999999999993</v>
      </c>
      <c r="H461" s="496">
        <v>796.44999999999993</v>
      </c>
      <c r="I461" s="496">
        <v>811.4</v>
      </c>
      <c r="J461" s="496">
        <v>820.44999999999993</v>
      </c>
      <c r="K461" s="495">
        <v>802.35</v>
      </c>
      <c r="L461" s="495">
        <v>778.35</v>
      </c>
      <c r="M461" s="495">
        <v>0.16364999999999999</v>
      </c>
      <c r="N461" s="1"/>
      <c r="O461" s="1"/>
    </row>
    <row r="462" spans="1:15" ht="12.75" customHeight="1">
      <c r="A462" s="31">
        <v>452</v>
      </c>
      <c r="B462" s="494" t="s">
        <v>202</v>
      </c>
      <c r="C462" s="495">
        <v>3738.35</v>
      </c>
      <c r="D462" s="496">
        <v>3743.2166666666672</v>
      </c>
      <c r="E462" s="496">
        <v>3726.4333333333343</v>
      </c>
      <c r="F462" s="496">
        <v>3714.5166666666673</v>
      </c>
      <c r="G462" s="496">
        <v>3697.7333333333345</v>
      </c>
      <c r="H462" s="496">
        <v>3755.1333333333341</v>
      </c>
      <c r="I462" s="496">
        <v>3771.916666666667</v>
      </c>
      <c r="J462" s="496">
        <v>3783.8333333333339</v>
      </c>
      <c r="K462" s="495">
        <v>3760</v>
      </c>
      <c r="L462" s="495">
        <v>3731.3</v>
      </c>
      <c r="M462" s="495">
        <v>12.07141</v>
      </c>
      <c r="N462" s="1"/>
      <c r="O462" s="1"/>
    </row>
    <row r="463" spans="1:15" ht="12.75" customHeight="1">
      <c r="A463" s="31">
        <v>453</v>
      </c>
      <c r="B463" s="494" t="s">
        <v>536</v>
      </c>
      <c r="C463" s="495">
        <v>4164.3</v>
      </c>
      <c r="D463" s="496">
        <v>4162.4333333333334</v>
      </c>
      <c r="E463" s="496">
        <v>4026.8666666666668</v>
      </c>
      <c r="F463" s="496">
        <v>3889.4333333333334</v>
      </c>
      <c r="G463" s="496">
        <v>3753.8666666666668</v>
      </c>
      <c r="H463" s="496">
        <v>4299.8666666666668</v>
      </c>
      <c r="I463" s="496">
        <v>4435.4333333333343</v>
      </c>
      <c r="J463" s="496">
        <v>4572.8666666666668</v>
      </c>
      <c r="K463" s="495">
        <v>4298</v>
      </c>
      <c r="L463" s="495">
        <v>4025</v>
      </c>
      <c r="M463" s="495">
        <v>0.67574000000000001</v>
      </c>
      <c r="N463" s="1"/>
      <c r="O463" s="1"/>
    </row>
    <row r="464" spans="1:15" ht="12.75" customHeight="1">
      <c r="A464" s="31">
        <v>454</v>
      </c>
      <c r="B464" s="494" t="s">
        <v>203</v>
      </c>
      <c r="C464" s="495">
        <v>1790.55</v>
      </c>
      <c r="D464" s="496">
        <v>1795.6666666666667</v>
      </c>
      <c r="E464" s="496">
        <v>1778.3333333333335</v>
      </c>
      <c r="F464" s="496">
        <v>1766.1166666666668</v>
      </c>
      <c r="G464" s="496">
        <v>1748.7833333333335</v>
      </c>
      <c r="H464" s="496">
        <v>1807.8833333333334</v>
      </c>
      <c r="I464" s="496">
        <v>1825.2166666666669</v>
      </c>
      <c r="J464" s="496">
        <v>1837.4333333333334</v>
      </c>
      <c r="K464" s="495">
        <v>1813</v>
      </c>
      <c r="L464" s="495">
        <v>1783.45</v>
      </c>
      <c r="M464" s="495">
        <v>23.780480000000001</v>
      </c>
      <c r="N464" s="1"/>
      <c r="O464" s="1"/>
    </row>
    <row r="465" spans="1:15" ht="12.75" customHeight="1">
      <c r="A465" s="31">
        <v>455</v>
      </c>
      <c r="B465" s="494" t="s">
        <v>538</v>
      </c>
      <c r="C465" s="495">
        <v>1786.9</v>
      </c>
      <c r="D465" s="496">
        <v>1791.2</v>
      </c>
      <c r="E465" s="496">
        <v>1774.15</v>
      </c>
      <c r="F465" s="496">
        <v>1761.4</v>
      </c>
      <c r="G465" s="496">
        <v>1744.3500000000001</v>
      </c>
      <c r="H465" s="496">
        <v>1803.95</v>
      </c>
      <c r="I465" s="496">
        <v>1820.9999999999998</v>
      </c>
      <c r="J465" s="496">
        <v>1833.75</v>
      </c>
      <c r="K465" s="495">
        <v>1808.25</v>
      </c>
      <c r="L465" s="495">
        <v>1778.45</v>
      </c>
      <c r="M465" s="495">
        <v>0.54352999999999996</v>
      </c>
      <c r="N465" s="1"/>
      <c r="O465" s="1"/>
    </row>
    <row r="466" spans="1:15" ht="12.75" customHeight="1">
      <c r="A466" s="31">
        <v>456</v>
      </c>
      <c r="B466" s="494" t="s">
        <v>539</v>
      </c>
      <c r="C466" s="495">
        <v>1107.55</v>
      </c>
      <c r="D466" s="496">
        <v>1107.9166666666667</v>
      </c>
      <c r="E466" s="496">
        <v>1094.8333333333335</v>
      </c>
      <c r="F466" s="496">
        <v>1082.1166666666668</v>
      </c>
      <c r="G466" s="496">
        <v>1069.0333333333335</v>
      </c>
      <c r="H466" s="496">
        <v>1120.6333333333334</v>
      </c>
      <c r="I466" s="496">
        <v>1133.7166666666669</v>
      </c>
      <c r="J466" s="496">
        <v>1146.4333333333334</v>
      </c>
      <c r="K466" s="495">
        <v>1121</v>
      </c>
      <c r="L466" s="495">
        <v>1095.2</v>
      </c>
      <c r="M466" s="495">
        <v>1.01983</v>
      </c>
      <c r="N466" s="1"/>
      <c r="O466" s="1"/>
    </row>
    <row r="467" spans="1:15" ht="12.75" customHeight="1">
      <c r="A467" s="31">
        <v>457</v>
      </c>
      <c r="B467" s="494" t="s">
        <v>543</v>
      </c>
      <c r="C467" s="495">
        <v>1754.8</v>
      </c>
      <c r="D467" s="496">
        <v>1757.3833333333332</v>
      </c>
      <c r="E467" s="496">
        <v>1734.7666666666664</v>
      </c>
      <c r="F467" s="496">
        <v>1714.7333333333331</v>
      </c>
      <c r="G467" s="496">
        <v>1692.1166666666663</v>
      </c>
      <c r="H467" s="496">
        <v>1777.4166666666665</v>
      </c>
      <c r="I467" s="496">
        <v>1800.0333333333333</v>
      </c>
      <c r="J467" s="496">
        <v>1820.0666666666666</v>
      </c>
      <c r="K467" s="495">
        <v>1780</v>
      </c>
      <c r="L467" s="495">
        <v>1737.35</v>
      </c>
      <c r="M467" s="495">
        <v>0.61980000000000002</v>
      </c>
      <c r="N467" s="1"/>
      <c r="O467" s="1"/>
    </row>
    <row r="468" spans="1:15" ht="12.75" customHeight="1">
      <c r="A468" s="31">
        <v>458</v>
      </c>
      <c r="B468" s="494" t="s">
        <v>540</v>
      </c>
      <c r="C468" s="495">
        <v>1988.15</v>
      </c>
      <c r="D468" s="496">
        <v>1998.7166666666665</v>
      </c>
      <c r="E468" s="496">
        <v>1960.4333333333329</v>
      </c>
      <c r="F468" s="496">
        <v>1932.7166666666665</v>
      </c>
      <c r="G468" s="496">
        <v>1894.4333333333329</v>
      </c>
      <c r="H468" s="496">
        <v>2026.4333333333329</v>
      </c>
      <c r="I468" s="496">
        <v>2064.7166666666662</v>
      </c>
      <c r="J468" s="496">
        <v>2092.4333333333329</v>
      </c>
      <c r="K468" s="495">
        <v>2037</v>
      </c>
      <c r="L468" s="495">
        <v>1971</v>
      </c>
      <c r="M468" s="495">
        <v>0.22953000000000001</v>
      </c>
      <c r="N468" s="1"/>
      <c r="O468" s="1"/>
    </row>
    <row r="469" spans="1:15" ht="12.75" customHeight="1">
      <c r="A469" s="31">
        <v>459</v>
      </c>
      <c r="B469" s="494" t="s">
        <v>204</v>
      </c>
      <c r="C469" s="495">
        <v>2522.4</v>
      </c>
      <c r="D469" s="496">
        <v>2500.6666666666665</v>
      </c>
      <c r="E469" s="496">
        <v>2466.333333333333</v>
      </c>
      <c r="F469" s="496">
        <v>2410.2666666666664</v>
      </c>
      <c r="G469" s="496">
        <v>2375.9333333333329</v>
      </c>
      <c r="H469" s="496">
        <v>2556.7333333333331</v>
      </c>
      <c r="I469" s="496">
        <v>2591.0666666666662</v>
      </c>
      <c r="J469" s="496">
        <v>2647.1333333333332</v>
      </c>
      <c r="K469" s="495">
        <v>2535</v>
      </c>
      <c r="L469" s="495">
        <v>2444.6</v>
      </c>
      <c r="M469" s="495">
        <v>22.257490000000001</v>
      </c>
      <c r="N469" s="1"/>
      <c r="O469" s="1"/>
    </row>
    <row r="470" spans="1:15" ht="12.75" customHeight="1">
      <c r="A470" s="31">
        <v>460</v>
      </c>
      <c r="B470" s="494" t="s">
        <v>205</v>
      </c>
      <c r="C470" s="495">
        <v>3278.45</v>
      </c>
      <c r="D470" s="496">
        <v>3253.25</v>
      </c>
      <c r="E470" s="496">
        <v>3208</v>
      </c>
      <c r="F470" s="496">
        <v>3137.55</v>
      </c>
      <c r="G470" s="496">
        <v>3092.3</v>
      </c>
      <c r="H470" s="496">
        <v>3323.7</v>
      </c>
      <c r="I470" s="496">
        <v>3368.95</v>
      </c>
      <c r="J470" s="496">
        <v>3439.3999999999996</v>
      </c>
      <c r="K470" s="495">
        <v>3298.5</v>
      </c>
      <c r="L470" s="495">
        <v>3182.8</v>
      </c>
      <c r="M470" s="495">
        <v>3.5811799999999998</v>
      </c>
      <c r="N470" s="1"/>
      <c r="O470" s="1"/>
    </row>
    <row r="471" spans="1:15" ht="12.75" customHeight="1">
      <c r="A471" s="31">
        <v>461</v>
      </c>
      <c r="B471" s="494" t="s">
        <v>206</v>
      </c>
      <c r="C471" s="495">
        <v>553.54999999999995</v>
      </c>
      <c r="D471" s="496">
        <v>551.2833333333333</v>
      </c>
      <c r="E471" s="496">
        <v>547.56666666666661</v>
      </c>
      <c r="F471" s="496">
        <v>541.58333333333326</v>
      </c>
      <c r="G471" s="496">
        <v>537.86666666666656</v>
      </c>
      <c r="H471" s="496">
        <v>557.26666666666665</v>
      </c>
      <c r="I471" s="496">
        <v>560.98333333333335</v>
      </c>
      <c r="J471" s="496">
        <v>566.9666666666667</v>
      </c>
      <c r="K471" s="495">
        <v>555</v>
      </c>
      <c r="L471" s="495">
        <v>545.29999999999995</v>
      </c>
      <c r="M471" s="495">
        <v>3.9346700000000001</v>
      </c>
      <c r="N471" s="1"/>
      <c r="O471" s="1"/>
    </row>
    <row r="472" spans="1:15" ht="12.75" customHeight="1">
      <c r="A472" s="31">
        <v>462</v>
      </c>
      <c r="B472" s="494" t="s">
        <v>207</v>
      </c>
      <c r="C472" s="495">
        <v>1065</v>
      </c>
      <c r="D472" s="496">
        <v>1054.8166666666666</v>
      </c>
      <c r="E472" s="496">
        <v>1039.7333333333331</v>
      </c>
      <c r="F472" s="496">
        <v>1014.4666666666665</v>
      </c>
      <c r="G472" s="496">
        <v>999.38333333333298</v>
      </c>
      <c r="H472" s="496">
        <v>1080.0833333333333</v>
      </c>
      <c r="I472" s="496">
        <v>1095.1666666666667</v>
      </c>
      <c r="J472" s="496">
        <v>1120.4333333333334</v>
      </c>
      <c r="K472" s="495">
        <v>1069.9000000000001</v>
      </c>
      <c r="L472" s="495">
        <v>1029.55</v>
      </c>
      <c r="M472" s="495">
        <v>4.5241600000000002</v>
      </c>
      <c r="N472" s="1"/>
      <c r="O472" s="1"/>
    </row>
    <row r="473" spans="1:15" ht="12.75" customHeight="1">
      <c r="A473" s="31">
        <v>463</v>
      </c>
      <c r="B473" s="494" t="s">
        <v>541</v>
      </c>
      <c r="C473" s="495">
        <v>53.35</v>
      </c>
      <c r="D473" s="496">
        <v>53.683333333333337</v>
      </c>
      <c r="E473" s="496">
        <v>52.266666666666673</v>
      </c>
      <c r="F473" s="496">
        <v>51.183333333333337</v>
      </c>
      <c r="G473" s="496">
        <v>49.766666666666673</v>
      </c>
      <c r="H473" s="496">
        <v>54.766666666666673</v>
      </c>
      <c r="I473" s="496">
        <v>56.18333333333333</v>
      </c>
      <c r="J473" s="496">
        <v>57.266666666666673</v>
      </c>
      <c r="K473" s="495">
        <v>55.1</v>
      </c>
      <c r="L473" s="495">
        <v>52.6</v>
      </c>
      <c r="M473" s="495">
        <v>393.49022000000002</v>
      </c>
      <c r="N473" s="1"/>
      <c r="O473" s="1"/>
    </row>
    <row r="474" spans="1:15" ht="12.75" customHeight="1">
      <c r="A474" s="31">
        <v>464</v>
      </c>
      <c r="B474" s="494" t="s">
        <v>542</v>
      </c>
      <c r="C474" s="495">
        <v>189.45</v>
      </c>
      <c r="D474" s="496">
        <v>187.15</v>
      </c>
      <c r="E474" s="496">
        <v>183.3</v>
      </c>
      <c r="F474" s="496">
        <v>177.15</v>
      </c>
      <c r="G474" s="496">
        <v>173.3</v>
      </c>
      <c r="H474" s="496">
        <v>193.3</v>
      </c>
      <c r="I474" s="496">
        <v>197.14999999999998</v>
      </c>
      <c r="J474" s="496">
        <v>203.3</v>
      </c>
      <c r="K474" s="495">
        <v>191</v>
      </c>
      <c r="L474" s="495">
        <v>181</v>
      </c>
      <c r="M474" s="495">
        <v>12.988989999999999</v>
      </c>
      <c r="N474" s="1"/>
      <c r="O474" s="1"/>
    </row>
    <row r="475" spans="1:15" ht="12.75" customHeight="1">
      <c r="A475" s="31">
        <v>465</v>
      </c>
      <c r="B475" s="494" t="s">
        <v>529</v>
      </c>
      <c r="C475" s="495">
        <v>986.7</v>
      </c>
      <c r="D475" s="496">
        <v>980.5333333333333</v>
      </c>
      <c r="E475" s="496">
        <v>971.16666666666663</v>
      </c>
      <c r="F475" s="496">
        <v>955.63333333333333</v>
      </c>
      <c r="G475" s="496">
        <v>946.26666666666665</v>
      </c>
      <c r="H475" s="496">
        <v>996.06666666666661</v>
      </c>
      <c r="I475" s="496">
        <v>1005.4333333333334</v>
      </c>
      <c r="J475" s="496">
        <v>1020.9666666666666</v>
      </c>
      <c r="K475" s="495">
        <v>989.9</v>
      </c>
      <c r="L475" s="495">
        <v>965</v>
      </c>
      <c r="M475" s="495">
        <v>0.83031999999999995</v>
      </c>
      <c r="N475" s="1"/>
      <c r="O475" s="1"/>
    </row>
    <row r="476" spans="1:15" ht="12.75" customHeight="1">
      <c r="A476" s="31">
        <v>466</v>
      </c>
      <c r="B476" s="494" t="s">
        <v>862</v>
      </c>
      <c r="C476" s="495">
        <v>206.35</v>
      </c>
      <c r="D476" s="496">
        <v>204.75</v>
      </c>
      <c r="E476" s="496">
        <v>203.15</v>
      </c>
      <c r="F476" s="496">
        <v>199.95000000000002</v>
      </c>
      <c r="G476" s="496">
        <v>198.35000000000002</v>
      </c>
      <c r="H476" s="496">
        <v>207.95</v>
      </c>
      <c r="I476" s="496">
        <v>209.55</v>
      </c>
      <c r="J476" s="496">
        <v>212.74999999999997</v>
      </c>
      <c r="K476" s="495">
        <v>206.35</v>
      </c>
      <c r="L476" s="495">
        <v>201.55</v>
      </c>
      <c r="M476" s="495">
        <v>13.45191</v>
      </c>
      <c r="N476" s="1"/>
      <c r="O476" s="1"/>
    </row>
    <row r="477" spans="1:15" ht="12.75" customHeight="1">
      <c r="A477" s="31">
        <v>467</v>
      </c>
      <c r="B477" s="494" t="s">
        <v>530</v>
      </c>
      <c r="C477" s="495">
        <v>44.85</v>
      </c>
      <c r="D477" s="496">
        <v>44.916666666666664</v>
      </c>
      <c r="E477" s="496">
        <v>43.833333333333329</v>
      </c>
      <c r="F477" s="496">
        <v>42.816666666666663</v>
      </c>
      <c r="G477" s="496">
        <v>41.733333333333327</v>
      </c>
      <c r="H477" s="496">
        <v>45.93333333333333</v>
      </c>
      <c r="I477" s="496">
        <v>47.016666666666659</v>
      </c>
      <c r="J477" s="496">
        <v>48.033333333333331</v>
      </c>
      <c r="K477" s="495">
        <v>46</v>
      </c>
      <c r="L477" s="495">
        <v>43.9</v>
      </c>
      <c r="M477" s="495">
        <v>67.410659999999993</v>
      </c>
      <c r="N477" s="1"/>
      <c r="O477" s="1"/>
    </row>
    <row r="478" spans="1:15" ht="12.75" customHeight="1">
      <c r="A478" s="31">
        <v>468</v>
      </c>
      <c r="B478" s="494" t="s">
        <v>208</v>
      </c>
      <c r="C478" s="495">
        <v>627</v>
      </c>
      <c r="D478" s="496">
        <v>624.4</v>
      </c>
      <c r="E478" s="496">
        <v>618.29999999999995</v>
      </c>
      <c r="F478" s="496">
        <v>609.6</v>
      </c>
      <c r="G478" s="496">
        <v>603.5</v>
      </c>
      <c r="H478" s="496">
        <v>633.09999999999991</v>
      </c>
      <c r="I478" s="496">
        <v>639.20000000000005</v>
      </c>
      <c r="J478" s="496">
        <v>647.89999999999986</v>
      </c>
      <c r="K478" s="495">
        <v>630.5</v>
      </c>
      <c r="L478" s="495">
        <v>615.70000000000005</v>
      </c>
      <c r="M478" s="495">
        <v>7.2842000000000002</v>
      </c>
      <c r="N478" s="1"/>
      <c r="O478" s="1"/>
    </row>
    <row r="479" spans="1:15" ht="12.75" customHeight="1">
      <c r="A479" s="31">
        <v>469</v>
      </c>
      <c r="B479" s="494" t="s">
        <v>209</v>
      </c>
      <c r="C479" s="495">
        <v>1586.05</v>
      </c>
      <c r="D479" s="496">
        <v>1575.1499999999999</v>
      </c>
      <c r="E479" s="496">
        <v>1558.3499999999997</v>
      </c>
      <c r="F479" s="496">
        <v>1530.6499999999999</v>
      </c>
      <c r="G479" s="496">
        <v>1513.8499999999997</v>
      </c>
      <c r="H479" s="496">
        <v>1602.8499999999997</v>
      </c>
      <c r="I479" s="496">
        <v>1619.6499999999999</v>
      </c>
      <c r="J479" s="496">
        <v>1647.3499999999997</v>
      </c>
      <c r="K479" s="495">
        <v>1591.95</v>
      </c>
      <c r="L479" s="495">
        <v>1547.45</v>
      </c>
      <c r="M479" s="495">
        <v>2.2132999999999998</v>
      </c>
      <c r="N479" s="1"/>
      <c r="O479" s="1"/>
    </row>
    <row r="480" spans="1:15" ht="12.75" customHeight="1">
      <c r="A480" s="31">
        <v>470</v>
      </c>
      <c r="B480" s="494" t="s">
        <v>544</v>
      </c>
      <c r="C480" s="495">
        <v>13</v>
      </c>
      <c r="D480" s="496">
        <v>12.983333333333334</v>
      </c>
      <c r="E480" s="496">
        <v>12.916666666666668</v>
      </c>
      <c r="F480" s="496">
        <v>12.833333333333334</v>
      </c>
      <c r="G480" s="496">
        <v>12.766666666666667</v>
      </c>
      <c r="H480" s="496">
        <v>13.066666666666668</v>
      </c>
      <c r="I480" s="496">
        <v>13.133333333333335</v>
      </c>
      <c r="J480" s="496">
        <v>13.216666666666669</v>
      </c>
      <c r="K480" s="495">
        <v>13.05</v>
      </c>
      <c r="L480" s="495">
        <v>12.9</v>
      </c>
      <c r="M480" s="495">
        <v>14.10927</v>
      </c>
      <c r="N480" s="1"/>
      <c r="O480" s="1"/>
    </row>
    <row r="481" spans="1:15" ht="12.75" customHeight="1">
      <c r="A481" s="31">
        <v>471</v>
      </c>
      <c r="B481" s="494" t="s">
        <v>545</v>
      </c>
      <c r="C481" s="495">
        <v>512.65</v>
      </c>
      <c r="D481" s="496">
        <v>514.23333333333323</v>
      </c>
      <c r="E481" s="496">
        <v>505.31666666666649</v>
      </c>
      <c r="F481" s="496">
        <v>497.98333333333323</v>
      </c>
      <c r="G481" s="496">
        <v>489.06666666666649</v>
      </c>
      <c r="H481" s="496">
        <v>521.56666666666649</v>
      </c>
      <c r="I481" s="496">
        <v>530.48333333333323</v>
      </c>
      <c r="J481" s="496">
        <v>537.81666666666649</v>
      </c>
      <c r="K481" s="495">
        <v>523.15</v>
      </c>
      <c r="L481" s="495">
        <v>506.9</v>
      </c>
      <c r="M481" s="495">
        <v>0.78200000000000003</v>
      </c>
      <c r="N481" s="1"/>
      <c r="O481" s="1"/>
    </row>
    <row r="482" spans="1:15" ht="12.75" customHeight="1">
      <c r="A482" s="31">
        <v>472</v>
      </c>
      <c r="B482" s="494" t="s">
        <v>547</v>
      </c>
      <c r="C482" s="495">
        <v>131.85</v>
      </c>
      <c r="D482" s="496">
        <v>132.31666666666669</v>
      </c>
      <c r="E482" s="496">
        <v>129.63333333333338</v>
      </c>
      <c r="F482" s="496">
        <v>127.41666666666669</v>
      </c>
      <c r="G482" s="496">
        <v>124.73333333333338</v>
      </c>
      <c r="H482" s="496">
        <v>134.53333333333339</v>
      </c>
      <c r="I482" s="496">
        <v>137.21666666666673</v>
      </c>
      <c r="J482" s="496">
        <v>139.43333333333339</v>
      </c>
      <c r="K482" s="495">
        <v>135</v>
      </c>
      <c r="L482" s="495">
        <v>130.1</v>
      </c>
      <c r="M482" s="495">
        <v>4.9013400000000003</v>
      </c>
      <c r="N482" s="1"/>
      <c r="O482" s="1"/>
    </row>
    <row r="483" spans="1:15" ht="12.75" customHeight="1">
      <c r="A483" s="31">
        <v>473</v>
      </c>
      <c r="B483" s="494" t="s">
        <v>548</v>
      </c>
      <c r="C483" s="495">
        <v>18.600000000000001</v>
      </c>
      <c r="D483" s="496">
        <v>18.583333333333332</v>
      </c>
      <c r="E483" s="496">
        <v>18.416666666666664</v>
      </c>
      <c r="F483" s="496">
        <v>18.233333333333331</v>
      </c>
      <c r="G483" s="496">
        <v>18.066666666666663</v>
      </c>
      <c r="H483" s="496">
        <v>18.766666666666666</v>
      </c>
      <c r="I483" s="496">
        <v>18.93333333333333</v>
      </c>
      <c r="J483" s="496">
        <v>19.116666666666667</v>
      </c>
      <c r="K483" s="495">
        <v>18.75</v>
      </c>
      <c r="L483" s="495">
        <v>18.399999999999999</v>
      </c>
      <c r="M483" s="495">
        <v>11.27838</v>
      </c>
      <c r="N483" s="1"/>
      <c r="O483" s="1"/>
    </row>
    <row r="484" spans="1:15" ht="12.75" customHeight="1">
      <c r="A484" s="31">
        <v>474</v>
      </c>
      <c r="B484" s="494" t="s">
        <v>210</v>
      </c>
      <c r="C484" s="495">
        <v>7591.05</v>
      </c>
      <c r="D484" s="496">
        <v>7557.333333333333</v>
      </c>
      <c r="E484" s="496">
        <v>7455.1666666666661</v>
      </c>
      <c r="F484" s="496">
        <v>7319.2833333333328</v>
      </c>
      <c r="G484" s="496">
        <v>7217.1166666666659</v>
      </c>
      <c r="H484" s="496">
        <v>7693.2166666666662</v>
      </c>
      <c r="I484" s="496">
        <v>7795.3833333333323</v>
      </c>
      <c r="J484" s="496">
        <v>7931.2666666666664</v>
      </c>
      <c r="K484" s="495">
        <v>7659.5</v>
      </c>
      <c r="L484" s="495">
        <v>7421.45</v>
      </c>
      <c r="M484" s="495">
        <v>2.58372</v>
      </c>
      <c r="N484" s="1"/>
      <c r="O484" s="1"/>
    </row>
    <row r="485" spans="1:15" ht="12.75" customHeight="1">
      <c r="A485" s="31">
        <v>475</v>
      </c>
      <c r="B485" s="494" t="s">
        <v>279</v>
      </c>
      <c r="C485" s="495">
        <v>43.4</v>
      </c>
      <c r="D485" s="496">
        <v>43.266666666666673</v>
      </c>
      <c r="E485" s="496">
        <v>42.883333333333347</v>
      </c>
      <c r="F485" s="496">
        <v>42.366666666666674</v>
      </c>
      <c r="G485" s="496">
        <v>41.983333333333348</v>
      </c>
      <c r="H485" s="496">
        <v>43.783333333333346</v>
      </c>
      <c r="I485" s="496">
        <v>44.166666666666671</v>
      </c>
      <c r="J485" s="496">
        <v>44.683333333333344</v>
      </c>
      <c r="K485" s="495">
        <v>43.65</v>
      </c>
      <c r="L485" s="495">
        <v>42.75</v>
      </c>
      <c r="M485" s="495">
        <v>58.917140000000003</v>
      </c>
      <c r="N485" s="1"/>
      <c r="O485" s="1"/>
    </row>
    <row r="486" spans="1:15" ht="12.75" customHeight="1">
      <c r="A486" s="31">
        <v>476</v>
      </c>
      <c r="B486" s="494" t="s">
        <v>211</v>
      </c>
      <c r="C486" s="495">
        <v>747.1</v>
      </c>
      <c r="D486" s="496">
        <v>749.91666666666663</v>
      </c>
      <c r="E486" s="496">
        <v>742.73333333333323</v>
      </c>
      <c r="F486" s="496">
        <v>738.36666666666656</v>
      </c>
      <c r="G486" s="496">
        <v>731.18333333333317</v>
      </c>
      <c r="H486" s="496">
        <v>754.2833333333333</v>
      </c>
      <c r="I486" s="496">
        <v>761.4666666666667</v>
      </c>
      <c r="J486" s="496">
        <v>765.83333333333337</v>
      </c>
      <c r="K486" s="495">
        <v>757.1</v>
      </c>
      <c r="L486" s="495">
        <v>745.55</v>
      </c>
      <c r="M486" s="495">
        <v>11.31359</v>
      </c>
      <c r="N486" s="1"/>
      <c r="O486" s="1"/>
    </row>
    <row r="487" spans="1:15" ht="12.75" customHeight="1">
      <c r="A487" s="31">
        <v>477</v>
      </c>
      <c r="B487" s="494" t="s">
        <v>546</v>
      </c>
      <c r="C487" s="495">
        <v>1053.1500000000001</v>
      </c>
      <c r="D487" s="496">
        <v>1053.0166666666667</v>
      </c>
      <c r="E487" s="496">
        <v>1035.1333333333332</v>
      </c>
      <c r="F487" s="496">
        <v>1017.1166666666666</v>
      </c>
      <c r="G487" s="496">
        <v>999.23333333333312</v>
      </c>
      <c r="H487" s="496">
        <v>1071.0333333333333</v>
      </c>
      <c r="I487" s="496">
        <v>1088.916666666667</v>
      </c>
      <c r="J487" s="496">
        <v>1106.9333333333334</v>
      </c>
      <c r="K487" s="495">
        <v>1070.9000000000001</v>
      </c>
      <c r="L487" s="495">
        <v>1035</v>
      </c>
      <c r="M487" s="495">
        <v>1.29545</v>
      </c>
      <c r="N487" s="1"/>
      <c r="O487" s="1"/>
    </row>
    <row r="488" spans="1:15" ht="12.75" customHeight="1">
      <c r="A488" s="31">
        <v>478</v>
      </c>
      <c r="B488" s="494" t="s">
        <v>551</v>
      </c>
      <c r="C488" s="495">
        <v>588.25</v>
      </c>
      <c r="D488" s="496">
        <v>589.15</v>
      </c>
      <c r="E488" s="496">
        <v>575.29999999999995</v>
      </c>
      <c r="F488" s="496">
        <v>562.35</v>
      </c>
      <c r="G488" s="496">
        <v>548.5</v>
      </c>
      <c r="H488" s="496">
        <v>602.09999999999991</v>
      </c>
      <c r="I488" s="496">
        <v>615.95000000000005</v>
      </c>
      <c r="J488" s="496">
        <v>628.89999999999986</v>
      </c>
      <c r="K488" s="495">
        <v>603</v>
      </c>
      <c r="L488" s="495">
        <v>576.20000000000005</v>
      </c>
      <c r="M488" s="495">
        <v>1.6345700000000001</v>
      </c>
      <c r="N488" s="1"/>
      <c r="O488" s="1"/>
    </row>
    <row r="489" spans="1:15" ht="12.75" customHeight="1">
      <c r="A489" s="31">
        <v>479</v>
      </c>
      <c r="B489" s="494" t="s">
        <v>552</v>
      </c>
      <c r="C489" s="495">
        <v>44.05</v>
      </c>
      <c r="D489" s="496">
        <v>44.449999999999996</v>
      </c>
      <c r="E489" s="496">
        <v>43.249999999999993</v>
      </c>
      <c r="F489" s="496">
        <v>42.449999999999996</v>
      </c>
      <c r="G489" s="496">
        <v>41.249999999999993</v>
      </c>
      <c r="H489" s="496">
        <v>45.249999999999993</v>
      </c>
      <c r="I489" s="496">
        <v>46.449999999999996</v>
      </c>
      <c r="J489" s="496">
        <v>47.249999999999993</v>
      </c>
      <c r="K489" s="495">
        <v>45.65</v>
      </c>
      <c r="L489" s="495">
        <v>43.65</v>
      </c>
      <c r="M489" s="495">
        <v>65.201179999999994</v>
      </c>
      <c r="N489" s="1"/>
      <c r="O489" s="1"/>
    </row>
    <row r="490" spans="1:15" ht="12.75" customHeight="1">
      <c r="A490" s="31">
        <v>480</v>
      </c>
      <c r="B490" s="494" t="s">
        <v>553</v>
      </c>
      <c r="C490" s="495">
        <v>1042.8</v>
      </c>
      <c r="D490" s="496">
        <v>1038.6666666666667</v>
      </c>
      <c r="E490" s="496">
        <v>1019.6333333333334</v>
      </c>
      <c r="F490" s="496">
        <v>996.4666666666667</v>
      </c>
      <c r="G490" s="496">
        <v>977.43333333333339</v>
      </c>
      <c r="H490" s="496">
        <v>1061.8333333333335</v>
      </c>
      <c r="I490" s="496">
        <v>1080.8666666666668</v>
      </c>
      <c r="J490" s="496">
        <v>1104.0333333333335</v>
      </c>
      <c r="K490" s="495">
        <v>1057.7</v>
      </c>
      <c r="L490" s="495">
        <v>1015.5</v>
      </c>
      <c r="M490" s="495">
        <v>0.72894999999999999</v>
      </c>
      <c r="N490" s="1"/>
      <c r="O490" s="1"/>
    </row>
    <row r="491" spans="1:15" ht="12.75" customHeight="1">
      <c r="A491" s="31">
        <v>481</v>
      </c>
      <c r="B491" s="494" t="s">
        <v>555</v>
      </c>
      <c r="C491" s="495">
        <v>332.35</v>
      </c>
      <c r="D491" s="496">
        <v>329.48333333333335</v>
      </c>
      <c r="E491" s="496">
        <v>324.16666666666669</v>
      </c>
      <c r="F491" s="496">
        <v>315.98333333333335</v>
      </c>
      <c r="G491" s="496">
        <v>310.66666666666669</v>
      </c>
      <c r="H491" s="496">
        <v>337.66666666666669</v>
      </c>
      <c r="I491" s="496">
        <v>342.98333333333329</v>
      </c>
      <c r="J491" s="496">
        <v>351.16666666666669</v>
      </c>
      <c r="K491" s="495">
        <v>334.8</v>
      </c>
      <c r="L491" s="495">
        <v>321.3</v>
      </c>
      <c r="M491" s="495">
        <v>1.7148600000000001</v>
      </c>
      <c r="N491" s="1"/>
      <c r="O491" s="1"/>
    </row>
    <row r="492" spans="1:15" ht="12.75" customHeight="1">
      <c r="A492" s="31">
        <v>482</v>
      </c>
      <c r="B492" s="494" t="s">
        <v>281</v>
      </c>
      <c r="C492" s="495">
        <v>888.3</v>
      </c>
      <c r="D492" s="496">
        <v>882.85</v>
      </c>
      <c r="E492" s="496">
        <v>868.7</v>
      </c>
      <c r="F492" s="496">
        <v>849.1</v>
      </c>
      <c r="G492" s="496">
        <v>834.95</v>
      </c>
      <c r="H492" s="496">
        <v>902.45</v>
      </c>
      <c r="I492" s="496">
        <v>916.59999999999991</v>
      </c>
      <c r="J492" s="496">
        <v>936.2</v>
      </c>
      <c r="K492" s="495">
        <v>897</v>
      </c>
      <c r="L492" s="495">
        <v>863.25</v>
      </c>
      <c r="M492" s="495">
        <v>1.7809999999999999</v>
      </c>
      <c r="N492" s="1"/>
      <c r="O492" s="1"/>
    </row>
    <row r="493" spans="1:15" ht="12.75" customHeight="1">
      <c r="A493" s="31">
        <v>483</v>
      </c>
      <c r="B493" s="494" t="s">
        <v>212</v>
      </c>
      <c r="C493" s="495">
        <v>341.2</v>
      </c>
      <c r="D493" s="496">
        <v>339.65000000000003</v>
      </c>
      <c r="E493" s="496">
        <v>334.85000000000008</v>
      </c>
      <c r="F493" s="496">
        <v>328.50000000000006</v>
      </c>
      <c r="G493" s="496">
        <v>323.7000000000001</v>
      </c>
      <c r="H493" s="496">
        <v>346.00000000000006</v>
      </c>
      <c r="I493" s="496">
        <v>350.8</v>
      </c>
      <c r="J493" s="496">
        <v>357.15000000000003</v>
      </c>
      <c r="K493" s="495">
        <v>344.45</v>
      </c>
      <c r="L493" s="495">
        <v>333.3</v>
      </c>
      <c r="M493" s="495">
        <v>62.997309999999999</v>
      </c>
      <c r="N493" s="1"/>
      <c r="O493" s="1"/>
    </row>
    <row r="494" spans="1:15" ht="12.75" customHeight="1">
      <c r="A494" s="31">
        <v>484</v>
      </c>
      <c r="B494" s="494" t="s">
        <v>556</v>
      </c>
      <c r="C494" s="495">
        <v>2667.05</v>
      </c>
      <c r="D494" s="496">
        <v>2682.85</v>
      </c>
      <c r="E494" s="496">
        <v>2612.1999999999998</v>
      </c>
      <c r="F494" s="496">
        <v>2557.35</v>
      </c>
      <c r="G494" s="496">
        <v>2486.6999999999998</v>
      </c>
      <c r="H494" s="496">
        <v>2737.7</v>
      </c>
      <c r="I494" s="496">
        <v>2808.3500000000004</v>
      </c>
      <c r="J494" s="496">
        <v>2863.2</v>
      </c>
      <c r="K494" s="495">
        <v>2753.5</v>
      </c>
      <c r="L494" s="495">
        <v>2628</v>
      </c>
      <c r="M494" s="495">
        <v>0.93478000000000006</v>
      </c>
      <c r="N494" s="1"/>
      <c r="O494" s="1"/>
    </row>
    <row r="495" spans="1:15" ht="12.75" customHeight="1">
      <c r="A495" s="31">
        <v>485</v>
      </c>
      <c r="B495" s="494" t="s">
        <v>280</v>
      </c>
      <c r="C495" s="495">
        <v>221.65</v>
      </c>
      <c r="D495" s="496">
        <v>221.54999999999998</v>
      </c>
      <c r="E495" s="496">
        <v>220.59999999999997</v>
      </c>
      <c r="F495" s="496">
        <v>219.54999999999998</v>
      </c>
      <c r="G495" s="496">
        <v>218.59999999999997</v>
      </c>
      <c r="H495" s="496">
        <v>222.59999999999997</v>
      </c>
      <c r="I495" s="496">
        <v>223.54999999999995</v>
      </c>
      <c r="J495" s="496">
        <v>224.59999999999997</v>
      </c>
      <c r="K495" s="495">
        <v>222.5</v>
      </c>
      <c r="L495" s="495">
        <v>220.5</v>
      </c>
      <c r="M495" s="495">
        <v>2.9187099999999999</v>
      </c>
      <c r="N495" s="1"/>
      <c r="O495" s="1"/>
    </row>
    <row r="496" spans="1:15" ht="12.75" customHeight="1">
      <c r="A496" s="31">
        <v>486</v>
      </c>
      <c r="B496" s="494" t="s">
        <v>557</v>
      </c>
      <c r="C496" s="495">
        <v>1988.1</v>
      </c>
      <c r="D496" s="496">
        <v>1979.3666666666668</v>
      </c>
      <c r="E496" s="496">
        <v>1968.7333333333336</v>
      </c>
      <c r="F496" s="496">
        <v>1949.3666666666668</v>
      </c>
      <c r="G496" s="496">
        <v>1938.7333333333336</v>
      </c>
      <c r="H496" s="496">
        <v>1998.7333333333336</v>
      </c>
      <c r="I496" s="496">
        <v>2009.3666666666668</v>
      </c>
      <c r="J496" s="496">
        <v>2028.7333333333336</v>
      </c>
      <c r="K496" s="495">
        <v>1990</v>
      </c>
      <c r="L496" s="495">
        <v>1960</v>
      </c>
      <c r="M496" s="495">
        <v>0.21811</v>
      </c>
      <c r="N496" s="1"/>
      <c r="O496" s="1"/>
    </row>
    <row r="497" spans="1:15" ht="12.75" customHeight="1">
      <c r="A497" s="31">
        <v>487</v>
      </c>
      <c r="B497" s="494" t="s">
        <v>550</v>
      </c>
      <c r="C497" s="495">
        <v>538.70000000000005</v>
      </c>
      <c r="D497" s="496">
        <v>539.7833333333333</v>
      </c>
      <c r="E497" s="496">
        <v>533.91666666666663</v>
      </c>
      <c r="F497" s="496">
        <v>529.13333333333333</v>
      </c>
      <c r="G497" s="496">
        <v>523.26666666666665</v>
      </c>
      <c r="H497" s="496">
        <v>544.56666666666661</v>
      </c>
      <c r="I497" s="496">
        <v>550.43333333333339</v>
      </c>
      <c r="J497" s="496">
        <v>555.21666666666658</v>
      </c>
      <c r="K497" s="495">
        <v>545.65</v>
      </c>
      <c r="L497" s="495">
        <v>535</v>
      </c>
      <c r="M497" s="495">
        <v>1.53565</v>
      </c>
      <c r="N497" s="1"/>
      <c r="O497" s="1"/>
    </row>
    <row r="498" spans="1:15" ht="12.75" customHeight="1">
      <c r="A498" s="31">
        <v>488</v>
      </c>
      <c r="B498" s="494" t="s">
        <v>549</v>
      </c>
      <c r="C498" s="495">
        <v>3735.2</v>
      </c>
      <c r="D498" s="496">
        <v>3717.2833333333333</v>
      </c>
      <c r="E498" s="496">
        <v>3649.5666666666666</v>
      </c>
      <c r="F498" s="496">
        <v>3563.9333333333334</v>
      </c>
      <c r="G498" s="496">
        <v>3496.2166666666667</v>
      </c>
      <c r="H498" s="496">
        <v>3802.9166666666665</v>
      </c>
      <c r="I498" s="496">
        <v>3870.6333333333328</v>
      </c>
      <c r="J498" s="496">
        <v>3956.2666666666664</v>
      </c>
      <c r="K498" s="495">
        <v>3785</v>
      </c>
      <c r="L498" s="495">
        <v>3631.65</v>
      </c>
      <c r="M498" s="495">
        <v>0.22500000000000001</v>
      </c>
      <c r="N498" s="1"/>
      <c r="O498" s="1"/>
    </row>
    <row r="499" spans="1:15" ht="12.75" customHeight="1">
      <c r="A499" s="31">
        <v>489</v>
      </c>
      <c r="B499" s="494" t="s">
        <v>213</v>
      </c>
      <c r="C499" s="495">
        <v>1219.1500000000001</v>
      </c>
      <c r="D499" s="496">
        <v>1219.55</v>
      </c>
      <c r="E499" s="496">
        <v>1199.0999999999999</v>
      </c>
      <c r="F499" s="496">
        <v>1179.05</v>
      </c>
      <c r="G499" s="496">
        <v>1158.5999999999999</v>
      </c>
      <c r="H499" s="496">
        <v>1239.5999999999999</v>
      </c>
      <c r="I499" s="496">
        <v>1260.0500000000002</v>
      </c>
      <c r="J499" s="496">
        <v>1280.0999999999999</v>
      </c>
      <c r="K499" s="495">
        <v>1240</v>
      </c>
      <c r="L499" s="495">
        <v>1199.5</v>
      </c>
      <c r="M499" s="495">
        <v>11.99325</v>
      </c>
      <c r="N499" s="1"/>
      <c r="O499" s="1"/>
    </row>
    <row r="500" spans="1:15" ht="12.75" customHeight="1">
      <c r="A500" s="31">
        <v>490</v>
      </c>
      <c r="B500" s="494" t="s">
        <v>554</v>
      </c>
      <c r="C500" s="495">
        <v>2318.4</v>
      </c>
      <c r="D500" s="496">
        <v>2325.6166666666668</v>
      </c>
      <c r="E500" s="496">
        <v>2268.3333333333335</v>
      </c>
      <c r="F500" s="496">
        <v>2218.2666666666669</v>
      </c>
      <c r="G500" s="496">
        <v>2160.9833333333336</v>
      </c>
      <c r="H500" s="496">
        <v>2375.6833333333334</v>
      </c>
      <c r="I500" s="496">
        <v>2432.9666666666662</v>
      </c>
      <c r="J500" s="496">
        <v>2483.0333333333333</v>
      </c>
      <c r="K500" s="495">
        <v>2382.9</v>
      </c>
      <c r="L500" s="495">
        <v>2275.5500000000002</v>
      </c>
      <c r="M500" s="495">
        <v>0.90734000000000004</v>
      </c>
      <c r="N500" s="1"/>
      <c r="O500" s="1"/>
    </row>
    <row r="501" spans="1:15" ht="12.75" customHeight="1">
      <c r="A501" s="31">
        <v>491</v>
      </c>
      <c r="B501" s="494" t="s">
        <v>558</v>
      </c>
      <c r="C501" s="495">
        <v>8495.7000000000007</v>
      </c>
      <c r="D501" s="496">
        <v>8479.6</v>
      </c>
      <c r="E501" s="496">
        <v>8399.2000000000007</v>
      </c>
      <c r="F501" s="496">
        <v>8302.7000000000007</v>
      </c>
      <c r="G501" s="496">
        <v>8222.3000000000011</v>
      </c>
      <c r="H501" s="496">
        <v>8576.1</v>
      </c>
      <c r="I501" s="496">
        <v>8656.4999999999982</v>
      </c>
      <c r="J501" s="496">
        <v>8753</v>
      </c>
      <c r="K501" s="495">
        <v>8560</v>
      </c>
      <c r="L501" s="495">
        <v>8383.1</v>
      </c>
      <c r="M501" s="495">
        <v>6.8690000000000001E-2</v>
      </c>
      <c r="N501" s="1"/>
      <c r="O501" s="1"/>
    </row>
    <row r="502" spans="1:15" ht="12.75" customHeight="1">
      <c r="A502" s="31">
        <v>492</v>
      </c>
      <c r="B502" s="494" t="s">
        <v>559</v>
      </c>
      <c r="C502" s="495">
        <v>178.45</v>
      </c>
      <c r="D502" s="496">
        <v>178.91666666666666</v>
      </c>
      <c r="E502" s="496">
        <v>175.33333333333331</v>
      </c>
      <c r="F502" s="496">
        <v>172.21666666666667</v>
      </c>
      <c r="G502" s="496">
        <v>168.63333333333333</v>
      </c>
      <c r="H502" s="496">
        <v>182.0333333333333</v>
      </c>
      <c r="I502" s="496">
        <v>185.61666666666662</v>
      </c>
      <c r="J502" s="496">
        <v>188.73333333333329</v>
      </c>
      <c r="K502" s="495">
        <v>182.5</v>
      </c>
      <c r="L502" s="495">
        <v>175.8</v>
      </c>
      <c r="M502" s="495">
        <v>16.209330000000001</v>
      </c>
      <c r="N502" s="1"/>
      <c r="O502" s="1"/>
    </row>
    <row r="503" spans="1:15" ht="12.75" customHeight="1">
      <c r="A503" s="31">
        <v>493</v>
      </c>
      <c r="B503" s="494" t="s">
        <v>560</v>
      </c>
      <c r="C503" s="495">
        <v>145.5</v>
      </c>
      <c r="D503" s="496">
        <v>146.51666666666668</v>
      </c>
      <c r="E503" s="496">
        <v>143.48333333333335</v>
      </c>
      <c r="F503" s="496">
        <v>141.46666666666667</v>
      </c>
      <c r="G503" s="496">
        <v>138.43333333333334</v>
      </c>
      <c r="H503" s="496">
        <v>148.53333333333336</v>
      </c>
      <c r="I503" s="496">
        <v>151.56666666666672</v>
      </c>
      <c r="J503" s="496">
        <v>153.58333333333337</v>
      </c>
      <c r="K503" s="495">
        <v>149.55000000000001</v>
      </c>
      <c r="L503" s="495">
        <v>144.5</v>
      </c>
      <c r="M503" s="495">
        <v>10.821479999999999</v>
      </c>
      <c r="N503" s="1"/>
      <c r="O503" s="1"/>
    </row>
    <row r="504" spans="1:15" ht="12.75" customHeight="1">
      <c r="A504" s="31">
        <v>494</v>
      </c>
      <c r="B504" s="494" t="s">
        <v>561</v>
      </c>
      <c r="C504" s="495">
        <v>562.35</v>
      </c>
      <c r="D504" s="496">
        <v>559.01666666666677</v>
      </c>
      <c r="E504" s="496">
        <v>554.08333333333348</v>
      </c>
      <c r="F504" s="496">
        <v>545.81666666666672</v>
      </c>
      <c r="G504" s="496">
        <v>540.88333333333344</v>
      </c>
      <c r="H504" s="496">
        <v>567.28333333333353</v>
      </c>
      <c r="I504" s="496">
        <v>572.2166666666667</v>
      </c>
      <c r="J504" s="496">
        <v>580.48333333333358</v>
      </c>
      <c r="K504" s="495">
        <v>563.95000000000005</v>
      </c>
      <c r="L504" s="495">
        <v>550.75</v>
      </c>
      <c r="M504" s="495">
        <v>0.27339000000000002</v>
      </c>
      <c r="N504" s="1"/>
      <c r="O504" s="1"/>
    </row>
    <row r="505" spans="1:15" ht="12.75" customHeight="1">
      <c r="A505" s="31">
        <v>495</v>
      </c>
      <c r="B505" s="494" t="s">
        <v>282</v>
      </c>
      <c r="C505" s="495">
        <v>1761.75</v>
      </c>
      <c r="D505" s="496">
        <v>1767.1000000000001</v>
      </c>
      <c r="E505" s="496">
        <v>1753.2000000000003</v>
      </c>
      <c r="F505" s="496">
        <v>1744.65</v>
      </c>
      <c r="G505" s="496">
        <v>1730.7500000000002</v>
      </c>
      <c r="H505" s="496">
        <v>1775.6500000000003</v>
      </c>
      <c r="I505" s="496">
        <v>1789.5500000000004</v>
      </c>
      <c r="J505" s="496">
        <v>1798.1000000000004</v>
      </c>
      <c r="K505" s="495">
        <v>1781</v>
      </c>
      <c r="L505" s="495">
        <v>1758.55</v>
      </c>
      <c r="M505" s="495">
        <v>1.2767200000000001</v>
      </c>
      <c r="N505" s="1"/>
      <c r="O505" s="1"/>
    </row>
    <row r="506" spans="1:15" ht="12.75" customHeight="1">
      <c r="A506" s="31">
        <v>496</v>
      </c>
      <c r="B506" s="494" t="s">
        <v>214</v>
      </c>
      <c r="C506" s="495">
        <v>715.35</v>
      </c>
      <c r="D506" s="496">
        <v>714.41666666666663</v>
      </c>
      <c r="E506" s="496">
        <v>710.0333333333333</v>
      </c>
      <c r="F506" s="496">
        <v>704.7166666666667</v>
      </c>
      <c r="G506" s="496">
        <v>700.33333333333337</v>
      </c>
      <c r="H506" s="496">
        <v>719.73333333333323</v>
      </c>
      <c r="I506" s="496">
        <v>724.11666666666667</v>
      </c>
      <c r="J506" s="496">
        <v>729.43333333333317</v>
      </c>
      <c r="K506" s="495">
        <v>718.8</v>
      </c>
      <c r="L506" s="495">
        <v>709.1</v>
      </c>
      <c r="M506" s="495">
        <v>42.747790000000002</v>
      </c>
      <c r="N506" s="1"/>
      <c r="O506" s="1"/>
    </row>
    <row r="507" spans="1:15" ht="12.75" customHeight="1">
      <c r="A507" s="31">
        <v>497</v>
      </c>
      <c r="B507" s="494" t="s">
        <v>562</v>
      </c>
      <c r="C507" s="495">
        <v>412.85</v>
      </c>
      <c r="D507" s="496">
        <v>412.59999999999997</v>
      </c>
      <c r="E507" s="496">
        <v>401.49999999999994</v>
      </c>
      <c r="F507" s="496">
        <v>390.15</v>
      </c>
      <c r="G507" s="496">
        <v>379.04999999999995</v>
      </c>
      <c r="H507" s="496">
        <v>423.94999999999993</v>
      </c>
      <c r="I507" s="496">
        <v>435.04999999999995</v>
      </c>
      <c r="J507" s="496">
        <v>446.39999999999992</v>
      </c>
      <c r="K507" s="495">
        <v>423.7</v>
      </c>
      <c r="L507" s="495">
        <v>401.25</v>
      </c>
      <c r="M507" s="495">
        <v>20.908940000000001</v>
      </c>
      <c r="N507" s="1"/>
      <c r="O507" s="1"/>
    </row>
    <row r="508" spans="1:15" ht="12.75" customHeight="1">
      <c r="A508" s="31">
        <v>498</v>
      </c>
      <c r="B508" s="494" t="s">
        <v>283</v>
      </c>
      <c r="C508" s="495">
        <v>13.7</v>
      </c>
      <c r="D508" s="496">
        <v>13.733333333333334</v>
      </c>
      <c r="E508" s="496">
        <v>13.566666666666668</v>
      </c>
      <c r="F508" s="496">
        <v>13.433333333333334</v>
      </c>
      <c r="G508" s="496">
        <v>13.266666666666667</v>
      </c>
      <c r="H508" s="496">
        <v>13.866666666666669</v>
      </c>
      <c r="I508" s="496">
        <v>14.033333333333333</v>
      </c>
      <c r="J508" s="496">
        <v>14.16666666666667</v>
      </c>
      <c r="K508" s="495">
        <v>13.9</v>
      </c>
      <c r="L508" s="495">
        <v>13.6</v>
      </c>
      <c r="M508" s="495">
        <v>729.47892000000002</v>
      </c>
      <c r="N508" s="1"/>
      <c r="O508" s="1"/>
    </row>
    <row r="509" spans="1:15" ht="12.75" customHeight="1">
      <c r="A509" s="31">
        <v>499</v>
      </c>
      <c r="B509" s="494" t="s">
        <v>215</v>
      </c>
      <c r="C509" s="495">
        <v>320.8</v>
      </c>
      <c r="D509" s="496">
        <v>320.71666666666664</v>
      </c>
      <c r="E509" s="496">
        <v>318.43333333333328</v>
      </c>
      <c r="F509" s="496">
        <v>316.06666666666666</v>
      </c>
      <c r="G509" s="496">
        <v>313.7833333333333</v>
      </c>
      <c r="H509" s="496">
        <v>323.08333333333326</v>
      </c>
      <c r="I509" s="496">
        <v>325.36666666666667</v>
      </c>
      <c r="J509" s="496">
        <v>327.73333333333323</v>
      </c>
      <c r="K509" s="495">
        <v>323</v>
      </c>
      <c r="L509" s="495">
        <v>318.35000000000002</v>
      </c>
      <c r="M509" s="495">
        <v>78.673159999999996</v>
      </c>
      <c r="N509" s="1"/>
      <c r="O509" s="1"/>
    </row>
    <row r="510" spans="1:15" ht="12.75" customHeight="1">
      <c r="A510" s="31">
        <v>500</v>
      </c>
      <c r="B510" s="494" t="s">
        <v>563</v>
      </c>
      <c r="C510" s="495">
        <v>521.54999999999995</v>
      </c>
      <c r="D510" s="496">
        <v>521.44999999999993</v>
      </c>
      <c r="E510" s="496">
        <v>514.09999999999991</v>
      </c>
      <c r="F510" s="496">
        <v>506.65</v>
      </c>
      <c r="G510" s="496">
        <v>499.29999999999995</v>
      </c>
      <c r="H510" s="496">
        <v>528.89999999999986</v>
      </c>
      <c r="I510" s="496">
        <v>536.25</v>
      </c>
      <c r="J510" s="496">
        <v>543.69999999999982</v>
      </c>
      <c r="K510" s="495">
        <v>528.79999999999995</v>
      </c>
      <c r="L510" s="495">
        <v>514</v>
      </c>
      <c r="M510" s="495">
        <v>16.950579999999999</v>
      </c>
      <c r="N510" s="1"/>
      <c r="O510" s="1"/>
    </row>
    <row r="511" spans="1:15" ht="12.75" customHeight="1">
      <c r="A511" s="31">
        <v>501</v>
      </c>
      <c r="B511" s="494" t="s">
        <v>564</v>
      </c>
      <c r="C511" s="495">
        <v>1884.5</v>
      </c>
      <c r="D511" s="496">
        <v>1890.1000000000001</v>
      </c>
      <c r="E511" s="496">
        <v>1869.4000000000003</v>
      </c>
      <c r="F511" s="496">
        <v>1854.3000000000002</v>
      </c>
      <c r="G511" s="496">
        <v>1833.6000000000004</v>
      </c>
      <c r="H511" s="496">
        <v>1905.2000000000003</v>
      </c>
      <c r="I511" s="496">
        <v>1925.9</v>
      </c>
      <c r="J511" s="496">
        <v>1941.0000000000002</v>
      </c>
      <c r="K511" s="495">
        <v>1910.8</v>
      </c>
      <c r="L511" s="495">
        <v>1875</v>
      </c>
      <c r="M511" s="495">
        <v>0.16824</v>
      </c>
      <c r="N511" s="1"/>
      <c r="O511" s="1"/>
    </row>
    <row r="512" spans="1:15" ht="12.75" customHeight="1">
      <c r="A512" s="346"/>
      <c r="B512" s="346"/>
      <c r="C512" s="347"/>
      <c r="D512" s="347"/>
      <c r="E512" s="347"/>
      <c r="F512" s="347"/>
      <c r="G512" s="347"/>
      <c r="H512" s="347"/>
      <c r="I512" s="347"/>
      <c r="J512" s="346"/>
      <c r="K512" s="346"/>
      <c r="L512" s="346"/>
      <c r="M512" s="348"/>
      <c r="N512" s="1"/>
      <c r="O512" s="1"/>
    </row>
    <row r="513" spans="1:15" ht="12.75" customHeight="1">
      <c r="A513" s="346"/>
      <c r="B513" s="346"/>
      <c r="C513" s="347"/>
      <c r="D513" s="347"/>
      <c r="E513" s="347"/>
      <c r="F513" s="347"/>
      <c r="G513" s="347"/>
      <c r="H513" s="347"/>
      <c r="I513" s="347"/>
      <c r="J513" s="346"/>
      <c r="K513" s="346"/>
      <c r="L513" s="346"/>
      <c r="M513" s="348"/>
      <c r="N513" s="1"/>
      <c r="O513" s="1"/>
    </row>
    <row r="514" spans="1:15" ht="12.75" customHeight="1">
      <c r="A514" s="346"/>
      <c r="B514" s="346"/>
      <c r="C514" s="347"/>
      <c r="D514" s="347"/>
      <c r="E514" s="347"/>
      <c r="F514" s="347"/>
      <c r="G514" s="347"/>
      <c r="H514" s="347"/>
      <c r="I514" s="347"/>
      <c r="J514" s="346"/>
      <c r="K514" s="346"/>
      <c r="L514" s="346"/>
      <c r="M514" s="348"/>
      <c r="N514" s="1"/>
      <c r="O514" s="1"/>
    </row>
    <row r="515" spans="1:15" ht="12.75" customHeight="1">
      <c r="A515" s="346"/>
      <c r="B515" s="346"/>
      <c r="C515" s="347"/>
      <c r="D515" s="347"/>
      <c r="E515" s="347"/>
      <c r="F515" s="347"/>
      <c r="G515" s="347"/>
      <c r="H515" s="347"/>
      <c r="I515" s="347"/>
      <c r="J515" s="346"/>
      <c r="K515" s="346"/>
      <c r="L515" s="346"/>
      <c r="M515" s="348"/>
      <c r="N515" s="1"/>
      <c r="O515" s="1"/>
    </row>
    <row r="516" spans="1:15" ht="12.75" customHeight="1">
      <c r="J516" s="1"/>
      <c r="K516" s="1"/>
      <c r="L516" s="1"/>
      <c r="M516" s="1"/>
      <c r="N516" s="1"/>
      <c r="O516" s="1"/>
    </row>
    <row r="517" spans="1:15" ht="12.75" customHeight="1">
      <c r="J517" s="1"/>
      <c r="K517" s="1"/>
      <c r="L517" s="1"/>
      <c r="M517" s="1"/>
      <c r="N517" s="1"/>
      <c r="O517" s="1"/>
    </row>
    <row r="518" spans="1:15" ht="12.75" customHeight="1">
      <c r="J518" s="1"/>
      <c r="K518" s="1"/>
      <c r="L518" s="1"/>
      <c r="M518" s="1"/>
      <c r="N518" s="1"/>
      <c r="O518" s="1"/>
    </row>
    <row r="519" spans="1:15" ht="12.75" customHeight="1">
      <c r="A519" s="66" t="s">
        <v>286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216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217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218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9" t="s">
        <v>219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9" t="s">
        <v>220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0" t="s">
        <v>222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0" t="s">
        <v>223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0" t="s">
        <v>224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0" t="s">
        <v>225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0" t="s">
        <v>226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0" t="s">
        <v>227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0" t="s">
        <v>228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0" t="s">
        <v>229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0" t="s">
        <v>230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4" t="s">
        <v>288</v>
      </c>
      <c r="B1" s="75"/>
      <c r="C1" s="76"/>
      <c r="D1" s="77"/>
      <c r="E1" s="75"/>
      <c r="F1" s="75"/>
      <c r="G1" s="75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</row>
    <row r="2" spans="1:35" ht="12.75" customHeight="1">
      <c r="A2" s="79"/>
      <c r="B2" s="80"/>
      <c r="C2" s="81"/>
      <c r="D2" s="82"/>
      <c r="E2" s="80"/>
      <c r="F2" s="80"/>
      <c r="G2" s="80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</row>
    <row r="3" spans="1:35" ht="12.75" customHeight="1">
      <c r="A3" s="79"/>
      <c r="B3" s="80"/>
      <c r="C3" s="81"/>
      <c r="D3" s="82"/>
      <c r="E3" s="80"/>
      <c r="F3" s="80"/>
      <c r="G3" s="80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</row>
    <row r="4" spans="1:35" ht="12.75" customHeight="1">
      <c r="A4" s="79"/>
      <c r="B4" s="80"/>
      <c r="C4" s="81"/>
      <c r="D4" s="82"/>
      <c r="E4" s="80"/>
      <c r="F4" s="80"/>
      <c r="G4" s="80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</row>
    <row r="5" spans="1:35" ht="6" customHeight="1">
      <c r="A5" s="522"/>
      <c r="B5" s="523"/>
      <c r="C5" s="522"/>
      <c r="D5" s="523"/>
      <c r="E5" s="75"/>
      <c r="F5" s="75"/>
      <c r="G5" s="75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</row>
    <row r="6" spans="1:35" ht="26.25" customHeight="1">
      <c r="A6" s="78"/>
      <c r="B6" s="83"/>
      <c r="C6" s="71"/>
      <c r="D6" s="71"/>
      <c r="E6" s="23" t="s">
        <v>287</v>
      </c>
      <c r="F6" s="75"/>
      <c r="G6" s="75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</row>
    <row r="7" spans="1:35" ht="16.5" customHeight="1">
      <c r="A7" s="84" t="s">
        <v>566</v>
      </c>
      <c r="B7" s="524" t="s">
        <v>567</v>
      </c>
      <c r="C7" s="523"/>
      <c r="D7" s="7">
        <f>Main!B10</f>
        <v>44564</v>
      </c>
      <c r="E7" s="85"/>
      <c r="F7" s="75"/>
      <c r="G7" s="86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</row>
    <row r="8" spans="1:35" ht="12.75" customHeight="1">
      <c r="A8" s="74"/>
      <c r="B8" s="75"/>
      <c r="C8" s="76"/>
      <c r="D8" s="77"/>
      <c r="E8" s="85"/>
      <c r="F8" s="85"/>
      <c r="G8" s="85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</row>
    <row r="9" spans="1:35" ht="51">
      <c r="A9" s="87" t="s">
        <v>568</v>
      </c>
      <c r="B9" s="88" t="s">
        <v>569</v>
      </c>
      <c r="C9" s="88" t="s">
        <v>570</v>
      </c>
      <c r="D9" s="88" t="s">
        <v>571</v>
      </c>
      <c r="E9" s="88" t="s">
        <v>572</v>
      </c>
      <c r="F9" s="88" t="s">
        <v>573</v>
      </c>
      <c r="G9" s="88" t="s">
        <v>574</v>
      </c>
      <c r="H9" s="88" t="s">
        <v>575</v>
      </c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</row>
    <row r="10" spans="1:35" ht="12.75" customHeight="1">
      <c r="A10" s="89">
        <v>44561</v>
      </c>
      <c r="B10" s="32">
        <v>539562</v>
      </c>
      <c r="C10" s="31" t="s">
        <v>1168</v>
      </c>
      <c r="D10" s="31" t="s">
        <v>1169</v>
      </c>
      <c r="E10" s="31" t="s">
        <v>576</v>
      </c>
      <c r="F10" s="90">
        <v>115000</v>
      </c>
      <c r="G10" s="32">
        <v>195.69</v>
      </c>
      <c r="H10" s="32" t="s">
        <v>312</v>
      </c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</row>
    <row r="11" spans="1:35" ht="12.75" customHeight="1">
      <c r="A11" s="89">
        <v>44561</v>
      </c>
      <c r="B11" s="32">
        <v>539562</v>
      </c>
      <c r="C11" s="31" t="s">
        <v>1168</v>
      </c>
      <c r="D11" s="31" t="s">
        <v>1170</v>
      </c>
      <c r="E11" s="31" t="s">
        <v>576</v>
      </c>
      <c r="F11" s="90">
        <v>100000</v>
      </c>
      <c r="G11" s="32">
        <v>201.93</v>
      </c>
      <c r="H11" s="32" t="s">
        <v>312</v>
      </c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</row>
    <row r="12" spans="1:35" ht="12.75" customHeight="1">
      <c r="A12" s="89">
        <v>44561</v>
      </c>
      <c r="B12" s="32">
        <v>539506</v>
      </c>
      <c r="C12" s="31" t="s">
        <v>1171</v>
      </c>
      <c r="D12" s="31" t="s">
        <v>1172</v>
      </c>
      <c r="E12" s="31" t="s">
        <v>576</v>
      </c>
      <c r="F12" s="90">
        <v>250000</v>
      </c>
      <c r="G12" s="32">
        <v>11</v>
      </c>
      <c r="H12" s="32" t="s">
        <v>312</v>
      </c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</row>
    <row r="13" spans="1:35" ht="12.75" customHeight="1">
      <c r="A13" s="89">
        <v>44561</v>
      </c>
      <c r="B13" s="32">
        <v>539506</v>
      </c>
      <c r="C13" s="31" t="s">
        <v>1171</v>
      </c>
      <c r="D13" s="31" t="s">
        <v>1173</v>
      </c>
      <c r="E13" s="31" t="s">
        <v>576</v>
      </c>
      <c r="F13" s="90">
        <v>25000</v>
      </c>
      <c r="G13" s="32">
        <v>11</v>
      </c>
      <c r="H13" s="32" t="s">
        <v>312</v>
      </c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</row>
    <row r="14" spans="1:35" ht="12.75" customHeight="1">
      <c r="A14" s="89">
        <v>44561</v>
      </c>
      <c r="B14" s="32">
        <v>539506</v>
      </c>
      <c r="C14" s="31" t="s">
        <v>1171</v>
      </c>
      <c r="D14" s="31" t="s">
        <v>1174</v>
      </c>
      <c r="E14" s="31" t="s">
        <v>576</v>
      </c>
      <c r="F14" s="90">
        <v>35000</v>
      </c>
      <c r="G14" s="32">
        <v>11.26</v>
      </c>
      <c r="H14" s="32" t="s">
        <v>312</v>
      </c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</row>
    <row r="15" spans="1:35" ht="12.75" customHeight="1">
      <c r="A15" s="89">
        <v>44561</v>
      </c>
      <c r="B15" s="32">
        <v>539506</v>
      </c>
      <c r="C15" s="31" t="s">
        <v>1171</v>
      </c>
      <c r="D15" s="31" t="s">
        <v>1175</v>
      </c>
      <c r="E15" s="31" t="s">
        <v>577</v>
      </c>
      <c r="F15" s="90">
        <v>590060</v>
      </c>
      <c r="G15" s="32">
        <v>11.02</v>
      </c>
      <c r="H15" s="32" t="s">
        <v>312</v>
      </c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</row>
    <row r="16" spans="1:35" ht="12.75" customHeight="1">
      <c r="A16" s="89">
        <v>44561</v>
      </c>
      <c r="B16" s="32">
        <v>539506</v>
      </c>
      <c r="C16" s="31" t="s">
        <v>1171</v>
      </c>
      <c r="D16" s="31" t="s">
        <v>1176</v>
      </c>
      <c r="E16" s="31" t="s">
        <v>576</v>
      </c>
      <c r="F16" s="90">
        <v>100000</v>
      </c>
      <c r="G16" s="32">
        <v>11</v>
      </c>
      <c r="H16" s="32" t="s">
        <v>312</v>
      </c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</row>
    <row r="17" spans="1:35" ht="12.75" customHeight="1">
      <c r="A17" s="89">
        <v>44561</v>
      </c>
      <c r="B17" s="32">
        <v>539506</v>
      </c>
      <c r="C17" s="31" t="s">
        <v>1171</v>
      </c>
      <c r="D17" s="31" t="s">
        <v>1111</v>
      </c>
      <c r="E17" s="31" t="s">
        <v>576</v>
      </c>
      <c r="F17" s="90">
        <v>163626</v>
      </c>
      <c r="G17" s="32">
        <v>11</v>
      </c>
      <c r="H17" s="32" t="s">
        <v>312</v>
      </c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</row>
    <row r="18" spans="1:35" ht="12.75" customHeight="1">
      <c r="A18" s="89">
        <v>44561</v>
      </c>
      <c r="B18" s="32">
        <v>541303</v>
      </c>
      <c r="C18" s="31" t="s">
        <v>1177</v>
      </c>
      <c r="D18" s="31" t="s">
        <v>1178</v>
      </c>
      <c r="E18" s="31" t="s">
        <v>576</v>
      </c>
      <c r="F18" s="90">
        <v>126000</v>
      </c>
      <c r="G18" s="32">
        <v>36.729999999999997</v>
      </c>
      <c r="H18" s="32" t="s">
        <v>312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</row>
    <row r="19" spans="1:35" ht="12.75" customHeight="1">
      <c r="A19" s="89">
        <v>44561</v>
      </c>
      <c r="B19" s="32">
        <v>517546</v>
      </c>
      <c r="C19" s="31" t="s">
        <v>1179</v>
      </c>
      <c r="D19" s="31" t="s">
        <v>1180</v>
      </c>
      <c r="E19" s="31" t="s">
        <v>576</v>
      </c>
      <c r="F19" s="90">
        <v>51116</v>
      </c>
      <c r="G19" s="32">
        <v>8.99</v>
      </c>
      <c r="H19" s="32" t="s">
        <v>312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</row>
    <row r="20" spans="1:35" ht="12.75" customHeight="1">
      <c r="A20" s="89">
        <v>44561</v>
      </c>
      <c r="B20" s="32">
        <v>517546</v>
      </c>
      <c r="C20" s="31" t="s">
        <v>1179</v>
      </c>
      <c r="D20" s="31" t="s">
        <v>1181</v>
      </c>
      <c r="E20" s="31" t="s">
        <v>577</v>
      </c>
      <c r="F20" s="90">
        <v>50000</v>
      </c>
      <c r="G20" s="32">
        <v>9</v>
      </c>
      <c r="H20" s="32" t="s">
        <v>312</v>
      </c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</row>
    <row r="21" spans="1:35" ht="12.75" customHeight="1">
      <c r="A21" s="89">
        <v>44561</v>
      </c>
      <c r="B21" s="32">
        <v>530109</v>
      </c>
      <c r="C21" s="31" t="s">
        <v>1054</v>
      </c>
      <c r="D21" s="31" t="s">
        <v>1182</v>
      </c>
      <c r="E21" s="31" t="s">
        <v>577</v>
      </c>
      <c r="F21" s="90">
        <v>600000</v>
      </c>
      <c r="G21" s="32">
        <v>4.1500000000000004</v>
      </c>
      <c r="H21" s="32" t="s">
        <v>312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</row>
    <row r="22" spans="1:35" ht="12.75" customHeight="1">
      <c r="A22" s="89">
        <v>44561</v>
      </c>
      <c r="B22" s="32">
        <v>530109</v>
      </c>
      <c r="C22" s="31" t="s">
        <v>1054</v>
      </c>
      <c r="D22" s="31" t="s">
        <v>1055</v>
      </c>
      <c r="E22" s="31" t="s">
        <v>577</v>
      </c>
      <c r="F22" s="90">
        <v>800000</v>
      </c>
      <c r="G22" s="32">
        <v>4.1500000000000004</v>
      </c>
      <c r="H22" s="32" t="s">
        <v>312</v>
      </c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</row>
    <row r="23" spans="1:35" ht="12.75" customHeight="1">
      <c r="A23" s="89">
        <v>44561</v>
      </c>
      <c r="B23" s="32">
        <v>539288</v>
      </c>
      <c r="C23" s="31" t="s">
        <v>1077</v>
      </c>
      <c r="D23" s="31" t="s">
        <v>864</v>
      </c>
      <c r="E23" s="31" t="s">
        <v>577</v>
      </c>
      <c r="F23" s="90">
        <v>38573</v>
      </c>
      <c r="G23" s="32">
        <v>45.95</v>
      </c>
      <c r="H23" s="32" t="s">
        <v>312</v>
      </c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</row>
    <row r="24" spans="1:35" ht="12.75" customHeight="1">
      <c r="A24" s="89">
        <v>44561</v>
      </c>
      <c r="B24" s="32">
        <v>509053</v>
      </c>
      <c r="C24" s="31" t="s">
        <v>1078</v>
      </c>
      <c r="D24" s="31" t="s">
        <v>1183</v>
      </c>
      <c r="E24" s="31" t="s">
        <v>576</v>
      </c>
      <c r="F24" s="90">
        <v>181720</v>
      </c>
      <c r="G24" s="32">
        <v>70.430000000000007</v>
      </c>
      <c r="H24" s="32" t="s">
        <v>312</v>
      </c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</row>
    <row r="25" spans="1:35" ht="12.75" customHeight="1">
      <c r="A25" s="89">
        <v>44561</v>
      </c>
      <c r="B25" s="32">
        <v>509053</v>
      </c>
      <c r="C25" s="31" t="s">
        <v>1078</v>
      </c>
      <c r="D25" s="31" t="s">
        <v>1183</v>
      </c>
      <c r="E25" s="31" t="s">
        <v>577</v>
      </c>
      <c r="F25" s="90">
        <v>322186</v>
      </c>
      <c r="G25" s="32">
        <v>70.599999999999994</v>
      </c>
      <c r="H25" s="32" t="s">
        <v>312</v>
      </c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</row>
    <row r="26" spans="1:35" ht="12.75" customHeight="1">
      <c r="A26" s="89">
        <v>44561</v>
      </c>
      <c r="B26" s="32">
        <v>509053</v>
      </c>
      <c r="C26" s="31" t="s">
        <v>1078</v>
      </c>
      <c r="D26" s="31" t="s">
        <v>1099</v>
      </c>
      <c r="E26" s="31" t="s">
        <v>577</v>
      </c>
      <c r="F26" s="90">
        <v>300000</v>
      </c>
      <c r="G26" s="32">
        <v>70.599999999999994</v>
      </c>
      <c r="H26" s="32" t="s">
        <v>312</v>
      </c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  <c r="AD26" s="78"/>
      <c r="AE26" s="78"/>
      <c r="AF26" s="78"/>
      <c r="AG26" s="78"/>
      <c r="AH26" s="78"/>
      <c r="AI26" s="78"/>
    </row>
    <row r="27" spans="1:35" ht="12.75" customHeight="1">
      <c r="A27" s="89">
        <v>44561</v>
      </c>
      <c r="B27" s="32">
        <v>509053</v>
      </c>
      <c r="C27" s="31" t="s">
        <v>1078</v>
      </c>
      <c r="D27" s="31" t="s">
        <v>1086</v>
      </c>
      <c r="E27" s="31" t="s">
        <v>576</v>
      </c>
      <c r="F27" s="90">
        <v>156410</v>
      </c>
      <c r="G27" s="32">
        <v>70.599999999999994</v>
      </c>
      <c r="H27" s="32" t="s">
        <v>312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8"/>
      <c r="AI27" s="78"/>
    </row>
    <row r="28" spans="1:35" ht="12.75" customHeight="1">
      <c r="A28" s="89">
        <v>44561</v>
      </c>
      <c r="B28" s="32">
        <v>509053</v>
      </c>
      <c r="C28" s="31" t="s">
        <v>1078</v>
      </c>
      <c r="D28" s="31" t="s">
        <v>1086</v>
      </c>
      <c r="E28" s="31" t="s">
        <v>577</v>
      </c>
      <c r="F28" s="90">
        <v>119478</v>
      </c>
      <c r="G28" s="32">
        <v>70.459999999999994</v>
      </c>
      <c r="H28" s="32" t="s">
        <v>312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8"/>
      <c r="AI28" s="78"/>
    </row>
    <row r="29" spans="1:35" ht="12.75" customHeight="1">
      <c r="A29" s="89">
        <v>44561</v>
      </c>
      <c r="B29" s="32">
        <v>537766</v>
      </c>
      <c r="C29" s="31" t="s">
        <v>1184</v>
      </c>
      <c r="D29" s="31" t="s">
        <v>1089</v>
      </c>
      <c r="E29" s="31" t="s">
        <v>576</v>
      </c>
      <c r="F29" s="90">
        <v>500000</v>
      </c>
      <c r="G29" s="32">
        <v>7.21</v>
      </c>
      <c r="H29" s="32" t="s">
        <v>312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78"/>
    </row>
    <row r="30" spans="1:35" ht="12.75" customHeight="1">
      <c r="A30" s="89">
        <v>44561</v>
      </c>
      <c r="B30" s="32">
        <v>509449</v>
      </c>
      <c r="C30" s="31" t="s">
        <v>1185</v>
      </c>
      <c r="D30" s="31" t="s">
        <v>1173</v>
      </c>
      <c r="E30" s="31" t="s">
        <v>577</v>
      </c>
      <c r="F30" s="90">
        <v>12000</v>
      </c>
      <c r="G30" s="32">
        <v>55.55</v>
      </c>
      <c r="H30" s="32" t="s">
        <v>312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8"/>
      <c r="AI30" s="78"/>
    </row>
    <row r="31" spans="1:35" ht="12.75" customHeight="1">
      <c r="A31" s="89">
        <v>44561</v>
      </c>
      <c r="B31" s="32">
        <v>543439</v>
      </c>
      <c r="C31" s="31" t="s">
        <v>1186</v>
      </c>
      <c r="D31" s="31" t="s">
        <v>1187</v>
      </c>
      <c r="E31" s="31" t="s">
        <v>576</v>
      </c>
      <c r="F31" s="90">
        <v>18000</v>
      </c>
      <c r="G31" s="32">
        <v>54.37</v>
      </c>
      <c r="H31" s="32" t="s">
        <v>312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8"/>
      <c r="AI31" s="78"/>
    </row>
    <row r="32" spans="1:35" ht="12.75" customHeight="1">
      <c r="A32" s="89">
        <v>44561</v>
      </c>
      <c r="B32" s="32">
        <v>530249</v>
      </c>
      <c r="C32" s="31" t="s">
        <v>1100</v>
      </c>
      <c r="D32" s="31" t="s">
        <v>1101</v>
      </c>
      <c r="E32" s="31" t="s">
        <v>577</v>
      </c>
      <c r="F32" s="90">
        <v>19375</v>
      </c>
      <c r="G32" s="32">
        <v>23.75</v>
      </c>
      <c r="H32" s="32" t="s">
        <v>312</v>
      </c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8"/>
      <c r="AI32" s="78"/>
    </row>
    <row r="33" spans="1:35" ht="12.75" customHeight="1">
      <c r="A33" s="89">
        <v>44561</v>
      </c>
      <c r="B33" s="32">
        <v>530249</v>
      </c>
      <c r="C33" s="31" t="s">
        <v>1100</v>
      </c>
      <c r="D33" s="31" t="s">
        <v>1188</v>
      </c>
      <c r="E33" s="31" t="s">
        <v>577</v>
      </c>
      <c r="F33" s="90">
        <v>107074</v>
      </c>
      <c r="G33" s="32">
        <v>25.82</v>
      </c>
      <c r="H33" s="32" t="s">
        <v>312</v>
      </c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  <c r="AG33" s="78"/>
      <c r="AH33" s="78"/>
      <c r="AI33" s="78"/>
    </row>
    <row r="34" spans="1:35" ht="12.75" customHeight="1">
      <c r="A34" s="89">
        <v>44561</v>
      </c>
      <c r="B34" s="32">
        <v>530249</v>
      </c>
      <c r="C34" s="31" t="s">
        <v>1100</v>
      </c>
      <c r="D34" s="31" t="s">
        <v>1189</v>
      </c>
      <c r="E34" s="31" t="s">
        <v>576</v>
      </c>
      <c r="F34" s="90">
        <v>50000</v>
      </c>
      <c r="G34" s="32">
        <v>23.75</v>
      </c>
      <c r="H34" s="32" t="s">
        <v>312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</row>
    <row r="35" spans="1:35" ht="12.75" customHeight="1">
      <c r="A35" s="89">
        <v>44561</v>
      </c>
      <c r="B35" s="32">
        <v>543435</v>
      </c>
      <c r="C35" s="31" t="s">
        <v>1079</v>
      </c>
      <c r="D35" s="31" t="s">
        <v>1190</v>
      </c>
      <c r="E35" s="31" t="s">
        <v>576</v>
      </c>
      <c r="F35" s="90">
        <v>108000</v>
      </c>
      <c r="G35" s="32">
        <v>43.95</v>
      </c>
      <c r="H35" s="32" t="s">
        <v>312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  <c r="AD35" s="78"/>
      <c r="AE35" s="78"/>
      <c r="AF35" s="78"/>
      <c r="AG35" s="78"/>
      <c r="AH35" s="78"/>
      <c r="AI35" s="78"/>
    </row>
    <row r="36" spans="1:35" ht="12.75" customHeight="1">
      <c r="A36" s="89">
        <v>44561</v>
      </c>
      <c r="B36" s="32">
        <v>543435</v>
      </c>
      <c r="C36" s="31" t="s">
        <v>1079</v>
      </c>
      <c r="D36" s="31" t="s">
        <v>1190</v>
      </c>
      <c r="E36" s="31" t="s">
        <v>577</v>
      </c>
      <c r="F36" s="90">
        <v>3000</v>
      </c>
      <c r="G36" s="32">
        <v>44.9</v>
      </c>
      <c r="H36" s="32" t="s">
        <v>312</v>
      </c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  <c r="AD36" s="78"/>
      <c r="AE36" s="78"/>
      <c r="AF36" s="78"/>
      <c r="AG36" s="78"/>
      <c r="AH36" s="78"/>
      <c r="AI36" s="78"/>
    </row>
    <row r="37" spans="1:35" ht="12.75" customHeight="1">
      <c r="A37" s="89">
        <v>44561</v>
      </c>
      <c r="B37" s="32">
        <v>543435</v>
      </c>
      <c r="C37" s="31" t="s">
        <v>1079</v>
      </c>
      <c r="D37" s="31" t="s">
        <v>1102</v>
      </c>
      <c r="E37" s="31" t="s">
        <v>577</v>
      </c>
      <c r="F37" s="90">
        <v>108000</v>
      </c>
      <c r="G37" s="32">
        <v>43.95</v>
      </c>
      <c r="H37" s="32" t="s">
        <v>312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</row>
    <row r="38" spans="1:35" ht="12.75" customHeight="1">
      <c r="A38" s="89">
        <v>44561</v>
      </c>
      <c r="B38" s="32">
        <v>530839</v>
      </c>
      <c r="C38" s="31" t="s">
        <v>1191</v>
      </c>
      <c r="D38" s="31" t="s">
        <v>1192</v>
      </c>
      <c r="E38" s="31" t="s">
        <v>577</v>
      </c>
      <c r="F38" s="90">
        <v>65000</v>
      </c>
      <c r="G38" s="32">
        <v>14.08</v>
      </c>
      <c r="H38" s="32" t="s">
        <v>312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  <c r="AD38" s="78"/>
      <c r="AE38" s="78"/>
      <c r="AF38" s="78"/>
      <c r="AG38" s="78"/>
      <c r="AH38" s="78"/>
      <c r="AI38" s="78"/>
    </row>
    <row r="39" spans="1:35" ht="12.75" customHeight="1">
      <c r="A39" s="89">
        <v>44561</v>
      </c>
      <c r="B39" s="32">
        <v>512379</v>
      </c>
      <c r="C39" s="31" t="s">
        <v>1193</v>
      </c>
      <c r="D39" s="31" t="s">
        <v>1194</v>
      </c>
      <c r="E39" s="31" t="s">
        <v>576</v>
      </c>
      <c r="F39" s="90">
        <v>74752</v>
      </c>
      <c r="G39" s="32">
        <v>6.46</v>
      </c>
      <c r="H39" s="32" t="s">
        <v>312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  <c r="AD39" s="78"/>
      <c r="AE39" s="78"/>
      <c r="AF39" s="78"/>
      <c r="AG39" s="78"/>
      <c r="AH39" s="78"/>
      <c r="AI39" s="78"/>
    </row>
    <row r="40" spans="1:35" ht="12.75" customHeight="1">
      <c r="A40" s="89">
        <v>44561</v>
      </c>
      <c r="B40" s="32">
        <v>512379</v>
      </c>
      <c r="C40" s="31" t="s">
        <v>1193</v>
      </c>
      <c r="D40" s="31" t="s">
        <v>1194</v>
      </c>
      <c r="E40" s="31" t="s">
        <v>577</v>
      </c>
      <c r="F40" s="90">
        <v>2000008</v>
      </c>
      <c r="G40" s="32">
        <v>5.87</v>
      </c>
      <c r="H40" s="32" t="s">
        <v>312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  <c r="AD40" s="78"/>
      <c r="AE40" s="78"/>
      <c r="AF40" s="78"/>
      <c r="AG40" s="78"/>
      <c r="AH40" s="78"/>
      <c r="AI40" s="78"/>
    </row>
    <row r="41" spans="1:35" ht="12.75" customHeight="1">
      <c r="A41" s="89">
        <v>44561</v>
      </c>
      <c r="B41" s="32">
        <v>512379</v>
      </c>
      <c r="C41" s="31" t="s">
        <v>1193</v>
      </c>
      <c r="D41" s="31" t="s">
        <v>864</v>
      </c>
      <c r="E41" s="31" t="s">
        <v>576</v>
      </c>
      <c r="F41" s="90">
        <v>5000000</v>
      </c>
      <c r="G41" s="32">
        <v>5.87</v>
      </c>
      <c r="H41" s="32" t="s">
        <v>312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</row>
    <row r="42" spans="1:35" ht="12.75" customHeight="1">
      <c r="A42" s="89">
        <v>44561</v>
      </c>
      <c r="B42" s="32">
        <v>512379</v>
      </c>
      <c r="C42" s="31" t="s">
        <v>1193</v>
      </c>
      <c r="D42" s="31" t="s">
        <v>864</v>
      </c>
      <c r="E42" s="31" t="s">
        <v>577</v>
      </c>
      <c r="F42" s="90">
        <v>11</v>
      </c>
      <c r="G42" s="32">
        <v>6.47</v>
      </c>
      <c r="H42" s="32" t="s">
        <v>312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  <c r="AD42" s="78"/>
      <c r="AE42" s="78"/>
      <c r="AF42" s="78"/>
      <c r="AG42" s="78"/>
      <c r="AH42" s="78"/>
      <c r="AI42" s="78"/>
    </row>
    <row r="43" spans="1:35" ht="12.75" customHeight="1">
      <c r="A43" s="89">
        <v>44561</v>
      </c>
      <c r="B43" s="32">
        <v>512379</v>
      </c>
      <c r="C43" s="31" t="s">
        <v>1193</v>
      </c>
      <c r="D43" s="31" t="s">
        <v>1195</v>
      </c>
      <c r="E43" s="31" t="s">
        <v>576</v>
      </c>
      <c r="F43" s="90">
        <v>2000000</v>
      </c>
      <c r="G43" s="32">
        <v>6.17</v>
      </c>
      <c r="H43" s="32" t="s">
        <v>312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  <c r="AD43" s="78"/>
      <c r="AE43" s="78"/>
      <c r="AF43" s="78"/>
      <c r="AG43" s="78"/>
      <c r="AH43" s="78"/>
      <c r="AI43" s="78"/>
    </row>
    <row r="44" spans="1:35" ht="12.75" customHeight="1">
      <c r="A44" s="89">
        <v>44561</v>
      </c>
      <c r="B44" s="32">
        <v>512379</v>
      </c>
      <c r="C44" s="31" t="s">
        <v>1193</v>
      </c>
      <c r="D44" s="31" t="s">
        <v>1195</v>
      </c>
      <c r="E44" s="31" t="s">
        <v>577</v>
      </c>
      <c r="F44" s="90">
        <v>577646</v>
      </c>
      <c r="G44" s="32">
        <v>5.87</v>
      </c>
      <c r="H44" s="32" t="s">
        <v>312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  <c r="AD44" s="78"/>
      <c r="AE44" s="78"/>
      <c r="AF44" s="78"/>
      <c r="AG44" s="78"/>
      <c r="AH44" s="78"/>
      <c r="AI44" s="78"/>
    </row>
    <row r="45" spans="1:35" ht="12.75" customHeight="1">
      <c r="A45" s="89">
        <v>44561</v>
      </c>
      <c r="B45" s="32">
        <v>524752</v>
      </c>
      <c r="C45" s="31" t="s">
        <v>1080</v>
      </c>
      <c r="D45" s="31" t="s">
        <v>1196</v>
      </c>
      <c r="E45" s="31" t="s">
        <v>577</v>
      </c>
      <c r="F45" s="90">
        <v>64000</v>
      </c>
      <c r="G45" s="32">
        <v>139.69999999999999</v>
      </c>
      <c r="H45" s="32" t="s">
        <v>312</v>
      </c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35" ht="12.75" customHeight="1">
      <c r="A46" s="89">
        <v>44561</v>
      </c>
      <c r="B46" s="32">
        <v>539197</v>
      </c>
      <c r="C46" s="31" t="s">
        <v>1197</v>
      </c>
      <c r="D46" s="31" t="s">
        <v>864</v>
      </c>
      <c r="E46" s="31" t="s">
        <v>576</v>
      </c>
      <c r="F46" s="90">
        <v>1150009</v>
      </c>
      <c r="G46" s="32">
        <v>1.1100000000000001</v>
      </c>
      <c r="H46" s="32" t="s">
        <v>312</v>
      </c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  <c r="AB46" s="78"/>
      <c r="AC46" s="78"/>
      <c r="AD46" s="78"/>
      <c r="AE46" s="78"/>
      <c r="AF46" s="78"/>
      <c r="AG46" s="78"/>
      <c r="AH46" s="78"/>
      <c r="AI46" s="78"/>
    </row>
    <row r="47" spans="1:35" ht="12.75" customHeight="1">
      <c r="A47" s="89">
        <v>44561</v>
      </c>
      <c r="B47" s="32">
        <v>539197</v>
      </c>
      <c r="C47" s="31" t="s">
        <v>1197</v>
      </c>
      <c r="D47" s="31" t="s">
        <v>1198</v>
      </c>
      <c r="E47" s="31" t="s">
        <v>577</v>
      </c>
      <c r="F47" s="90">
        <v>399000</v>
      </c>
      <c r="G47" s="32">
        <v>1.17</v>
      </c>
      <c r="H47" s="32" t="s">
        <v>312</v>
      </c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  <c r="AA47" s="78"/>
      <c r="AB47" s="78"/>
      <c r="AC47" s="78"/>
      <c r="AD47" s="78"/>
      <c r="AE47" s="78"/>
      <c r="AF47" s="78"/>
      <c r="AG47" s="78"/>
      <c r="AH47" s="78"/>
      <c r="AI47" s="78"/>
    </row>
    <row r="48" spans="1:35" ht="12.75" customHeight="1">
      <c r="A48" s="89">
        <v>44561</v>
      </c>
      <c r="B48" s="32">
        <v>539405</v>
      </c>
      <c r="C48" s="31" t="s">
        <v>1199</v>
      </c>
      <c r="D48" s="31" t="s">
        <v>1200</v>
      </c>
      <c r="E48" s="31" t="s">
        <v>577</v>
      </c>
      <c r="F48" s="90">
        <v>20000</v>
      </c>
      <c r="G48" s="32">
        <v>18.16</v>
      </c>
      <c r="H48" s="32" t="s">
        <v>312</v>
      </c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</row>
    <row r="49" spans="1:35" ht="12.75" customHeight="1">
      <c r="A49" s="89">
        <v>44561</v>
      </c>
      <c r="B49" s="32">
        <v>542724</v>
      </c>
      <c r="C49" s="31" t="s">
        <v>1201</v>
      </c>
      <c r="D49" s="31" t="s">
        <v>1202</v>
      </c>
      <c r="E49" s="31" t="s">
        <v>576</v>
      </c>
      <c r="F49" s="90">
        <v>494015</v>
      </c>
      <c r="G49" s="32">
        <v>10.15</v>
      </c>
      <c r="H49" s="32" t="s">
        <v>312</v>
      </c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</row>
    <row r="50" spans="1:35" ht="12.75" customHeight="1">
      <c r="A50" s="89">
        <v>44561</v>
      </c>
      <c r="B50" s="32">
        <v>542724</v>
      </c>
      <c r="C50" s="31" t="s">
        <v>1201</v>
      </c>
      <c r="D50" s="31" t="s">
        <v>1203</v>
      </c>
      <c r="E50" s="31" t="s">
        <v>577</v>
      </c>
      <c r="F50" s="90">
        <v>317000</v>
      </c>
      <c r="G50" s="32">
        <v>10.18</v>
      </c>
      <c r="H50" s="32" t="s">
        <v>312</v>
      </c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  <c r="AA50" s="78"/>
      <c r="AB50" s="78"/>
      <c r="AC50" s="78"/>
      <c r="AD50" s="78"/>
      <c r="AE50" s="78"/>
      <c r="AF50" s="78"/>
      <c r="AG50" s="78"/>
      <c r="AH50" s="78"/>
      <c r="AI50" s="78"/>
    </row>
    <row r="51" spans="1:35" ht="12.75" customHeight="1">
      <c r="A51" s="89">
        <v>44561</v>
      </c>
      <c r="B51" s="32">
        <v>542724</v>
      </c>
      <c r="C51" s="31" t="s">
        <v>1201</v>
      </c>
      <c r="D51" s="31" t="s">
        <v>1204</v>
      </c>
      <c r="E51" s="31" t="s">
        <v>577</v>
      </c>
      <c r="F51" s="90">
        <v>325000</v>
      </c>
      <c r="G51" s="32">
        <v>10.16</v>
      </c>
      <c r="H51" s="32" t="s">
        <v>312</v>
      </c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  <c r="AA51" s="78"/>
      <c r="AB51" s="78"/>
      <c r="AC51" s="78"/>
      <c r="AD51" s="78"/>
      <c r="AE51" s="78"/>
      <c r="AF51" s="78"/>
      <c r="AG51" s="78"/>
      <c r="AH51" s="78"/>
      <c r="AI51" s="78"/>
    </row>
    <row r="52" spans="1:35" ht="12.75" customHeight="1">
      <c r="A52" s="89">
        <v>44561</v>
      </c>
      <c r="B52" s="32">
        <v>542724</v>
      </c>
      <c r="C52" s="31" t="s">
        <v>1201</v>
      </c>
      <c r="D52" s="31" t="s">
        <v>1202</v>
      </c>
      <c r="E52" s="31" t="s">
        <v>577</v>
      </c>
      <c r="F52" s="90">
        <v>652145</v>
      </c>
      <c r="G52" s="32">
        <v>10.47</v>
      </c>
      <c r="H52" s="32" t="s">
        <v>312</v>
      </c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78"/>
      <c r="AH52" s="78"/>
      <c r="AI52" s="78"/>
    </row>
    <row r="53" spans="1:35" ht="12.75" customHeight="1">
      <c r="A53" s="89">
        <v>44561</v>
      </c>
      <c r="B53" s="32">
        <v>542724</v>
      </c>
      <c r="C53" s="31" t="s">
        <v>1201</v>
      </c>
      <c r="D53" s="31" t="s">
        <v>1205</v>
      </c>
      <c r="E53" s="31" t="s">
        <v>576</v>
      </c>
      <c r="F53" s="90">
        <v>500001</v>
      </c>
      <c r="G53" s="32">
        <v>10.199999999999999</v>
      </c>
      <c r="H53" s="32" t="s">
        <v>312</v>
      </c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</row>
    <row r="54" spans="1:35" ht="12.75" customHeight="1">
      <c r="A54" s="89">
        <v>44561</v>
      </c>
      <c r="B54" s="32">
        <v>542724</v>
      </c>
      <c r="C54" s="31" t="s">
        <v>1201</v>
      </c>
      <c r="D54" s="31" t="s">
        <v>1205</v>
      </c>
      <c r="E54" s="31" t="s">
        <v>577</v>
      </c>
      <c r="F54" s="90">
        <v>500001</v>
      </c>
      <c r="G54" s="32">
        <v>10.1</v>
      </c>
      <c r="H54" s="32" t="s">
        <v>312</v>
      </c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  <c r="AA54" s="78"/>
      <c r="AB54" s="78"/>
      <c r="AC54" s="78"/>
      <c r="AD54" s="78"/>
      <c r="AE54" s="78"/>
      <c r="AF54" s="78"/>
      <c r="AG54" s="78"/>
      <c r="AH54" s="78"/>
      <c r="AI54" s="78"/>
    </row>
    <row r="55" spans="1:35" ht="12.75" customHeight="1">
      <c r="A55" s="89">
        <v>44561</v>
      </c>
      <c r="B55" s="32">
        <v>533149</v>
      </c>
      <c r="C55" s="31" t="s">
        <v>1206</v>
      </c>
      <c r="D55" s="31" t="s">
        <v>1207</v>
      </c>
      <c r="E55" s="31" t="s">
        <v>577</v>
      </c>
      <c r="F55" s="90">
        <v>151594</v>
      </c>
      <c r="G55" s="32">
        <v>6.02</v>
      </c>
      <c r="H55" s="32" t="s">
        <v>312</v>
      </c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</row>
    <row r="56" spans="1:35" ht="12.75" customHeight="1">
      <c r="A56" s="89">
        <v>44561</v>
      </c>
      <c r="B56" s="32">
        <v>542668</v>
      </c>
      <c r="C56" s="31" t="s">
        <v>1208</v>
      </c>
      <c r="D56" s="31" t="s">
        <v>1209</v>
      </c>
      <c r="E56" s="31" t="s">
        <v>577</v>
      </c>
      <c r="F56" s="90">
        <v>10000</v>
      </c>
      <c r="G56" s="32">
        <v>90.6</v>
      </c>
      <c r="H56" s="32" t="s">
        <v>312</v>
      </c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  <c r="AA56" s="78"/>
      <c r="AB56" s="78"/>
      <c r="AC56" s="78"/>
      <c r="AD56" s="78"/>
      <c r="AE56" s="78"/>
      <c r="AF56" s="78"/>
      <c r="AG56" s="78"/>
      <c r="AH56" s="78"/>
      <c r="AI56" s="78"/>
    </row>
    <row r="57" spans="1:35" ht="12.75" customHeight="1">
      <c r="A57" s="89">
        <v>44561</v>
      </c>
      <c r="B57" s="32">
        <v>532022</v>
      </c>
      <c r="C57" s="31" t="s">
        <v>1103</v>
      </c>
      <c r="D57" s="31" t="s">
        <v>1104</v>
      </c>
      <c r="E57" s="31" t="s">
        <v>577</v>
      </c>
      <c r="F57" s="90">
        <v>500000</v>
      </c>
      <c r="G57" s="32">
        <v>6.88</v>
      </c>
      <c r="H57" s="32" t="s">
        <v>312</v>
      </c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  <c r="AA57" s="78"/>
      <c r="AB57" s="78"/>
      <c r="AC57" s="78"/>
      <c r="AD57" s="78"/>
      <c r="AE57" s="78"/>
      <c r="AF57" s="78"/>
      <c r="AG57" s="78"/>
      <c r="AH57" s="78"/>
      <c r="AI57" s="78"/>
    </row>
    <row r="58" spans="1:35" ht="12.75" customHeight="1">
      <c r="A58" s="89">
        <v>44561</v>
      </c>
      <c r="B58" s="32">
        <v>539032</v>
      </c>
      <c r="C58" s="31" t="s">
        <v>1105</v>
      </c>
      <c r="D58" s="31" t="s">
        <v>1210</v>
      </c>
      <c r="E58" s="31" t="s">
        <v>576</v>
      </c>
      <c r="F58" s="90">
        <v>50000</v>
      </c>
      <c r="G58" s="32">
        <v>11.91</v>
      </c>
      <c r="H58" s="32" t="s">
        <v>312</v>
      </c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  <c r="AA58" s="78"/>
      <c r="AB58" s="78"/>
      <c r="AC58" s="78"/>
      <c r="AD58" s="78"/>
      <c r="AE58" s="78"/>
      <c r="AF58" s="78"/>
      <c r="AG58" s="78"/>
      <c r="AH58" s="78"/>
      <c r="AI58" s="78"/>
    </row>
    <row r="59" spans="1:35" ht="12.75" customHeight="1">
      <c r="A59" s="89">
        <v>44561</v>
      </c>
      <c r="B59" s="32">
        <v>539032</v>
      </c>
      <c r="C59" s="31" t="s">
        <v>1105</v>
      </c>
      <c r="D59" s="31" t="s">
        <v>1211</v>
      </c>
      <c r="E59" s="31" t="s">
        <v>576</v>
      </c>
      <c r="F59" s="90">
        <v>45555</v>
      </c>
      <c r="G59" s="32">
        <v>11.91</v>
      </c>
      <c r="H59" s="32" t="s">
        <v>312</v>
      </c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</row>
    <row r="60" spans="1:35" ht="12.75" customHeight="1">
      <c r="A60" s="89">
        <v>44561</v>
      </c>
      <c r="B60" s="32">
        <v>539032</v>
      </c>
      <c r="C60" s="31" t="s">
        <v>1105</v>
      </c>
      <c r="D60" s="31" t="s">
        <v>1212</v>
      </c>
      <c r="E60" s="31" t="s">
        <v>576</v>
      </c>
      <c r="F60" s="90">
        <v>50000</v>
      </c>
      <c r="G60" s="32">
        <v>11.91</v>
      </c>
      <c r="H60" s="32" t="s">
        <v>312</v>
      </c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  <c r="AB60" s="78"/>
      <c r="AC60" s="78"/>
      <c r="AD60" s="78"/>
      <c r="AE60" s="78"/>
      <c r="AF60" s="78"/>
      <c r="AG60" s="78"/>
      <c r="AH60" s="78"/>
      <c r="AI60" s="78"/>
    </row>
    <row r="61" spans="1:35" ht="12.75" customHeight="1">
      <c r="A61" s="89">
        <v>44561</v>
      </c>
      <c r="B61" s="32">
        <v>539032</v>
      </c>
      <c r="C61" s="31" t="s">
        <v>1105</v>
      </c>
      <c r="D61" s="31" t="s">
        <v>1107</v>
      </c>
      <c r="E61" s="31" t="s">
        <v>577</v>
      </c>
      <c r="F61" s="90">
        <v>100000</v>
      </c>
      <c r="G61" s="32">
        <v>11.91</v>
      </c>
      <c r="H61" s="32" t="s">
        <v>312</v>
      </c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</row>
    <row r="62" spans="1:35" ht="12.75" customHeight="1">
      <c r="A62" s="89">
        <v>44561</v>
      </c>
      <c r="B62" s="32">
        <v>539032</v>
      </c>
      <c r="C62" s="20" t="s">
        <v>1105</v>
      </c>
      <c r="D62" s="20" t="s">
        <v>1106</v>
      </c>
      <c r="E62" s="31" t="s">
        <v>577</v>
      </c>
      <c r="F62" s="90">
        <v>200000</v>
      </c>
      <c r="G62" s="32">
        <v>11.91</v>
      </c>
      <c r="H62" s="32" t="s">
        <v>312</v>
      </c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  <c r="AG62" s="78"/>
      <c r="AH62" s="78"/>
      <c r="AI62" s="78"/>
    </row>
    <row r="63" spans="1:35" ht="12.75" customHeight="1">
      <c r="A63" s="89">
        <v>44561</v>
      </c>
      <c r="B63" s="32">
        <v>539032</v>
      </c>
      <c r="C63" s="31" t="s">
        <v>1105</v>
      </c>
      <c r="D63" s="31" t="s">
        <v>1213</v>
      </c>
      <c r="E63" s="31" t="s">
        <v>576</v>
      </c>
      <c r="F63" s="90">
        <v>150000</v>
      </c>
      <c r="G63" s="32">
        <v>11.91</v>
      </c>
      <c r="H63" s="32" t="s">
        <v>312</v>
      </c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</row>
    <row r="64" spans="1:35" ht="12.75" customHeight="1">
      <c r="A64" s="89">
        <v>44561</v>
      </c>
      <c r="B64" s="32">
        <v>539032</v>
      </c>
      <c r="C64" s="31" t="s">
        <v>1105</v>
      </c>
      <c r="D64" s="31" t="s">
        <v>1214</v>
      </c>
      <c r="E64" s="31" t="s">
        <v>577</v>
      </c>
      <c r="F64" s="90">
        <v>50000</v>
      </c>
      <c r="G64" s="32">
        <v>11.91</v>
      </c>
      <c r="H64" s="32" t="s">
        <v>312</v>
      </c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  <c r="AB64" s="78"/>
      <c r="AC64" s="78"/>
      <c r="AD64" s="78"/>
      <c r="AE64" s="78"/>
      <c r="AF64" s="78"/>
      <c r="AG64" s="78"/>
      <c r="AH64" s="78"/>
      <c r="AI64" s="78"/>
    </row>
    <row r="65" spans="1:35" ht="12.75" customHeight="1">
      <c r="A65" s="89">
        <v>44561</v>
      </c>
      <c r="B65" s="32">
        <v>540614</v>
      </c>
      <c r="C65" s="31" t="s">
        <v>1038</v>
      </c>
      <c r="D65" s="31" t="s">
        <v>1123</v>
      </c>
      <c r="E65" s="31" t="s">
        <v>576</v>
      </c>
      <c r="F65" s="90">
        <v>426665</v>
      </c>
      <c r="G65" s="32">
        <v>11.08</v>
      </c>
      <c r="H65" s="32" t="s">
        <v>312</v>
      </c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  <c r="AB65" s="78"/>
      <c r="AC65" s="78"/>
      <c r="AD65" s="78"/>
      <c r="AE65" s="78"/>
      <c r="AF65" s="78"/>
      <c r="AG65" s="78"/>
      <c r="AH65" s="78"/>
      <c r="AI65" s="78"/>
    </row>
    <row r="66" spans="1:35" ht="12.75" customHeight="1">
      <c r="A66" s="89">
        <v>44561</v>
      </c>
      <c r="B66" s="32">
        <v>540614</v>
      </c>
      <c r="C66" s="31" t="s">
        <v>1038</v>
      </c>
      <c r="D66" s="31" t="s">
        <v>1123</v>
      </c>
      <c r="E66" s="31" t="s">
        <v>577</v>
      </c>
      <c r="F66" s="90">
        <v>426665</v>
      </c>
      <c r="G66" s="32">
        <v>11.34</v>
      </c>
      <c r="H66" s="32" t="s">
        <v>312</v>
      </c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  <c r="AG66" s="78"/>
      <c r="AH66" s="78"/>
      <c r="AI66" s="78"/>
    </row>
    <row r="67" spans="1:35" ht="12.75" customHeight="1">
      <c r="A67" s="89">
        <v>44561</v>
      </c>
      <c r="B67" s="32">
        <v>540614</v>
      </c>
      <c r="C67" s="31" t="s">
        <v>1038</v>
      </c>
      <c r="D67" s="31" t="s">
        <v>1215</v>
      </c>
      <c r="E67" s="31" t="s">
        <v>577</v>
      </c>
      <c r="F67" s="90">
        <v>750000</v>
      </c>
      <c r="G67" s="32">
        <v>11.35</v>
      </c>
      <c r="H67" s="32" t="s">
        <v>312</v>
      </c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  <c r="AB67" s="78"/>
      <c r="AC67" s="78"/>
      <c r="AD67" s="78"/>
      <c r="AE67" s="78"/>
      <c r="AF67" s="78"/>
      <c r="AG67" s="78"/>
      <c r="AH67" s="78"/>
      <c r="AI67" s="78"/>
    </row>
    <row r="68" spans="1:35" ht="12.75" customHeight="1">
      <c r="A68" s="89">
        <v>44561</v>
      </c>
      <c r="B68" s="32">
        <v>540614</v>
      </c>
      <c r="C68" s="31" t="s">
        <v>1038</v>
      </c>
      <c r="D68" s="31" t="s">
        <v>1216</v>
      </c>
      <c r="E68" s="31" t="s">
        <v>576</v>
      </c>
      <c r="F68" s="90">
        <v>675000</v>
      </c>
      <c r="G68" s="32">
        <v>11.35</v>
      </c>
      <c r="H68" s="32" t="s">
        <v>312</v>
      </c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  <c r="AB68" s="78"/>
      <c r="AC68" s="78"/>
      <c r="AD68" s="78"/>
      <c r="AE68" s="78"/>
      <c r="AF68" s="78"/>
      <c r="AG68" s="78"/>
      <c r="AH68" s="78"/>
      <c r="AI68" s="78"/>
    </row>
    <row r="69" spans="1:35" ht="12.75" customHeight="1">
      <c r="A69" s="89">
        <v>44561</v>
      </c>
      <c r="B69" s="32">
        <v>540936</v>
      </c>
      <c r="C69" s="31" t="s">
        <v>1108</v>
      </c>
      <c r="D69" s="31" t="s">
        <v>1109</v>
      </c>
      <c r="E69" s="31" t="s">
        <v>576</v>
      </c>
      <c r="F69" s="90">
        <v>93473</v>
      </c>
      <c r="G69" s="32">
        <v>13.32</v>
      </c>
      <c r="H69" s="32" t="s">
        <v>312</v>
      </c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  <c r="AB69" s="78"/>
      <c r="AC69" s="78"/>
      <c r="AD69" s="78"/>
      <c r="AE69" s="78"/>
      <c r="AF69" s="78"/>
      <c r="AG69" s="78"/>
      <c r="AH69" s="78"/>
      <c r="AI69" s="78"/>
    </row>
    <row r="70" spans="1:35" ht="12.75" customHeight="1">
      <c r="A70" s="89">
        <v>44561</v>
      </c>
      <c r="B70" s="32">
        <v>540936</v>
      </c>
      <c r="C70" s="31" t="s">
        <v>1108</v>
      </c>
      <c r="D70" s="31" t="s">
        <v>1109</v>
      </c>
      <c r="E70" s="31" t="s">
        <v>577</v>
      </c>
      <c r="F70" s="90">
        <v>95417</v>
      </c>
      <c r="G70" s="32">
        <v>13.33</v>
      </c>
      <c r="H70" s="32" t="s">
        <v>312</v>
      </c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78"/>
      <c r="AF70" s="78"/>
      <c r="AG70" s="78"/>
      <c r="AH70" s="78"/>
      <c r="AI70" s="78"/>
    </row>
    <row r="71" spans="1:35" ht="12.75" customHeight="1">
      <c r="A71" s="89">
        <v>44561</v>
      </c>
      <c r="B71" s="32">
        <v>540936</v>
      </c>
      <c r="C71" s="31" t="s">
        <v>1108</v>
      </c>
      <c r="D71" s="31" t="s">
        <v>1217</v>
      </c>
      <c r="E71" s="31" t="s">
        <v>576</v>
      </c>
      <c r="F71" s="90">
        <v>317599</v>
      </c>
      <c r="G71" s="32">
        <v>13.32</v>
      </c>
      <c r="H71" s="32" t="s">
        <v>312</v>
      </c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  <c r="AB71" s="78"/>
      <c r="AC71" s="78"/>
      <c r="AD71" s="78"/>
      <c r="AE71" s="78"/>
      <c r="AF71" s="78"/>
      <c r="AG71" s="78"/>
      <c r="AH71" s="78"/>
      <c r="AI71" s="78"/>
    </row>
    <row r="72" spans="1:35" ht="12.75" customHeight="1">
      <c r="A72" s="89">
        <v>44561</v>
      </c>
      <c r="B72" s="32">
        <v>540936</v>
      </c>
      <c r="C72" s="31" t="s">
        <v>1108</v>
      </c>
      <c r="D72" s="31" t="s">
        <v>1217</v>
      </c>
      <c r="E72" s="31" t="s">
        <v>577</v>
      </c>
      <c r="F72" s="90">
        <v>317599</v>
      </c>
      <c r="G72" s="32">
        <v>13.18</v>
      </c>
      <c r="H72" s="32" t="s">
        <v>312</v>
      </c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78"/>
      <c r="AF72" s="78"/>
      <c r="AG72" s="78"/>
      <c r="AH72" s="78"/>
      <c r="AI72" s="78"/>
    </row>
    <row r="73" spans="1:35" ht="12.75" customHeight="1">
      <c r="A73" s="89">
        <v>44561</v>
      </c>
      <c r="B73" s="32">
        <v>540936</v>
      </c>
      <c r="C73" s="31" t="s">
        <v>1108</v>
      </c>
      <c r="D73" s="31" t="s">
        <v>1124</v>
      </c>
      <c r="E73" s="31" t="s">
        <v>576</v>
      </c>
      <c r="F73" s="90">
        <v>250000</v>
      </c>
      <c r="G73" s="32">
        <v>13.44</v>
      </c>
      <c r="H73" s="32" t="s">
        <v>312</v>
      </c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  <c r="AB73" s="78"/>
      <c r="AC73" s="78"/>
      <c r="AD73" s="78"/>
      <c r="AE73" s="78"/>
      <c r="AF73" s="78"/>
      <c r="AG73" s="78"/>
      <c r="AH73" s="78"/>
      <c r="AI73" s="78"/>
    </row>
    <row r="74" spans="1:35" ht="12.75" customHeight="1">
      <c r="A74" s="89">
        <v>44561</v>
      </c>
      <c r="B74" s="32">
        <v>540936</v>
      </c>
      <c r="C74" s="31" t="s">
        <v>1108</v>
      </c>
      <c r="D74" s="31" t="s">
        <v>1205</v>
      </c>
      <c r="E74" s="31" t="s">
        <v>576</v>
      </c>
      <c r="F74" s="90">
        <v>500000</v>
      </c>
      <c r="G74" s="32">
        <v>13.44</v>
      </c>
      <c r="H74" s="32" t="s">
        <v>312</v>
      </c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78"/>
      <c r="AF74" s="78"/>
      <c r="AG74" s="78"/>
      <c r="AH74" s="78"/>
      <c r="AI74" s="78"/>
    </row>
    <row r="75" spans="1:35" ht="12.75" customHeight="1">
      <c r="A75" s="89">
        <v>44561</v>
      </c>
      <c r="B75" s="32">
        <v>540936</v>
      </c>
      <c r="C75" s="31" t="s">
        <v>1108</v>
      </c>
      <c r="D75" s="31" t="s">
        <v>1110</v>
      </c>
      <c r="E75" s="31" t="s">
        <v>577</v>
      </c>
      <c r="F75" s="90">
        <v>1580234</v>
      </c>
      <c r="G75" s="32">
        <v>13.43</v>
      </c>
      <c r="H75" s="32" t="s">
        <v>312</v>
      </c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  <c r="AB75" s="78"/>
      <c r="AC75" s="78"/>
      <c r="AD75" s="78"/>
      <c r="AE75" s="78"/>
      <c r="AF75" s="78"/>
      <c r="AG75" s="78"/>
      <c r="AH75" s="78"/>
      <c r="AI75" s="78"/>
    </row>
    <row r="76" spans="1:35" ht="12.75" customHeight="1">
      <c r="A76" s="89">
        <v>44561</v>
      </c>
      <c r="B76" s="32">
        <v>540936</v>
      </c>
      <c r="C76" s="31" t="s">
        <v>1108</v>
      </c>
      <c r="D76" s="31" t="s">
        <v>1212</v>
      </c>
      <c r="E76" s="31" t="s">
        <v>577</v>
      </c>
      <c r="F76" s="90">
        <v>61869</v>
      </c>
      <c r="G76" s="32">
        <v>13.14</v>
      </c>
      <c r="H76" s="32" t="s">
        <v>312</v>
      </c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78"/>
      <c r="AF76" s="78"/>
      <c r="AG76" s="78"/>
      <c r="AH76" s="78"/>
      <c r="AI76" s="78"/>
    </row>
    <row r="77" spans="1:35" ht="12.75" customHeight="1">
      <c r="A77" s="89">
        <v>44561</v>
      </c>
      <c r="B77" s="32">
        <v>540936</v>
      </c>
      <c r="C77" s="31" t="s">
        <v>1108</v>
      </c>
      <c r="D77" s="31" t="s">
        <v>1210</v>
      </c>
      <c r="E77" s="31" t="s">
        <v>577</v>
      </c>
      <c r="F77" s="90">
        <v>58891</v>
      </c>
      <c r="G77" s="32">
        <v>13.21</v>
      </c>
      <c r="H77" s="32" t="s">
        <v>312</v>
      </c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</row>
    <row r="78" spans="1:35" ht="12.75" customHeight="1">
      <c r="A78" s="89">
        <v>44561</v>
      </c>
      <c r="B78" s="32">
        <v>540936</v>
      </c>
      <c r="C78" s="31" t="s">
        <v>1108</v>
      </c>
      <c r="D78" s="31" t="s">
        <v>1110</v>
      </c>
      <c r="E78" s="31" t="s">
        <v>577</v>
      </c>
      <c r="F78" s="90">
        <v>1036209</v>
      </c>
      <c r="G78" s="32">
        <v>13.44</v>
      </c>
      <c r="H78" s="32" t="s">
        <v>312</v>
      </c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  <c r="AB78" s="78"/>
      <c r="AC78" s="78"/>
      <c r="AD78" s="78"/>
      <c r="AE78" s="78"/>
      <c r="AF78" s="78"/>
      <c r="AG78" s="78"/>
      <c r="AH78" s="78"/>
      <c r="AI78" s="78"/>
    </row>
    <row r="79" spans="1:35" ht="12.75" customHeight="1">
      <c r="A79" s="89">
        <v>44561</v>
      </c>
      <c r="B79" s="32">
        <v>523277</v>
      </c>
      <c r="C79" s="31" t="s">
        <v>1112</v>
      </c>
      <c r="D79" s="31" t="s">
        <v>1218</v>
      </c>
      <c r="E79" s="31" t="s">
        <v>576</v>
      </c>
      <c r="F79" s="90">
        <v>5000000</v>
      </c>
      <c r="G79" s="32">
        <v>0.96</v>
      </c>
      <c r="H79" s="32" t="s">
        <v>312</v>
      </c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  <c r="AB79" s="78"/>
      <c r="AC79" s="78"/>
      <c r="AD79" s="78"/>
      <c r="AE79" s="78"/>
      <c r="AF79" s="78"/>
      <c r="AG79" s="78"/>
      <c r="AH79" s="78"/>
      <c r="AI79" s="78"/>
    </row>
    <row r="80" spans="1:35" ht="12.75" customHeight="1">
      <c r="A80" s="89">
        <v>44561</v>
      </c>
      <c r="B80" s="32">
        <v>509597</v>
      </c>
      <c r="C80" s="31" t="s">
        <v>1219</v>
      </c>
      <c r="D80" s="31" t="s">
        <v>1220</v>
      </c>
      <c r="E80" s="31" t="s">
        <v>576</v>
      </c>
      <c r="F80" s="90">
        <v>52270</v>
      </c>
      <c r="G80" s="32">
        <v>252.17</v>
      </c>
      <c r="H80" s="32" t="s">
        <v>312</v>
      </c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  <c r="AB80" s="78"/>
      <c r="AC80" s="78"/>
      <c r="AD80" s="78"/>
      <c r="AE80" s="78"/>
      <c r="AF80" s="78"/>
      <c r="AG80" s="78"/>
      <c r="AH80" s="78"/>
      <c r="AI80" s="78"/>
    </row>
    <row r="81" spans="1:35" ht="12.75" customHeight="1">
      <c r="A81" s="89">
        <v>44561</v>
      </c>
      <c r="B81" s="32">
        <v>509597</v>
      </c>
      <c r="C81" s="31" t="s">
        <v>1219</v>
      </c>
      <c r="D81" s="31" t="s">
        <v>1221</v>
      </c>
      <c r="E81" s="31" t="s">
        <v>577</v>
      </c>
      <c r="F81" s="90">
        <v>48975</v>
      </c>
      <c r="G81" s="32">
        <v>250.25</v>
      </c>
      <c r="H81" s="32" t="s">
        <v>312</v>
      </c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  <c r="AB81" s="78"/>
      <c r="AC81" s="78"/>
      <c r="AD81" s="78"/>
      <c r="AE81" s="78"/>
      <c r="AF81" s="78"/>
      <c r="AG81" s="78"/>
      <c r="AH81" s="78"/>
      <c r="AI81" s="78"/>
    </row>
    <row r="82" spans="1:35" ht="12.75" customHeight="1">
      <c r="A82" s="89">
        <v>44561</v>
      </c>
      <c r="B82" s="32">
        <v>532359</v>
      </c>
      <c r="C82" s="31" t="s">
        <v>1113</v>
      </c>
      <c r="D82" s="31" t="s">
        <v>1114</v>
      </c>
      <c r="E82" s="31" t="s">
        <v>577</v>
      </c>
      <c r="F82" s="90">
        <v>1000000</v>
      </c>
      <c r="G82" s="32">
        <v>0.71</v>
      </c>
      <c r="H82" s="32" t="s">
        <v>312</v>
      </c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78"/>
      <c r="AF82" s="78"/>
      <c r="AG82" s="78"/>
      <c r="AH82" s="78"/>
      <c r="AI82" s="78"/>
    </row>
    <row r="83" spans="1:35" ht="12.75" customHeight="1">
      <c r="A83" s="89">
        <v>44561</v>
      </c>
      <c r="B83" s="32">
        <v>540377</v>
      </c>
      <c r="C83" s="31" t="s">
        <v>1222</v>
      </c>
      <c r="D83" s="31" t="s">
        <v>1223</v>
      </c>
      <c r="E83" s="31" t="s">
        <v>577</v>
      </c>
      <c r="F83" s="90">
        <v>30000</v>
      </c>
      <c r="G83" s="32">
        <v>21.88</v>
      </c>
      <c r="H83" s="32" t="s">
        <v>312</v>
      </c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</row>
    <row r="84" spans="1:35" ht="12.75" customHeight="1">
      <c r="A84" s="89">
        <v>44561</v>
      </c>
      <c r="B84" s="32">
        <v>540377</v>
      </c>
      <c r="C84" s="31" t="s">
        <v>1222</v>
      </c>
      <c r="D84" s="31" t="s">
        <v>1224</v>
      </c>
      <c r="E84" s="31" t="s">
        <v>576</v>
      </c>
      <c r="F84" s="90">
        <v>66000</v>
      </c>
      <c r="G84" s="32">
        <v>22.51</v>
      </c>
      <c r="H84" s="32" t="s">
        <v>312</v>
      </c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</row>
    <row r="85" spans="1:35" ht="12.75" customHeight="1">
      <c r="A85" s="89">
        <v>44561</v>
      </c>
      <c r="B85" s="32">
        <v>540377</v>
      </c>
      <c r="C85" s="31" t="s">
        <v>1222</v>
      </c>
      <c r="D85" s="31" t="s">
        <v>1224</v>
      </c>
      <c r="E85" s="31" t="s">
        <v>577</v>
      </c>
      <c r="F85" s="90">
        <v>6000</v>
      </c>
      <c r="G85" s="32">
        <v>22.15</v>
      </c>
      <c r="H85" s="32" t="s">
        <v>312</v>
      </c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</row>
    <row r="86" spans="1:35" ht="12.75" customHeight="1">
      <c r="A86" s="89">
        <v>44561</v>
      </c>
      <c r="B86" s="32">
        <v>513295</v>
      </c>
      <c r="C86" s="31" t="s">
        <v>1225</v>
      </c>
      <c r="D86" s="31" t="s">
        <v>1226</v>
      </c>
      <c r="E86" s="31" t="s">
        <v>577</v>
      </c>
      <c r="F86" s="90">
        <v>300000</v>
      </c>
      <c r="G86" s="32">
        <v>2.6</v>
      </c>
      <c r="H86" s="32" t="s">
        <v>312</v>
      </c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</row>
    <row r="87" spans="1:35" ht="12.75" customHeight="1">
      <c r="A87" s="89">
        <v>44561</v>
      </c>
      <c r="B87" s="32">
        <v>536709</v>
      </c>
      <c r="C87" s="31" t="s">
        <v>1227</v>
      </c>
      <c r="D87" s="31" t="s">
        <v>1228</v>
      </c>
      <c r="E87" s="31" t="s">
        <v>576</v>
      </c>
      <c r="F87" s="90">
        <v>58000</v>
      </c>
      <c r="G87" s="32">
        <v>17.78</v>
      </c>
      <c r="H87" s="32" t="s">
        <v>312</v>
      </c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  <c r="AB87" s="78"/>
      <c r="AC87" s="78"/>
      <c r="AD87" s="78"/>
      <c r="AE87" s="78"/>
      <c r="AF87" s="78"/>
      <c r="AG87" s="78"/>
      <c r="AH87" s="78"/>
      <c r="AI87" s="78"/>
    </row>
    <row r="88" spans="1:35" ht="12.75" customHeight="1">
      <c r="A88" s="89">
        <v>44561</v>
      </c>
      <c r="B88" s="32">
        <v>536709</v>
      </c>
      <c r="C88" s="31" t="s">
        <v>1227</v>
      </c>
      <c r="D88" s="31" t="s">
        <v>1229</v>
      </c>
      <c r="E88" s="31" t="s">
        <v>577</v>
      </c>
      <c r="F88" s="90">
        <v>25202</v>
      </c>
      <c r="G88" s="32">
        <v>17.78</v>
      </c>
      <c r="H88" s="32" t="s">
        <v>312</v>
      </c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78"/>
      <c r="AF88" s="78"/>
      <c r="AG88" s="78"/>
      <c r="AH88" s="78"/>
      <c r="AI88" s="78"/>
    </row>
    <row r="89" spans="1:35" ht="12.75" customHeight="1">
      <c r="A89" s="89">
        <v>44561</v>
      </c>
      <c r="B89" s="32">
        <v>536709</v>
      </c>
      <c r="C89" s="31" t="s">
        <v>1227</v>
      </c>
      <c r="D89" s="31" t="s">
        <v>1230</v>
      </c>
      <c r="E89" s="31" t="s">
        <v>577</v>
      </c>
      <c r="F89" s="90">
        <v>81490</v>
      </c>
      <c r="G89" s="32">
        <v>17.78</v>
      </c>
      <c r="H89" s="32" t="s">
        <v>312</v>
      </c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</row>
    <row r="90" spans="1:35" ht="12.75" customHeight="1">
      <c r="A90" s="89">
        <v>44561</v>
      </c>
      <c r="B90" s="32">
        <v>541983</v>
      </c>
      <c r="C90" s="31" t="s">
        <v>1056</v>
      </c>
      <c r="D90" s="31" t="s">
        <v>1057</v>
      </c>
      <c r="E90" s="31" t="s">
        <v>577</v>
      </c>
      <c r="F90" s="90">
        <v>75000</v>
      </c>
      <c r="G90" s="32">
        <v>5.01</v>
      </c>
      <c r="H90" s="32" t="s">
        <v>312</v>
      </c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</row>
    <row r="91" spans="1:35" ht="12.75" customHeight="1">
      <c r="A91" s="89">
        <v>44561</v>
      </c>
      <c r="B91" s="32">
        <v>533506</v>
      </c>
      <c r="C91" s="31" t="s">
        <v>1040</v>
      </c>
      <c r="D91" s="31" t="s">
        <v>1081</v>
      </c>
      <c r="E91" s="31" t="s">
        <v>576</v>
      </c>
      <c r="F91" s="90">
        <v>21987</v>
      </c>
      <c r="G91" s="32">
        <v>3.28</v>
      </c>
      <c r="H91" s="32" t="s">
        <v>312</v>
      </c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</row>
    <row r="92" spans="1:35" ht="12.75" customHeight="1">
      <c r="A92" s="89">
        <v>44561</v>
      </c>
      <c r="B92" s="32">
        <v>533506</v>
      </c>
      <c r="C92" s="31" t="s">
        <v>1040</v>
      </c>
      <c r="D92" s="31" t="s">
        <v>1037</v>
      </c>
      <c r="E92" s="31" t="s">
        <v>576</v>
      </c>
      <c r="F92" s="90">
        <v>4016606</v>
      </c>
      <c r="G92" s="32">
        <v>3.29</v>
      </c>
      <c r="H92" s="32" t="s">
        <v>312</v>
      </c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</row>
    <row r="93" spans="1:35" ht="12.75" customHeight="1">
      <c r="A93" s="89">
        <v>44561</v>
      </c>
      <c r="B93" s="32">
        <v>533506</v>
      </c>
      <c r="C93" s="31" t="s">
        <v>1040</v>
      </c>
      <c r="D93" s="31" t="s">
        <v>1037</v>
      </c>
      <c r="E93" s="31" t="s">
        <v>577</v>
      </c>
      <c r="F93" s="90">
        <v>4511600</v>
      </c>
      <c r="G93" s="32">
        <v>3.23</v>
      </c>
      <c r="H93" s="32" t="s">
        <v>312</v>
      </c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  <c r="AB93" s="78"/>
      <c r="AC93" s="78"/>
      <c r="AD93" s="78"/>
      <c r="AE93" s="78"/>
      <c r="AF93" s="78"/>
      <c r="AG93" s="78"/>
      <c r="AH93" s="78"/>
      <c r="AI93" s="78"/>
    </row>
    <row r="94" spans="1:35" ht="12.75" customHeight="1">
      <c r="A94" s="89">
        <v>44561</v>
      </c>
      <c r="B94" s="32">
        <v>533506</v>
      </c>
      <c r="C94" s="31" t="s">
        <v>1040</v>
      </c>
      <c r="D94" s="31" t="s">
        <v>1081</v>
      </c>
      <c r="E94" s="31" t="s">
        <v>577</v>
      </c>
      <c r="F94" s="90">
        <v>4671987</v>
      </c>
      <c r="G94" s="32">
        <v>3.3</v>
      </c>
      <c r="H94" s="32" t="s">
        <v>312</v>
      </c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  <c r="AB94" s="78"/>
      <c r="AC94" s="78"/>
      <c r="AD94" s="78"/>
      <c r="AE94" s="78"/>
      <c r="AF94" s="78"/>
      <c r="AG94" s="78"/>
      <c r="AH94" s="78"/>
      <c r="AI94" s="78"/>
    </row>
    <row r="95" spans="1:35" ht="12.75" customHeight="1">
      <c r="A95" s="89">
        <v>44561</v>
      </c>
      <c r="B95" s="32">
        <v>533506</v>
      </c>
      <c r="C95" s="31" t="s">
        <v>1040</v>
      </c>
      <c r="D95" s="31" t="s">
        <v>985</v>
      </c>
      <c r="E95" s="31" t="s">
        <v>576</v>
      </c>
      <c r="F95" s="90">
        <v>5378950</v>
      </c>
      <c r="G95" s="32">
        <v>3.47</v>
      </c>
      <c r="H95" s="32" t="s">
        <v>312</v>
      </c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  <c r="AB95" s="78"/>
      <c r="AC95" s="78"/>
      <c r="AD95" s="78"/>
      <c r="AE95" s="78"/>
      <c r="AF95" s="78"/>
      <c r="AG95" s="78"/>
      <c r="AH95" s="78"/>
      <c r="AI95" s="78"/>
    </row>
    <row r="96" spans="1:35" ht="12.75" customHeight="1">
      <c r="A96" s="89">
        <v>44561</v>
      </c>
      <c r="B96" s="32">
        <v>533506</v>
      </c>
      <c r="C96" s="31" t="s">
        <v>1040</v>
      </c>
      <c r="D96" s="31" t="s">
        <v>985</v>
      </c>
      <c r="E96" s="31" t="s">
        <v>577</v>
      </c>
      <c r="F96" s="90">
        <v>1880118</v>
      </c>
      <c r="G96" s="32">
        <v>2.98</v>
      </c>
      <c r="H96" s="32" t="s">
        <v>312</v>
      </c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  <c r="AB96" s="78"/>
      <c r="AC96" s="78"/>
      <c r="AD96" s="78"/>
      <c r="AE96" s="78"/>
      <c r="AF96" s="78"/>
      <c r="AG96" s="78"/>
      <c r="AH96" s="78"/>
      <c r="AI96" s="78"/>
    </row>
    <row r="97" spans="1:35" ht="12.75" customHeight="1">
      <c r="A97" s="89">
        <v>44561</v>
      </c>
      <c r="B97" s="32">
        <v>504786</v>
      </c>
      <c r="C97" s="31" t="s">
        <v>1231</v>
      </c>
      <c r="D97" s="31" t="s">
        <v>1232</v>
      </c>
      <c r="E97" s="31" t="s">
        <v>576</v>
      </c>
      <c r="F97" s="90">
        <v>29000</v>
      </c>
      <c r="G97" s="32">
        <v>273.5</v>
      </c>
      <c r="H97" s="32" t="s">
        <v>312</v>
      </c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  <c r="AB97" s="78"/>
      <c r="AC97" s="78"/>
      <c r="AD97" s="78"/>
      <c r="AE97" s="78"/>
      <c r="AF97" s="78"/>
      <c r="AG97" s="78"/>
      <c r="AH97" s="78"/>
      <c r="AI97" s="78"/>
    </row>
    <row r="98" spans="1:35" ht="12.75" customHeight="1">
      <c r="A98" s="89">
        <v>44561</v>
      </c>
      <c r="B98" s="32">
        <v>504786</v>
      </c>
      <c r="C98" s="31" t="s">
        <v>1231</v>
      </c>
      <c r="D98" s="31" t="s">
        <v>1233</v>
      </c>
      <c r="E98" s="31" t="s">
        <v>577</v>
      </c>
      <c r="F98" s="90">
        <v>29000</v>
      </c>
      <c r="G98" s="32">
        <v>273.5</v>
      </c>
      <c r="H98" s="32" t="s">
        <v>312</v>
      </c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</row>
    <row r="99" spans="1:35" ht="12.75" customHeight="1">
      <c r="A99" s="89">
        <v>44561</v>
      </c>
      <c r="B99" s="32">
        <v>524400</v>
      </c>
      <c r="C99" s="31" t="s">
        <v>1234</v>
      </c>
      <c r="D99" s="31" t="s">
        <v>1235</v>
      </c>
      <c r="E99" s="31" t="s">
        <v>576</v>
      </c>
      <c r="F99" s="90">
        <v>27326</v>
      </c>
      <c r="G99" s="32">
        <v>41.85</v>
      </c>
      <c r="H99" s="32" t="s">
        <v>312</v>
      </c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</row>
    <row r="100" spans="1:35" ht="12.75" customHeight="1">
      <c r="A100" s="89">
        <v>44561</v>
      </c>
      <c r="B100" s="32">
        <v>524400</v>
      </c>
      <c r="C100" s="31" t="s">
        <v>1234</v>
      </c>
      <c r="D100" s="31" t="s">
        <v>1236</v>
      </c>
      <c r="E100" s="31" t="s">
        <v>576</v>
      </c>
      <c r="F100" s="90">
        <v>1545</v>
      </c>
      <c r="G100" s="32">
        <v>46.25</v>
      </c>
      <c r="H100" s="32" t="s">
        <v>312</v>
      </c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  <c r="AB100" s="78"/>
      <c r="AC100" s="78"/>
      <c r="AD100" s="78"/>
      <c r="AE100" s="78"/>
      <c r="AF100" s="78"/>
      <c r="AG100" s="78"/>
      <c r="AH100" s="78"/>
      <c r="AI100" s="78"/>
    </row>
    <row r="101" spans="1:35" ht="12.75" customHeight="1">
      <c r="A101" s="89">
        <v>44561</v>
      </c>
      <c r="B101" s="32">
        <v>524400</v>
      </c>
      <c r="C101" s="31" t="s">
        <v>1234</v>
      </c>
      <c r="D101" s="31" t="s">
        <v>1236</v>
      </c>
      <c r="E101" s="31" t="s">
        <v>577</v>
      </c>
      <c r="F101" s="90">
        <v>29000</v>
      </c>
      <c r="G101" s="32">
        <v>41.85</v>
      </c>
      <c r="H101" s="32" t="s">
        <v>312</v>
      </c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  <c r="AB101" s="78"/>
      <c r="AC101" s="78"/>
      <c r="AD101" s="78"/>
      <c r="AE101" s="78"/>
      <c r="AF101" s="78"/>
      <c r="AG101" s="78"/>
      <c r="AH101" s="78"/>
      <c r="AI101" s="78"/>
    </row>
    <row r="102" spans="1:35" ht="12.75" customHeight="1">
      <c r="A102" s="89">
        <v>44561</v>
      </c>
      <c r="B102" s="32">
        <v>532154</v>
      </c>
      <c r="C102" s="31" t="s">
        <v>1237</v>
      </c>
      <c r="D102" s="31" t="s">
        <v>1109</v>
      </c>
      <c r="E102" s="31" t="s">
        <v>576</v>
      </c>
      <c r="F102" s="90">
        <v>264151</v>
      </c>
      <c r="G102" s="32">
        <v>6.55</v>
      </c>
      <c r="H102" s="32" t="s">
        <v>312</v>
      </c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  <c r="AB102" s="78"/>
      <c r="AC102" s="78"/>
      <c r="AD102" s="78"/>
      <c r="AE102" s="78"/>
      <c r="AF102" s="78"/>
      <c r="AG102" s="78"/>
      <c r="AH102" s="78"/>
      <c r="AI102" s="78"/>
    </row>
    <row r="103" spans="1:35" ht="12.75" customHeight="1">
      <c r="A103" s="89">
        <v>44561</v>
      </c>
      <c r="B103" s="32">
        <v>532154</v>
      </c>
      <c r="C103" s="31" t="s">
        <v>1237</v>
      </c>
      <c r="D103" s="31" t="s">
        <v>1109</v>
      </c>
      <c r="E103" s="31" t="s">
        <v>577</v>
      </c>
      <c r="F103" s="90">
        <v>274151</v>
      </c>
      <c r="G103" s="32">
        <v>6.61</v>
      </c>
      <c r="H103" s="32" t="s">
        <v>312</v>
      </c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  <c r="AB103" s="78"/>
      <c r="AC103" s="78"/>
      <c r="AD103" s="78"/>
      <c r="AE103" s="78"/>
      <c r="AF103" s="78"/>
      <c r="AG103" s="78"/>
      <c r="AH103" s="78"/>
      <c r="AI103" s="78"/>
    </row>
    <row r="104" spans="1:35" ht="12.75" customHeight="1">
      <c r="A104" s="89">
        <v>44561</v>
      </c>
      <c r="B104" s="32">
        <v>532154</v>
      </c>
      <c r="C104" s="31" t="s">
        <v>1237</v>
      </c>
      <c r="D104" s="31" t="s">
        <v>1027</v>
      </c>
      <c r="E104" s="31" t="s">
        <v>576</v>
      </c>
      <c r="F104" s="90">
        <v>265031</v>
      </c>
      <c r="G104" s="32">
        <v>6.57</v>
      </c>
      <c r="H104" s="32" t="s">
        <v>312</v>
      </c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  <c r="AB104" s="78"/>
      <c r="AC104" s="78"/>
      <c r="AD104" s="78"/>
      <c r="AE104" s="78"/>
      <c r="AF104" s="78"/>
      <c r="AG104" s="78"/>
      <c r="AH104" s="78"/>
      <c r="AI104" s="78"/>
    </row>
    <row r="105" spans="1:35" ht="12.75" customHeight="1">
      <c r="A105" s="89">
        <v>44561</v>
      </c>
      <c r="B105" s="32">
        <v>532154</v>
      </c>
      <c r="C105" s="31" t="s">
        <v>1237</v>
      </c>
      <c r="D105" s="31" t="s">
        <v>1027</v>
      </c>
      <c r="E105" s="31" t="s">
        <v>577</v>
      </c>
      <c r="F105" s="90">
        <v>146410</v>
      </c>
      <c r="G105" s="32">
        <v>6.64</v>
      </c>
      <c r="H105" s="32" t="s">
        <v>312</v>
      </c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  <c r="AB105" s="78"/>
      <c r="AC105" s="78"/>
      <c r="AD105" s="78"/>
      <c r="AE105" s="78"/>
      <c r="AF105" s="78"/>
      <c r="AG105" s="78"/>
      <c r="AH105" s="78"/>
      <c r="AI105" s="78"/>
    </row>
    <row r="106" spans="1:35" ht="12.75" customHeight="1">
      <c r="A106" s="89">
        <v>44561</v>
      </c>
      <c r="B106" s="32">
        <v>539814</v>
      </c>
      <c r="C106" s="31" t="s">
        <v>1238</v>
      </c>
      <c r="D106" s="31" t="s">
        <v>1239</v>
      </c>
      <c r="E106" s="31" t="s">
        <v>576</v>
      </c>
      <c r="F106" s="90">
        <v>30000</v>
      </c>
      <c r="G106" s="32">
        <v>34.69</v>
      </c>
      <c r="H106" s="32" t="s">
        <v>312</v>
      </c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  <c r="AB106" s="78"/>
      <c r="AC106" s="78"/>
      <c r="AD106" s="78"/>
      <c r="AE106" s="78"/>
      <c r="AF106" s="78"/>
      <c r="AG106" s="78"/>
      <c r="AH106" s="78"/>
      <c r="AI106" s="78"/>
    </row>
    <row r="107" spans="1:35" ht="12.75" customHeight="1">
      <c r="A107" s="89">
        <v>44561</v>
      </c>
      <c r="B107" s="32">
        <v>539814</v>
      </c>
      <c r="C107" s="31" t="s">
        <v>1238</v>
      </c>
      <c r="D107" s="31" t="s">
        <v>1239</v>
      </c>
      <c r="E107" s="31" t="s">
        <v>577</v>
      </c>
      <c r="F107" s="90">
        <v>1745</v>
      </c>
      <c r="G107" s="32">
        <v>31.7</v>
      </c>
      <c r="H107" s="32" t="s">
        <v>312</v>
      </c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  <c r="AB107" s="78"/>
      <c r="AC107" s="78"/>
      <c r="AD107" s="78"/>
      <c r="AE107" s="78"/>
      <c r="AF107" s="78"/>
      <c r="AG107" s="78"/>
      <c r="AH107" s="78"/>
      <c r="AI107" s="78"/>
    </row>
    <row r="108" spans="1:35" ht="12.75" customHeight="1">
      <c r="A108" s="89">
        <v>44561</v>
      </c>
      <c r="B108" s="32">
        <v>539814</v>
      </c>
      <c r="C108" s="31" t="s">
        <v>1238</v>
      </c>
      <c r="D108" s="31" t="s">
        <v>1240</v>
      </c>
      <c r="E108" s="31" t="s">
        <v>577</v>
      </c>
      <c r="F108" s="90">
        <v>26500</v>
      </c>
      <c r="G108" s="32">
        <v>32.07</v>
      </c>
      <c r="H108" s="32" t="s">
        <v>312</v>
      </c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  <c r="AB108" s="78"/>
      <c r="AC108" s="78"/>
      <c r="AD108" s="78"/>
      <c r="AE108" s="78"/>
      <c r="AF108" s="78"/>
      <c r="AG108" s="78"/>
      <c r="AH108" s="78"/>
      <c r="AI108" s="78"/>
    </row>
    <row r="109" spans="1:35" ht="12.75" customHeight="1">
      <c r="A109" s="89">
        <v>44561</v>
      </c>
      <c r="B109" s="32">
        <v>531648</v>
      </c>
      <c r="C109" s="31" t="s">
        <v>1241</v>
      </c>
      <c r="D109" s="31" t="s">
        <v>1242</v>
      </c>
      <c r="E109" s="31" t="s">
        <v>577</v>
      </c>
      <c r="F109" s="90">
        <v>510000</v>
      </c>
      <c r="G109" s="32">
        <v>2.1800000000000002</v>
      </c>
      <c r="H109" s="32" t="s">
        <v>312</v>
      </c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  <c r="AB109" s="78"/>
      <c r="AC109" s="78"/>
      <c r="AD109" s="78"/>
      <c r="AE109" s="78"/>
      <c r="AF109" s="78"/>
      <c r="AG109" s="78"/>
      <c r="AH109" s="78"/>
      <c r="AI109" s="78"/>
    </row>
    <row r="110" spans="1:35" ht="12.75" customHeight="1">
      <c r="A110" s="89">
        <v>44561</v>
      </c>
      <c r="B110" s="32">
        <v>531648</v>
      </c>
      <c r="C110" s="31" t="s">
        <v>1241</v>
      </c>
      <c r="D110" s="31" t="s">
        <v>1243</v>
      </c>
      <c r="E110" s="31" t="s">
        <v>576</v>
      </c>
      <c r="F110" s="90">
        <v>200000</v>
      </c>
      <c r="G110" s="32">
        <v>2.1800000000000002</v>
      </c>
      <c r="H110" s="32" t="s">
        <v>312</v>
      </c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  <c r="AB110" s="78"/>
      <c r="AC110" s="78"/>
      <c r="AD110" s="78"/>
      <c r="AE110" s="78"/>
      <c r="AF110" s="78"/>
      <c r="AG110" s="78"/>
      <c r="AH110" s="78"/>
      <c r="AI110" s="78"/>
    </row>
    <row r="111" spans="1:35" ht="12.75" customHeight="1">
      <c r="A111" s="89">
        <v>44561</v>
      </c>
      <c r="B111" s="32">
        <v>531648</v>
      </c>
      <c r="C111" s="31" t="s">
        <v>1241</v>
      </c>
      <c r="D111" s="31" t="s">
        <v>1244</v>
      </c>
      <c r="E111" s="31" t="s">
        <v>576</v>
      </c>
      <c r="F111" s="90">
        <v>150000</v>
      </c>
      <c r="G111" s="32">
        <v>2.1800000000000002</v>
      </c>
      <c r="H111" s="32" t="s">
        <v>312</v>
      </c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  <c r="AB111" s="78"/>
      <c r="AC111" s="78"/>
      <c r="AD111" s="78"/>
      <c r="AE111" s="78"/>
      <c r="AF111" s="78"/>
      <c r="AG111" s="78"/>
      <c r="AH111" s="78"/>
      <c r="AI111" s="78"/>
    </row>
    <row r="112" spans="1:35" ht="12.75" customHeight="1">
      <c r="A112" s="89">
        <v>44561</v>
      </c>
      <c r="B112" s="32">
        <v>531648</v>
      </c>
      <c r="C112" s="31" t="s">
        <v>1241</v>
      </c>
      <c r="D112" s="31" t="s">
        <v>1245</v>
      </c>
      <c r="E112" s="31" t="s">
        <v>576</v>
      </c>
      <c r="F112" s="90">
        <v>150000</v>
      </c>
      <c r="G112" s="32">
        <v>2.1800000000000002</v>
      </c>
      <c r="H112" s="32" t="s">
        <v>312</v>
      </c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  <c r="AB112" s="78"/>
      <c r="AC112" s="78"/>
      <c r="AD112" s="78"/>
      <c r="AE112" s="78"/>
      <c r="AF112" s="78"/>
      <c r="AG112" s="78"/>
      <c r="AH112" s="78"/>
      <c r="AI112" s="78"/>
    </row>
    <row r="113" spans="1:35" ht="12.75" customHeight="1">
      <c r="A113" s="89">
        <v>44561</v>
      </c>
      <c r="B113" s="32">
        <v>535205</v>
      </c>
      <c r="C113" s="31" t="s">
        <v>1246</v>
      </c>
      <c r="D113" s="31" t="s">
        <v>1247</v>
      </c>
      <c r="E113" s="31" t="s">
        <v>576</v>
      </c>
      <c r="F113" s="90">
        <v>700000</v>
      </c>
      <c r="G113" s="32">
        <v>10.15</v>
      </c>
      <c r="H113" s="32" t="s">
        <v>312</v>
      </c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  <c r="AB113" s="78"/>
      <c r="AC113" s="78"/>
      <c r="AD113" s="78"/>
      <c r="AE113" s="78"/>
      <c r="AF113" s="78"/>
      <c r="AG113" s="78"/>
      <c r="AH113" s="78"/>
      <c r="AI113" s="78"/>
    </row>
    <row r="114" spans="1:35" ht="12.75" customHeight="1">
      <c r="A114" s="89">
        <v>44561</v>
      </c>
      <c r="B114" s="32">
        <v>535205</v>
      </c>
      <c r="C114" s="31" t="s">
        <v>1246</v>
      </c>
      <c r="D114" s="31" t="s">
        <v>1248</v>
      </c>
      <c r="E114" s="31" t="s">
        <v>576</v>
      </c>
      <c r="F114" s="90">
        <v>100000</v>
      </c>
      <c r="G114" s="32">
        <v>10.15</v>
      </c>
      <c r="H114" s="32" t="s">
        <v>312</v>
      </c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  <c r="AB114" s="78"/>
      <c r="AC114" s="78"/>
      <c r="AD114" s="78"/>
      <c r="AE114" s="78"/>
      <c r="AF114" s="78"/>
      <c r="AG114" s="78"/>
      <c r="AH114" s="78"/>
      <c r="AI114" s="78"/>
    </row>
    <row r="115" spans="1:35" ht="12.75" customHeight="1">
      <c r="A115" s="89">
        <v>44561</v>
      </c>
      <c r="B115" s="32">
        <v>535205</v>
      </c>
      <c r="C115" s="31" t="s">
        <v>1246</v>
      </c>
      <c r="D115" s="31" t="s">
        <v>1249</v>
      </c>
      <c r="E115" s="31" t="s">
        <v>576</v>
      </c>
      <c r="F115" s="90">
        <v>100000</v>
      </c>
      <c r="G115" s="32">
        <v>10.15</v>
      </c>
      <c r="H115" s="32" t="s">
        <v>312</v>
      </c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  <c r="AB115" s="78"/>
      <c r="AC115" s="78"/>
      <c r="AD115" s="78"/>
      <c r="AE115" s="78"/>
      <c r="AF115" s="78"/>
      <c r="AG115" s="78"/>
      <c r="AH115" s="78"/>
      <c r="AI115" s="78"/>
    </row>
    <row r="116" spans="1:35" ht="12.75" customHeight="1">
      <c r="A116" s="89">
        <v>44561</v>
      </c>
      <c r="B116" s="32">
        <v>535205</v>
      </c>
      <c r="C116" s="31" t="s">
        <v>1246</v>
      </c>
      <c r="D116" s="31" t="s">
        <v>1058</v>
      </c>
      <c r="E116" s="31" t="s">
        <v>577</v>
      </c>
      <c r="F116" s="90">
        <v>172913</v>
      </c>
      <c r="G116" s="32">
        <v>10.15</v>
      </c>
      <c r="H116" s="32" t="s">
        <v>312</v>
      </c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  <c r="AB116" s="78"/>
      <c r="AC116" s="78"/>
      <c r="AD116" s="78"/>
      <c r="AE116" s="78"/>
      <c r="AF116" s="78"/>
      <c r="AG116" s="78"/>
      <c r="AH116" s="78"/>
      <c r="AI116" s="78"/>
    </row>
    <row r="117" spans="1:35" ht="12.75" customHeight="1">
      <c r="A117" s="89">
        <v>44561</v>
      </c>
      <c r="B117" s="32">
        <v>535205</v>
      </c>
      <c r="C117" s="31" t="s">
        <v>1246</v>
      </c>
      <c r="D117" s="31" t="s">
        <v>1250</v>
      </c>
      <c r="E117" s="31" t="s">
        <v>577</v>
      </c>
      <c r="F117" s="90">
        <v>511110</v>
      </c>
      <c r="G117" s="32">
        <v>10.15</v>
      </c>
      <c r="H117" s="32" t="s">
        <v>312</v>
      </c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  <c r="AB117" s="78"/>
      <c r="AC117" s="78"/>
      <c r="AD117" s="78"/>
      <c r="AE117" s="78"/>
      <c r="AF117" s="78"/>
      <c r="AG117" s="78"/>
      <c r="AH117" s="78"/>
      <c r="AI117" s="78"/>
    </row>
    <row r="118" spans="1:35" ht="12.75" customHeight="1">
      <c r="A118" s="89">
        <v>44561</v>
      </c>
      <c r="B118" s="32">
        <v>535205</v>
      </c>
      <c r="C118" s="31" t="s">
        <v>1246</v>
      </c>
      <c r="D118" s="31" t="s">
        <v>1116</v>
      </c>
      <c r="E118" s="31" t="s">
        <v>577</v>
      </c>
      <c r="F118" s="90">
        <v>759906</v>
      </c>
      <c r="G118" s="32">
        <v>10.15</v>
      </c>
      <c r="H118" s="32" t="s">
        <v>312</v>
      </c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  <c r="AB118" s="78"/>
      <c r="AC118" s="78"/>
      <c r="AD118" s="78"/>
      <c r="AE118" s="78"/>
      <c r="AF118" s="78"/>
      <c r="AG118" s="78"/>
      <c r="AH118" s="78"/>
      <c r="AI118" s="78"/>
    </row>
    <row r="119" spans="1:35" ht="12.75" customHeight="1">
      <c r="A119" s="89">
        <v>44561</v>
      </c>
      <c r="B119" s="32">
        <v>530557</v>
      </c>
      <c r="C119" s="31" t="s">
        <v>1117</v>
      </c>
      <c r="D119" s="31" t="s">
        <v>1251</v>
      </c>
      <c r="E119" s="31" t="s">
        <v>576</v>
      </c>
      <c r="F119" s="90">
        <v>5000000</v>
      </c>
      <c r="G119" s="32">
        <v>1.62</v>
      </c>
      <c r="H119" s="32" t="s">
        <v>312</v>
      </c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  <c r="AB119" s="78"/>
      <c r="AC119" s="78"/>
      <c r="AD119" s="78"/>
      <c r="AE119" s="78"/>
      <c r="AF119" s="78"/>
      <c r="AG119" s="78"/>
      <c r="AH119" s="78"/>
      <c r="AI119" s="78"/>
    </row>
    <row r="120" spans="1:35" ht="12.75" customHeight="1">
      <c r="A120" s="89">
        <v>44561</v>
      </c>
      <c r="B120" s="32">
        <v>530557</v>
      </c>
      <c r="C120" s="31" t="s">
        <v>1117</v>
      </c>
      <c r="D120" s="31" t="s">
        <v>985</v>
      </c>
      <c r="E120" s="31" t="s">
        <v>576</v>
      </c>
      <c r="F120" s="90">
        <v>3342510</v>
      </c>
      <c r="G120" s="32">
        <v>1.62</v>
      </c>
      <c r="H120" s="32" t="s">
        <v>312</v>
      </c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  <c r="AB120" s="78"/>
      <c r="AC120" s="78"/>
      <c r="AD120" s="78"/>
      <c r="AE120" s="78"/>
      <c r="AF120" s="78"/>
      <c r="AG120" s="78"/>
      <c r="AH120" s="78"/>
      <c r="AI120" s="78"/>
    </row>
    <row r="121" spans="1:35" ht="12.75" customHeight="1">
      <c r="A121" s="89">
        <v>44561</v>
      </c>
      <c r="B121" s="32">
        <v>530557</v>
      </c>
      <c r="C121" s="31" t="s">
        <v>1117</v>
      </c>
      <c r="D121" s="31" t="s">
        <v>985</v>
      </c>
      <c r="E121" s="31" t="s">
        <v>577</v>
      </c>
      <c r="F121" s="90">
        <v>500000</v>
      </c>
      <c r="G121" s="32">
        <v>1.58</v>
      </c>
      <c r="H121" s="32" t="s">
        <v>312</v>
      </c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  <c r="AB121" s="78"/>
      <c r="AC121" s="78"/>
      <c r="AD121" s="78"/>
      <c r="AE121" s="78"/>
      <c r="AF121" s="78"/>
      <c r="AG121" s="78"/>
      <c r="AH121" s="78"/>
      <c r="AI121" s="78"/>
    </row>
    <row r="122" spans="1:35" ht="12.75" customHeight="1">
      <c r="A122" s="89">
        <v>44561</v>
      </c>
      <c r="B122" s="32">
        <v>511535</v>
      </c>
      <c r="C122" s="31" t="s">
        <v>1059</v>
      </c>
      <c r="D122" s="31" t="s">
        <v>1060</v>
      </c>
      <c r="E122" s="31" t="s">
        <v>577</v>
      </c>
      <c r="F122" s="90">
        <v>34438</v>
      </c>
      <c r="G122" s="32">
        <v>15.91</v>
      </c>
      <c r="H122" s="32" t="s">
        <v>312</v>
      </c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  <c r="AB122" s="78"/>
      <c r="AC122" s="78"/>
      <c r="AD122" s="78"/>
      <c r="AE122" s="78"/>
      <c r="AF122" s="78"/>
      <c r="AG122" s="78"/>
      <c r="AH122" s="78"/>
      <c r="AI122" s="78"/>
    </row>
    <row r="123" spans="1:35" ht="12.75" customHeight="1">
      <c r="A123" s="89">
        <v>44561</v>
      </c>
      <c r="B123" s="32">
        <v>540243</v>
      </c>
      <c r="C123" s="31" t="s">
        <v>1082</v>
      </c>
      <c r="D123" s="31" t="s">
        <v>1252</v>
      </c>
      <c r="E123" s="31" t="s">
        <v>577</v>
      </c>
      <c r="F123" s="90">
        <v>13650</v>
      </c>
      <c r="G123" s="32">
        <v>31.15</v>
      </c>
      <c r="H123" s="32" t="s">
        <v>312</v>
      </c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  <c r="AB123" s="78"/>
      <c r="AC123" s="78"/>
      <c r="AD123" s="78"/>
      <c r="AE123" s="78"/>
      <c r="AF123" s="78"/>
      <c r="AG123" s="78"/>
      <c r="AH123" s="78"/>
      <c r="AI123" s="78"/>
    </row>
    <row r="124" spans="1:35" ht="12.75" customHeight="1">
      <c r="A124" s="89">
        <v>44561</v>
      </c>
      <c r="B124" s="32">
        <v>539598</v>
      </c>
      <c r="C124" s="31" t="s">
        <v>1253</v>
      </c>
      <c r="D124" s="31" t="s">
        <v>1254</v>
      </c>
      <c r="E124" s="31" t="s">
        <v>577</v>
      </c>
      <c r="F124" s="90">
        <v>90000</v>
      </c>
      <c r="G124" s="32">
        <v>40</v>
      </c>
      <c r="H124" s="32" t="s">
        <v>312</v>
      </c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  <c r="AB124" s="78"/>
      <c r="AC124" s="78"/>
      <c r="AD124" s="78"/>
      <c r="AE124" s="78"/>
      <c r="AF124" s="78"/>
      <c r="AG124" s="78"/>
      <c r="AH124" s="78"/>
      <c r="AI124" s="78"/>
    </row>
    <row r="125" spans="1:35" ht="12.75" customHeight="1">
      <c r="A125" s="89">
        <v>44561</v>
      </c>
      <c r="B125" s="32">
        <v>539598</v>
      </c>
      <c r="C125" s="31" t="s">
        <v>1253</v>
      </c>
      <c r="D125" s="31" t="s">
        <v>1255</v>
      </c>
      <c r="E125" s="31" t="s">
        <v>576</v>
      </c>
      <c r="F125" s="90">
        <v>35000</v>
      </c>
      <c r="G125" s="32">
        <v>40.090000000000003</v>
      </c>
      <c r="H125" s="32" t="s">
        <v>312</v>
      </c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  <c r="AB125" s="78"/>
      <c r="AC125" s="78"/>
      <c r="AD125" s="78"/>
      <c r="AE125" s="78"/>
      <c r="AF125" s="78"/>
      <c r="AG125" s="78"/>
      <c r="AH125" s="78"/>
      <c r="AI125" s="78"/>
    </row>
    <row r="126" spans="1:35" ht="12.75" customHeight="1">
      <c r="A126" s="89">
        <v>44561</v>
      </c>
      <c r="B126" s="32">
        <v>539598</v>
      </c>
      <c r="C126" s="31" t="s">
        <v>1253</v>
      </c>
      <c r="D126" s="31" t="s">
        <v>1255</v>
      </c>
      <c r="E126" s="31" t="s">
        <v>577</v>
      </c>
      <c r="F126" s="90">
        <v>5000</v>
      </c>
      <c r="G126" s="32">
        <v>40.729999999999997</v>
      </c>
      <c r="H126" s="32" t="s">
        <v>312</v>
      </c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  <c r="AB126" s="78"/>
      <c r="AC126" s="78"/>
      <c r="AD126" s="78"/>
      <c r="AE126" s="78"/>
      <c r="AF126" s="78"/>
      <c r="AG126" s="78"/>
      <c r="AH126" s="78"/>
      <c r="AI126" s="78"/>
    </row>
    <row r="127" spans="1:35" ht="12.75" customHeight="1">
      <c r="A127" s="89">
        <v>44561</v>
      </c>
      <c r="B127" s="32">
        <v>539291</v>
      </c>
      <c r="C127" s="31" t="s">
        <v>1083</v>
      </c>
      <c r="D127" s="31" t="s">
        <v>1256</v>
      </c>
      <c r="E127" s="31" t="s">
        <v>576</v>
      </c>
      <c r="F127" s="90">
        <v>21444</v>
      </c>
      <c r="G127" s="32">
        <v>14.52</v>
      </c>
      <c r="H127" s="32" t="s">
        <v>312</v>
      </c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  <c r="AB127" s="78"/>
      <c r="AC127" s="78"/>
      <c r="AD127" s="78"/>
      <c r="AE127" s="78"/>
      <c r="AF127" s="78"/>
      <c r="AG127" s="78"/>
      <c r="AH127" s="78"/>
      <c r="AI127" s="78"/>
    </row>
    <row r="128" spans="1:35" ht="12.75" customHeight="1">
      <c r="A128" s="89">
        <v>44561</v>
      </c>
      <c r="B128" s="32">
        <v>539291</v>
      </c>
      <c r="C128" s="31" t="s">
        <v>1083</v>
      </c>
      <c r="D128" s="31" t="s">
        <v>1256</v>
      </c>
      <c r="E128" s="31" t="s">
        <v>577</v>
      </c>
      <c r="F128" s="90">
        <v>21444</v>
      </c>
      <c r="G128" s="32">
        <v>14.88</v>
      </c>
      <c r="H128" s="32" t="s">
        <v>312</v>
      </c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  <c r="AB128" s="78"/>
      <c r="AC128" s="78"/>
      <c r="AD128" s="78"/>
      <c r="AE128" s="78"/>
      <c r="AF128" s="78"/>
      <c r="AG128" s="78"/>
      <c r="AH128" s="78"/>
      <c r="AI128" s="78"/>
    </row>
    <row r="129" spans="1:35" ht="12.75" customHeight="1">
      <c r="A129" s="89">
        <v>44561</v>
      </c>
      <c r="B129" s="32">
        <v>541444</v>
      </c>
      <c r="C129" s="31" t="s">
        <v>1257</v>
      </c>
      <c r="D129" s="31" t="s">
        <v>1110</v>
      </c>
      <c r="E129" s="31" t="s">
        <v>576</v>
      </c>
      <c r="F129" s="90">
        <v>150000</v>
      </c>
      <c r="G129" s="32">
        <v>18.350000000000001</v>
      </c>
      <c r="H129" s="32" t="s">
        <v>312</v>
      </c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  <c r="AB129" s="78"/>
      <c r="AC129" s="78"/>
      <c r="AD129" s="78"/>
      <c r="AE129" s="78"/>
      <c r="AF129" s="78"/>
      <c r="AG129" s="78"/>
      <c r="AH129" s="78"/>
      <c r="AI129" s="78"/>
    </row>
    <row r="130" spans="1:35" ht="12.75" customHeight="1">
      <c r="A130" s="89">
        <v>44561</v>
      </c>
      <c r="B130" s="32">
        <v>541444</v>
      </c>
      <c r="C130" s="31" t="s">
        <v>1257</v>
      </c>
      <c r="D130" s="31" t="s">
        <v>1258</v>
      </c>
      <c r="E130" s="31" t="s">
        <v>577</v>
      </c>
      <c r="F130" s="90">
        <v>150339</v>
      </c>
      <c r="G130" s="32">
        <v>18.350000000000001</v>
      </c>
      <c r="H130" s="32" t="s">
        <v>312</v>
      </c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  <c r="AB130" s="78"/>
      <c r="AC130" s="78"/>
      <c r="AD130" s="78"/>
      <c r="AE130" s="78"/>
      <c r="AF130" s="78"/>
      <c r="AG130" s="78"/>
      <c r="AH130" s="78"/>
      <c r="AI130" s="78"/>
    </row>
    <row r="131" spans="1:35" ht="12.75" customHeight="1">
      <c r="A131" s="89">
        <v>44561</v>
      </c>
      <c r="B131" s="32">
        <v>541444</v>
      </c>
      <c r="C131" s="31" t="s">
        <v>1257</v>
      </c>
      <c r="D131" s="31" t="s">
        <v>1110</v>
      </c>
      <c r="E131" s="31" t="s">
        <v>576</v>
      </c>
      <c r="F131" s="90">
        <v>400001</v>
      </c>
      <c r="G131" s="32">
        <v>18.34</v>
      </c>
      <c r="H131" s="32" t="s">
        <v>312</v>
      </c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  <c r="AB131" s="78"/>
      <c r="AC131" s="78"/>
      <c r="AD131" s="78"/>
      <c r="AE131" s="78"/>
      <c r="AF131" s="78"/>
      <c r="AG131" s="78"/>
      <c r="AH131" s="78"/>
      <c r="AI131" s="78"/>
    </row>
    <row r="132" spans="1:35" ht="12.75" customHeight="1">
      <c r="A132" s="89">
        <v>44561</v>
      </c>
      <c r="B132" s="32">
        <v>541444</v>
      </c>
      <c r="C132" s="31" t="s">
        <v>1257</v>
      </c>
      <c r="D132" s="31" t="s">
        <v>1259</v>
      </c>
      <c r="E132" s="31" t="s">
        <v>577</v>
      </c>
      <c r="F132" s="90">
        <v>149428</v>
      </c>
      <c r="G132" s="32">
        <v>18.350000000000001</v>
      </c>
      <c r="H132" s="32" t="s">
        <v>312</v>
      </c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  <c r="AB132" s="78"/>
      <c r="AC132" s="78"/>
      <c r="AD132" s="78"/>
      <c r="AE132" s="78"/>
      <c r="AF132" s="78"/>
      <c r="AG132" s="78"/>
      <c r="AH132" s="78"/>
      <c r="AI132" s="78"/>
    </row>
    <row r="133" spans="1:35" ht="12.75" customHeight="1">
      <c r="A133" s="89">
        <v>44561</v>
      </c>
      <c r="B133" s="32">
        <v>541444</v>
      </c>
      <c r="C133" s="31" t="s">
        <v>1257</v>
      </c>
      <c r="D133" s="31" t="s">
        <v>1260</v>
      </c>
      <c r="E133" s="31" t="s">
        <v>577</v>
      </c>
      <c r="F133" s="90">
        <v>240000</v>
      </c>
      <c r="G133" s="32">
        <v>18.350000000000001</v>
      </c>
      <c r="H133" s="32" t="s">
        <v>312</v>
      </c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  <c r="AB133" s="78"/>
      <c r="AC133" s="78"/>
      <c r="AD133" s="78"/>
      <c r="AE133" s="78"/>
      <c r="AF133" s="78"/>
      <c r="AG133" s="78"/>
      <c r="AH133" s="78"/>
      <c r="AI133" s="78"/>
    </row>
    <row r="134" spans="1:35" ht="12.75" customHeight="1">
      <c r="A134" s="89">
        <v>44561</v>
      </c>
      <c r="B134" s="32">
        <v>538860</v>
      </c>
      <c r="C134" s="31" t="s">
        <v>1261</v>
      </c>
      <c r="D134" s="31" t="s">
        <v>1115</v>
      </c>
      <c r="E134" s="31" t="s">
        <v>576</v>
      </c>
      <c r="F134" s="90">
        <v>541821</v>
      </c>
      <c r="G134" s="32">
        <v>2.44</v>
      </c>
      <c r="H134" s="32" t="s">
        <v>312</v>
      </c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  <c r="AB134" s="78"/>
      <c r="AC134" s="78"/>
      <c r="AD134" s="78"/>
      <c r="AE134" s="78"/>
      <c r="AF134" s="78"/>
      <c r="AG134" s="78"/>
      <c r="AH134" s="78"/>
      <c r="AI134" s="78"/>
    </row>
    <row r="135" spans="1:35" ht="12.75" customHeight="1">
      <c r="A135" s="89">
        <v>44561</v>
      </c>
      <c r="B135" s="32">
        <v>538860</v>
      </c>
      <c r="C135" s="31" t="s">
        <v>1261</v>
      </c>
      <c r="D135" s="31" t="s">
        <v>1115</v>
      </c>
      <c r="E135" s="31" t="s">
        <v>577</v>
      </c>
      <c r="F135" s="90">
        <v>457396</v>
      </c>
      <c r="G135" s="32">
        <v>2.42</v>
      </c>
      <c r="H135" s="32" t="s">
        <v>312</v>
      </c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  <c r="AB135" s="78"/>
      <c r="AC135" s="78"/>
      <c r="AD135" s="78"/>
      <c r="AE135" s="78"/>
      <c r="AF135" s="78"/>
      <c r="AG135" s="78"/>
      <c r="AH135" s="78"/>
      <c r="AI135" s="78"/>
    </row>
    <row r="136" spans="1:35" ht="12.75" customHeight="1">
      <c r="A136" s="89">
        <v>44561</v>
      </c>
      <c r="B136" s="32">
        <v>538860</v>
      </c>
      <c r="C136" s="31" t="s">
        <v>1261</v>
      </c>
      <c r="D136" s="31" t="s">
        <v>1086</v>
      </c>
      <c r="E136" s="31" t="s">
        <v>576</v>
      </c>
      <c r="F136" s="90">
        <v>25000</v>
      </c>
      <c r="G136" s="32">
        <v>2.66</v>
      </c>
      <c r="H136" s="32" t="s">
        <v>312</v>
      </c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  <c r="AB136" s="78"/>
      <c r="AC136" s="78"/>
      <c r="AD136" s="78"/>
      <c r="AE136" s="78"/>
      <c r="AF136" s="78"/>
      <c r="AG136" s="78"/>
      <c r="AH136" s="78"/>
      <c r="AI136" s="78"/>
    </row>
    <row r="137" spans="1:35" ht="12.75" customHeight="1">
      <c r="A137" s="89">
        <v>44561</v>
      </c>
      <c r="B137" s="32">
        <v>538860</v>
      </c>
      <c r="C137" s="31" t="s">
        <v>1261</v>
      </c>
      <c r="D137" s="31" t="s">
        <v>1086</v>
      </c>
      <c r="E137" s="31" t="s">
        <v>577</v>
      </c>
      <c r="F137" s="90">
        <v>700586</v>
      </c>
      <c r="G137" s="32">
        <v>2.42</v>
      </c>
      <c r="H137" s="32" t="s">
        <v>312</v>
      </c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  <c r="AB137" s="78"/>
      <c r="AC137" s="78"/>
      <c r="AD137" s="78"/>
      <c r="AE137" s="78"/>
      <c r="AF137" s="78"/>
      <c r="AG137" s="78"/>
      <c r="AH137" s="78"/>
      <c r="AI137" s="78"/>
    </row>
    <row r="138" spans="1:35" ht="12.75" customHeight="1">
      <c r="A138" s="89">
        <v>44561</v>
      </c>
      <c r="B138" s="32">
        <v>538860</v>
      </c>
      <c r="C138" s="31" t="s">
        <v>1261</v>
      </c>
      <c r="D138" s="31" t="s">
        <v>864</v>
      </c>
      <c r="E138" s="31" t="s">
        <v>577</v>
      </c>
      <c r="F138" s="90">
        <v>2250000</v>
      </c>
      <c r="G138" s="32">
        <v>2.42</v>
      </c>
      <c r="H138" s="32" t="s">
        <v>312</v>
      </c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  <c r="AB138" s="78"/>
      <c r="AC138" s="78"/>
      <c r="AD138" s="78"/>
      <c r="AE138" s="78"/>
      <c r="AF138" s="78"/>
      <c r="AG138" s="78"/>
      <c r="AH138" s="78"/>
      <c r="AI138" s="78"/>
    </row>
    <row r="139" spans="1:35" ht="12.75" customHeight="1">
      <c r="A139" s="89">
        <v>44561</v>
      </c>
      <c r="B139" s="32">
        <v>538860</v>
      </c>
      <c r="C139" s="31" t="s">
        <v>1261</v>
      </c>
      <c r="D139" s="31" t="s">
        <v>1262</v>
      </c>
      <c r="E139" s="31" t="s">
        <v>577</v>
      </c>
      <c r="F139" s="90">
        <v>500000</v>
      </c>
      <c r="G139" s="32">
        <v>2.42</v>
      </c>
      <c r="H139" s="32" t="s">
        <v>312</v>
      </c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  <c r="AB139" s="78"/>
      <c r="AC139" s="78"/>
      <c r="AD139" s="78"/>
      <c r="AE139" s="78"/>
      <c r="AF139" s="78"/>
      <c r="AG139" s="78"/>
      <c r="AH139" s="78"/>
      <c r="AI139" s="78"/>
    </row>
    <row r="140" spans="1:35" ht="12.75" customHeight="1">
      <c r="A140" s="89">
        <v>44561</v>
      </c>
      <c r="B140" s="32">
        <v>538860</v>
      </c>
      <c r="C140" s="31" t="s">
        <v>1261</v>
      </c>
      <c r="D140" s="31" t="s">
        <v>1027</v>
      </c>
      <c r="E140" s="31" t="s">
        <v>577</v>
      </c>
      <c r="F140" s="90">
        <v>862737</v>
      </c>
      <c r="G140" s="32">
        <v>2.42</v>
      </c>
      <c r="H140" s="32" t="s">
        <v>312</v>
      </c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  <c r="AB140" s="78"/>
      <c r="AC140" s="78"/>
      <c r="AD140" s="78"/>
      <c r="AE140" s="78"/>
      <c r="AF140" s="78"/>
      <c r="AG140" s="78"/>
      <c r="AH140" s="78"/>
      <c r="AI140" s="78"/>
    </row>
    <row r="141" spans="1:35" ht="12.75" customHeight="1">
      <c r="A141" s="89">
        <v>44561</v>
      </c>
      <c r="B141" s="32">
        <v>511525</v>
      </c>
      <c r="C141" s="31" t="s">
        <v>1263</v>
      </c>
      <c r="D141" s="31" t="s">
        <v>864</v>
      </c>
      <c r="E141" s="31" t="s">
        <v>576</v>
      </c>
      <c r="F141" s="90">
        <v>41446</v>
      </c>
      <c r="G141" s="32">
        <v>7.86</v>
      </c>
      <c r="H141" s="32" t="s">
        <v>312</v>
      </c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  <c r="AB141" s="78"/>
      <c r="AC141" s="78"/>
      <c r="AD141" s="78"/>
      <c r="AE141" s="78"/>
      <c r="AF141" s="78"/>
      <c r="AG141" s="78"/>
      <c r="AH141" s="78"/>
      <c r="AI141" s="78"/>
    </row>
    <row r="142" spans="1:35" ht="12.75" customHeight="1">
      <c r="A142" s="89">
        <v>44561</v>
      </c>
      <c r="B142" s="32">
        <v>511525</v>
      </c>
      <c r="C142" s="31" t="s">
        <v>1263</v>
      </c>
      <c r="D142" s="31" t="s">
        <v>864</v>
      </c>
      <c r="E142" s="31" t="s">
        <v>577</v>
      </c>
      <c r="F142" s="90">
        <v>830000</v>
      </c>
      <c r="G142" s="32">
        <v>7.85</v>
      </c>
      <c r="H142" s="32" t="s">
        <v>312</v>
      </c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  <c r="AB142" s="78"/>
      <c r="AC142" s="78"/>
      <c r="AD142" s="78"/>
      <c r="AE142" s="78"/>
      <c r="AF142" s="78"/>
      <c r="AG142" s="78"/>
      <c r="AH142" s="78"/>
      <c r="AI142" s="78"/>
    </row>
    <row r="143" spans="1:35" ht="12.75" customHeight="1">
      <c r="A143" s="89">
        <v>44561</v>
      </c>
      <c r="B143" s="32">
        <v>543363</v>
      </c>
      <c r="C143" s="31" t="s">
        <v>1264</v>
      </c>
      <c r="D143" s="31" t="s">
        <v>1265</v>
      </c>
      <c r="E143" s="31" t="s">
        <v>576</v>
      </c>
      <c r="F143" s="90">
        <v>3200</v>
      </c>
      <c r="G143" s="32">
        <v>433.75</v>
      </c>
      <c r="H143" s="32" t="s">
        <v>312</v>
      </c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  <c r="AB143" s="78"/>
      <c r="AC143" s="78"/>
      <c r="AD143" s="78"/>
      <c r="AE143" s="78"/>
      <c r="AF143" s="78"/>
      <c r="AG143" s="78"/>
      <c r="AH143" s="78"/>
      <c r="AI143" s="78"/>
    </row>
    <row r="144" spans="1:35" ht="12.75" customHeight="1">
      <c r="A144" s="89">
        <v>44561</v>
      </c>
      <c r="B144" s="32">
        <v>543363</v>
      </c>
      <c r="C144" s="31" t="s">
        <v>1264</v>
      </c>
      <c r="D144" s="31" t="s">
        <v>1265</v>
      </c>
      <c r="E144" s="31" t="s">
        <v>577</v>
      </c>
      <c r="F144" s="90">
        <v>78400</v>
      </c>
      <c r="G144" s="32">
        <v>433.75</v>
      </c>
      <c r="H144" s="32" t="s">
        <v>312</v>
      </c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  <c r="AB144" s="78"/>
      <c r="AC144" s="78"/>
      <c r="AD144" s="78"/>
      <c r="AE144" s="78"/>
      <c r="AF144" s="78"/>
      <c r="AG144" s="78"/>
      <c r="AH144" s="78"/>
      <c r="AI144" s="78"/>
    </row>
    <row r="145" spans="1:35" ht="12.75" customHeight="1">
      <c r="A145" s="89">
        <v>44561</v>
      </c>
      <c r="B145" s="32">
        <v>536659</v>
      </c>
      <c r="C145" s="31" t="s">
        <v>1266</v>
      </c>
      <c r="D145" s="31" t="s">
        <v>1267</v>
      </c>
      <c r="E145" s="31" t="s">
        <v>577</v>
      </c>
      <c r="F145" s="90">
        <v>40483</v>
      </c>
      <c r="G145" s="32">
        <v>22.22</v>
      </c>
      <c r="H145" s="32" t="s">
        <v>312</v>
      </c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  <c r="AB145" s="78"/>
      <c r="AC145" s="78"/>
      <c r="AD145" s="78"/>
      <c r="AE145" s="78"/>
      <c r="AF145" s="78"/>
      <c r="AG145" s="78"/>
      <c r="AH145" s="78"/>
      <c r="AI145" s="78"/>
    </row>
    <row r="146" spans="1:35" ht="12.75" customHeight="1">
      <c r="A146" s="89">
        <v>44561</v>
      </c>
      <c r="B146" s="32">
        <v>536659</v>
      </c>
      <c r="C146" s="31" t="s">
        <v>1266</v>
      </c>
      <c r="D146" s="31" t="s">
        <v>1268</v>
      </c>
      <c r="E146" s="31" t="s">
        <v>576</v>
      </c>
      <c r="F146" s="90">
        <v>67000</v>
      </c>
      <c r="G146" s="32">
        <v>22.11</v>
      </c>
      <c r="H146" s="32" t="s">
        <v>312</v>
      </c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  <c r="AB146" s="78"/>
      <c r="AC146" s="78"/>
      <c r="AD146" s="78"/>
      <c r="AE146" s="78"/>
      <c r="AF146" s="78"/>
      <c r="AG146" s="78"/>
      <c r="AH146" s="78"/>
      <c r="AI146" s="78"/>
    </row>
    <row r="147" spans="1:35" ht="12.75" customHeight="1">
      <c r="A147" s="89">
        <v>44561</v>
      </c>
      <c r="B147" s="32">
        <v>536659</v>
      </c>
      <c r="C147" s="31" t="s">
        <v>1266</v>
      </c>
      <c r="D147" s="31" t="s">
        <v>1269</v>
      </c>
      <c r="E147" s="31" t="s">
        <v>576</v>
      </c>
      <c r="F147" s="90">
        <v>500</v>
      </c>
      <c r="G147" s="32">
        <v>22.31</v>
      </c>
      <c r="H147" s="32" t="s">
        <v>312</v>
      </c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  <c r="AB147" s="78"/>
      <c r="AC147" s="78"/>
      <c r="AD147" s="78"/>
      <c r="AE147" s="78"/>
      <c r="AF147" s="78"/>
      <c r="AG147" s="78"/>
      <c r="AH147" s="78"/>
      <c r="AI147" s="78"/>
    </row>
    <row r="148" spans="1:35" ht="12.75" customHeight="1">
      <c r="A148" s="89">
        <v>44561</v>
      </c>
      <c r="B148" s="32">
        <v>536659</v>
      </c>
      <c r="C148" s="31" t="s">
        <v>1266</v>
      </c>
      <c r="D148" s="31" t="s">
        <v>864</v>
      </c>
      <c r="E148" s="31" t="s">
        <v>576</v>
      </c>
      <c r="F148" s="90">
        <v>115004</v>
      </c>
      <c r="G148" s="32">
        <v>20.93</v>
      </c>
      <c r="H148" s="32" t="s">
        <v>312</v>
      </c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  <c r="AB148" s="78"/>
      <c r="AC148" s="78"/>
      <c r="AD148" s="78"/>
      <c r="AE148" s="78"/>
      <c r="AF148" s="78"/>
      <c r="AG148" s="78"/>
      <c r="AH148" s="78"/>
      <c r="AI148" s="78"/>
    </row>
    <row r="149" spans="1:35" ht="12.75" customHeight="1">
      <c r="A149" s="89">
        <v>44561</v>
      </c>
      <c r="B149" s="32">
        <v>536659</v>
      </c>
      <c r="C149" s="31" t="s">
        <v>1266</v>
      </c>
      <c r="D149" s="31" t="s">
        <v>1269</v>
      </c>
      <c r="E149" s="31" t="s">
        <v>577</v>
      </c>
      <c r="F149" s="90">
        <v>63501</v>
      </c>
      <c r="G149" s="32">
        <v>22.26</v>
      </c>
      <c r="H149" s="32" t="s">
        <v>312</v>
      </c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  <c r="AB149" s="78"/>
      <c r="AC149" s="78"/>
      <c r="AD149" s="78"/>
      <c r="AE149" s="78"/>
      <c r="AF149" s="78"/>
      <c r="AG149" s="78"/>
      <c r="AH149" s="78"/>
      <c r="AI149" s="78"/>
    </row>
    <row r="150" spans="1:35" ht="12.75" customHeight="1">
      <c r="A150" s="89">
        <v>44561</v>
      </c>
      <c r="B150" s="32">
        <v>536659</v>
      </c>
      <c r="C150" s="31" t="s">
        <v>1266</v>
      </c>
      <c r="D150" s="31" t="s">
        <v>864</v>
      </c>
      <c r="E150" s="31" t="s">
        <v>577</v>
      </c>
      <c r="F150" s="90">
        <v>135236</v>
      </c>
      <c r="G150" s="32">
        <v>22.13</v>
      </c>
      <c r="H150" s="32" t="s">
        <v>312</v>
      </c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  <c r="AB150" s="78"/>
      <c r="AC150" s="78"/>
      <c r="AD150" s="78"/>
      <c r="AE150" s="78"/>
      <c r="AF150" s="78"/>
      <c r="AG150" s="78"/>
      <c r="AH150" s="78"/>
      <c r="AI150" s="78"/>
    </row>
    <row r="151" spans="1:35" ht="12.75" customHeight="1">
      <c r="A151" s="89">
        <v>44561</v>
      </c>
      <c r="B151" s="32">
        <v>536659</v>
      </c>
      <c r="C151" s="31" t="s">
        <v>1266</v>
      </c>
      <c r="D151" s="31" t="s">
        <v>1262</v>
      </c>
      <c r="E151" s="31" t="s">
        <v>577</v>
      </c>
      <c r="F151" s="90">
        <v>33000</v>
      </c>
      <c r="G151" s="32">
        <v>22.31</v>
      </c>
      <c r="H151" s="32" t="s">
        <v>312</v>
      </c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  <c r="AB151" s="78"/>
      <c r="AC151" s="78"/>
      <c r="AD151" s="78"/>
      <c r="AE151" s="78"/>
      <c r="AF151" s="78"/>
      <c r="AG151" s="78"/>
      <c r="AH151" s="78"/>
      <c r="AI151" s="78"/>
    </row>
    <row r="152" spans="1:35" ht="12.75" customHeight="1">
      <c r="A152" s="89">
        <v>44561</v>
      </c>
      <c r="B152" s="32">
        <v>536659</v>
      </c>
      <c r="C152" s="31" t="s">
        <v>1266</v>
      </c>
      <c r="D152" s="31" t="s">
        <v>1174</v>
      </c>
      <c r="E152" s="31" t="s">
        <v>577</v>
      </c>
      <c r="F152" s="90">
        <v>45000</v>
      </c>
      <c r="G152" s="32">
        <v>20.190000000000001</v>
      </c>
      <c r="H152" s="32" t="s">
        <v>312</v>
      </c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  <c r="AB152" s="78"/>
      <c r="AC152" s="78"/>
      <c r="AD152" s="78"/>
      <c r="AE152" s="78"/>
      <c r="AF152" s="78"/>
      <c r="AG152" s="78"/>
      <c r="AH152" s="78"/>
      <c r="AI152" s="78"/>
    </row>
    <row r="153" spans="1:35" ht="12.75" customHeight="1">
      <c r="A153" s="89">
        <v>44561</v>
      </c>
      <c r="B153" s="32">
        <v>539309</v>
      </c>
      <c r="C153" s="31" t="s">
        <v>1061</v>
      </c>
      <c r="D153" s="31" t="s">
        <v>1270</v>
      </c>
      <c r="E153" s="31" t="s">
        <v>576</v>
      </c>
      <c r="F153" s="90">
        <v>88448</v>
      </c>
      <c r="G153" s="32">
        <v>319.83999999999997</v>
      </c>
      <c r="H153" s="32" t="s">
        <v>312</v>
      </c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  <c r="AB153" s="78"/>
      <c r="AC153" s="78"/>
      <c r="AD153" s="78"/>
      <c r="AE153" s="78"/>
      <c r="AF153" s="78"/>
      <c r="AG153" s="78"/>
      <c r="AH153" s="78"/>
      <c r="AI153" s="78"/>
    </row>
    <row r="154" spans="1:35" ht="12.75" customHeight="1">
      <c r="A154" s="89">
        <v>44561</v>
      </c>
      <c r="B154" s="32">
        <v>539309</v>
      </c>
      <c r="C154" s="31" t="s">
        <v>1061</v>
      </c>
      <c r="D154" s="31" t="s">
        <v>1270</v>
      </c>
      <c r="E154" s="31" t="s">
        <v>577</v>
      </c>
      <c r="F154" s="90">
        <v>4160</v>
      </c>
      <c r="G154" s="32">
        <v>331.83</v>
      </c>
      <c r="H154" s="32" t="s">
        <v>312</v>
      </c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  <c r="AB154" s="78"/>
      <c r="AC154" s="78"/>
      <c r="AD154" s="78"/>
      <c r="AE154" s="78"/>
      <c r="AF154" s="78"/>
      <c r="AG154" s="78"/>
      <c r="AH154" s="78"/>
      <c r="AI154" s="78"/>
    </row>
    <row r="155" spans="1:35" ht="12.75" customHeight="1">
      <c r="A155" s="89">
        <v>44561</v>
      </c>
      <c r="B155" s="32">
        <v>539309</v>
      </c>
      <c r="C155" s="31" t="s">
        <v>1061</v>
      </c>
      <c r="D155" s="31" t="s">
        <v>1271</v>
      </c>
      <c r="E155" s="31" t="s">
        <v>576</v>
      </c>
      <c r="F155" s="90">
        <v>100000</v>
      </c>
      <c r="G155" s="32">
        <v>327.71</v>
      </c>
      <c r="H155" s="32" t="s">
        <v>312</v>
      </c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  <c r="AB155" s="78"/>
      <c r="AC155" s="78"/>
      <c r="AD155" s="78"/>
      <c r="AE155" s="78"/>
      <c r="AF155" s="78"/>
      <c r="AG155" s="78"/>
      <c r="AH155" s="78"/>
      <c r="AI155" s="78"/>
    </row>
    <row r="156" spans="1:35" ht="12.75" customHeight="1">
      <c r="A156" s="89">
        <v>44561</v>
      </c>
      <c r="B156" s="32">
        <v>530951</v>
      </c>
      <c r="C156" s="31" t="s">
        <v>1272</v>
      </c>
      <c r="D156" s="31" t="s">
        <v>1273</v>
      </c>
      <c r="E156" s="31" t="s">
        <v>576</v>
      </c>
      <c r="F156" s="90">
        <v>100000</v>
      </c>
      <c r="G156" s="32">
        <v>141.91</v>
      </c>
      <c r="H156" s="32" t="s">
        <v>312</v>
      </c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  <c r="AB156" s="78"/>
      <c r="AC156" s="78"/>
      <c r="AD156" s="78"/>
      <c r="AE156" s="78"/>
      <c r="AF156" s="78"/>
      <c r="AG156" s="78"/>
      <c r="AH156" s="78"/>
      <c r="AI156" s="78"/>
    </row>
    <row r="157" spans="1:35" ht="12.75" customHeight="1">
      <c r="A157" s="89">
        <v>44561</v>
      </c>
      <c r="B157" s="32">
        <v>502448</v>
      </c>
      <c r="C157" s="31" t="s">
        <v>1274</v>
      </c>
      <c r="D157" s="31" t="s">
        <v>1275</v>
      </c>
      <c r="E157" s="31" t="s">
        <v>577</v>
      </c>
      <c r="F157" s="90">
        <v>2567444</v>
      </c>
      <c r="G157" s="32">
        <v>4.08</v>
      </c>
      <c r="H157" s="32" t="s">
        <v>312</v>
      </c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  <c r="AB157" s="78"/>
      <c r="AC157" s="78"/>
      <c r="AD157" s="78"/>
      <c r="AE157" s="78"/>
      <c r="AF157" s="78"/>
      <c r="AG157" s="78"/>
      <c r="AH157" s="78"/>
      <c r="AI157" s="78"/>
    </row>
    <row r="158" spans="1:35" ht="12.75" customHeight="1">
      <c r="A158" s="89">
        <v>44561</v>
      </c>
      <c r="B158" s="32">
        <v>530461</v>
      </c>
      <c r="C158" s="31" t="s">
        <v>1118</v>
      </c>
      <c r="D158" s="31" t="s">
        <v>1119</v>
      </c>
      <c r="E158" s="31" t="s">
        <v>577</v>
      </c>
      <c r="F158" s="90">
        <v>207573</v>
      </c>
      <c r="G158" s="32">
        <v>19.82</v>
      </c>
      <c r="H158" s="32" t="s">
        <v>312</v>
      </c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  <c r="AB158" s="78"/>
      <c r="AC158" s="78"/>
      <c r="AD158" s="78"/>
      <c r="AE158" s="78"/>
      <c r="AF158" s="78"/>
      <c r="AG158" s="78"/>
      <c r="AH158" s="78"/>
      <c r="AI158" s="78"/>
    </row>
    <row r="159" spans="1:35" ht="12.75" customHeight="1">
      <c r="A159" s="89">
        <v>44561</v>
      </c>
      <c r="B159" s="32">
        <v>538875</v>
      </c>
      <c r="C159" s="31" t="s">
        <v>1276</v>
      </c>
      <c r="D159" s="31" t="s">
        <v>1277</v>
      </c>
      <c r="E159" s="31" t="s">
        <v>577</v>
      </c>
      <c r="F159" s="90">
        <v>100000</v>
      </c>
      <c r="G159" s="32">
        <v>15.7</v>
      </c>
      <c r="H159" s="32" t="s">
        <v>312</v>
      </c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  <c r="AB159" s="78"/>
      <c r="AC159" s="78"/>
      <c r="AD159" s="78"/>
      <c r="AE159" s="78"/>
      <c r="AF159" s="78"/>
      <c r="AG159" s="78"/>
      <c r="AH159" s="78"/>
      <c r="AI159" s="78"/>
    </row>
    <row r="160" spans="1:35" ht="12.75" customHeight="1">
      <c r="A160" s="89">
        <v>44561</v>
      </c>
      <c r="B160" s="32">
        <v>538875</v>
      </c>
      <c r="C160" s="31" t="s">
        <v>1276</v>
      </c>
      <c r="D160" s="31" t="s">
        <v>864</v>
      </c>
      <c r="E160" s="31" t="s">
        <v>576</v>
      </c>
      <c r="F160" s="90">
        <v>125000</v>
      </c>
      <c r="G160" s="32">
        <v>15.7</v>
      </c>
      <c r="H160" s="32" t="s">
        <v>312</v>
      </c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  <c r="AB160" s="78"/>
      <c r="AC160" s="78"/>
      <c r="AD160" s="78"/>
      <c r="AE160" s="78"/>
      <c r="AF160" s="78"/>
      <c r="AG160" s="78"/>
      <c r="AH160" s="78"/>
      <c r="AI160" s="78"/>
    </row>
    <row r="161" spans="1:35" ht="12.75" customHeight="1">
      <c r="A161" s="89">
        <v>44561</v>
      </c>
      <c r="B161" s="32">
        <v>538875</v>
      </c>
      <c r="C161" s="31" t="s">
        <v>1276</v>
      </c>
      <c r="D161" s="31" t="s">
        <v>1278</v>
      </c>
      <c r="E161" s="31" t="s">
        <v>577</v>
      </c>
      <c r="F161" s="90">
        <v>100000</v>
      </c>
      <c r="G161" s="32">
        <v>15.7</v>
      </c>
      <c r="H161" s="32" t="s">
        <v>312</v>
      </c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  <c r="AB161" s="78"/>
      <c r="AC161" s="78"/>
      <c r="AD161" s="78"/>
      <c r="AE161" s="78"/>
      <c r="AF161" s="78"/>
      <c r="AG161" s="78"/>
      <c r="AH161" s="78"/>
      <c r="AI161" s="78"/>
    </row>
    <row r="162" spans="1:35" ht="12.75" customHeight="1">
      <c r="A162" s="89">
        <v>44561</v>
      </c>
      <c r="B162" s="32">
        <v>538875</v>
      </c>
      <c r="C162" s="31" t="s">
        <v>1276</v>
      </c>
      <c r="D162" s="31" t="s">
        <v>1279</v>
      </c>
      <c r="E162" s="31" t="s">
        <v>577</v>
      </c>
      <c r="F162" s="90">
        <v>84401</v>
      </c>
      <c r="G162" s="32">
        <v>16</v>
      </c>
      <c r="H162" s="32" t="s">
        <v>312</v>
      </c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  <c r="AB162" s="78"/>
      <c r="AC162" s="78"/>
      <c r="AD162" s="78"/>
      <c r="AE162" s="78"/>
      <c r="AF162" s="78"/>
      <c r="AG162" s="78"/>
      <c r="AH162" s="78"/>
      <c r="AI162" s="78"/>
    </row>
    <row r="163" spans="1:35" ht="12.75" customHeight="1">
      <c r="A163" s="89">
        <v>44561</v>
      </c>
      <c r="B163" s="32">
        <v>530439</v>
      </c>
      <c r="C163" s="31" t="s">
        <v>1280</v>
      </c>
      <c r="D163" s="31" t="s">
        <v>1262</v>
      </c>
      <c r="E163" s="31" t="s">
        <v>576</v>
      </c>
      <c r="F163" s="90">
        <v>25000</v>
      </c>
      <c r="G163" s="32">
        <v>9.33</v>
      </c>
      <c r="H163" s="32" t="s">
        <v>312</v>
      </c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  <c r="AB163" s="78"/>
      <c r="AC163" s="78"/>
      <c r="AD163" s="78"/>
      <c r="AE163" s="78"/>
      <c r="AF163" s="78"/>
      <c r="AG163" s="78"/>
      <c r="AH163" s="78"/>
      <c r="AI163" s="78"/>
    </row>
    <row r="164" spans="1:35" ht="12.75" customHeight="1">
      <c r="A164" s="89">
        <v>44561</v>
      </c>
      <c r="B164" s="32">
        <v>530439</v>
      </c>
      <c r="C164" s="31" t="s">
        <v>1280</v>
      </c>
      <c r="D164" s="31" t="s">
        <v>1262</v>
      </c>
      <c r="E164" s="31" t="s">
        <v>577</v>
      </c>
      <c r="F164" s="90">
        <v>50997</v>
      </c>
      <c r="G164" s="32">
        <v>9.33</v>
      </c>
      <c r="H164" s="32" t="s">
        <v>312</v>
      </c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  <c r="AB164" s="78"/>
      <c r="AC164" s="78"/>
      <c r="AD164" s="78"/>
      <c r="AE164" s="78"/>
      <c r="AF164" s="78"/>
      <c r="AG164" s="78"/>
      <c r="AH164" s="78"/>
      <c r="AI164" s="78"/>
    </row>
    <row r="165" spans="1:35" ht="12.75" customHeight="1">
      <c r="A165" s="89">
        <v>44561</v>
      </c>
      <c r="B165" s="32">
        <v>530439</v>
      </c>
      <c r="C165" s="31" t="s">
        <v>1280</v>
      </c>
      <c r="D165" s="31" t="s">
        <v>864</v>
      </c>
      <c r="E165" s="31" t="s">
        <v>577</v>
      </c>
      <c r="F165" s="90">
        <v>52500</v>
      </c>
      <c r="G165" s="32">
        <v>9.33</v>
      </c>
      <c r="H165" s="32" t="s">
        <v>312</v>
      </c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  <c r="AB165" s="78"/>
      <c r="AC165" s="78"/>
      <c r="AD165" s="78"/>
      <c r="AE165" s="78"/>
      <c r="AF165" s="78"/>
      <c r="AG165" s="78"/>
      <c r="AH165" s="78"/>
      <c r="AI165" s="78"/>
    </row>
    <row r="166" spans="1:35" ht="12.75" customHeight="1">
      <c r="A166" s="89">
        <v>44561</v>
      </c>
      <c r="B166" s="32">
        <v>539584</v>
      </c>
      <c r="C166" s="31" t="s">
        <v>1281</v>
      </c>
      <c r="D166" s="31" t="s">
        <v>864</v>
      </c>
      <c r="E166" s="31" t="s">
        <v>576</v>
      </c>
      <c r="F166" s="90">
        <v>350000</v>
      </c>
      <c r="G166" s="32">
        <v>1.65</v>
      </c>
      <c r="H166" s="32" t="s">
        <v>312</v>
      </c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  <c r="AB166" s="78"/>
      <c r="AC166" s="78"/>
      <c r="AD166" s="78"/>
      <c r="AE166" s="78"/>
      <c r="AF166" s="78"/>
      <c r="AG166" s="78"/>
      <c r="AH166" s="78"/>
      <c r="AI166" s="78"/>
    </row>
    <row r="167" spans="1:35" ht="12.75" customHeight="1">
      <c r="A167" s="89">
        <v>44561</v>
      </c>
      <c r="B167" s="32">
        <v>539584</v>
      </c>
      <c r="C167" s="31" t="s">
        <v>1281</v>
      </c>
      <c r="D167" s="31" t="s">
        <v>864</v>
      </c>
      <c r="E167" s="31" t="s">
        <v>577</v>
      </c>
      <c r="F167" s="90">
        <v>14</v>
      </c>
      <c r="G167" s="32">
        <v>1.65</v>
      </c>
      <c r="H167" s="32" t="s">
        <v>312</v>
      </c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  <c r="AB167" s="78"/>
      <c r="AC167" s="78"/>
      <c r="AD167" s="78"/>
      <c r="AE167" s="78"/>
      <c r="AF167" s="78"/>
      <c r="AG167" s="78"/>
      <c r="AH167" s="78"/>
      <c r="AI167" s="78"/>
    </row>
    <row r="168" spans="1:35" ht="12.75" customHeight="1">
      <c r="A168" s="89">
        <v>44561</v>
      </c>
      <c r="B168" s="32">
        <v>542025</v>
      </c>
      <c r="C168" s="31" t="s">
        <v>1014</v>
      </c>
      <c r="D168" s="31" t="s">
        <v>864</v>
      </c>
      <c r="E168" s="31" t="s">
        <v>577</v>
      </c>
      <c r="F168" s="90">
        <v>1920000</v>
      </c>
      <c r="G168" s="32">
        <v>0.96</v>
      </c>
      <c r="H168" s="32" t="s">
        <v>312</v>
      </c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  <c r="AB168" s="78"/>
      <c r="AC168" s="78"/>
      <c r="AD168" s="78"/>
      <c r="AE168" s="78"/>
      <c r="AF168" s="78"/>
      <c r="AG168" s="78"/>
      <c r="AH168" s="78"/>
      <c r="AI168" s="78"/>
    </row>
    <row r="169" spans="1:35" ht="12.75" customHeight="1">
      <c r="A169" s="89">
        <v>44561</v>
      </c>
      <c r="B169" s="32">
        <v>542025</v>
      </c>
      <c r="C169" s="31" t="s">
        <v>1014</v>
      </c>
      <c r="D169" s="31" t="s">
        <v>1282</v>
      </c>
      <c r="E169" s="31" t="s">
        <v>576</v>
      </c>
      <c r="F169" s="90">
        <v>1008000</v>
      </c>
      <c r="G169" s="32">
        <v>0.97</v>
      </c>
      <c r="H169" s="32" t="s">
        <v>312</v>
      </c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  <c r="AB169" s="78"/>
      <c r="AC169" s="78"/>
      <c r="AD169" s="78"/>
      <c r="AE169" s="78"/>
      <c r="AF169" s="78"/>
      <c r="AG169" s="78"/>
      <c r="AH169" s="78"/>
      <c r="AI169" s="78"/>
    </row>
    <row r="170" spans="1:35" ht="12.75" customHeight="1">
      <c r="A170" s="89">
        <v>44561</v>
      </c>
      <c r="B170" s="32">
        <v>523722</v>
      </c>
      <c r="C170" s="31" t="s">
        <v>1121</v>
      </c>
      <c r="D170" s="31" t="s">
        <v>1122</v>
      </c>
      <c r="E170" s="31" t="s">
        <v>577</v>
      </c>
      <c r="F170" s="90">
        <v>125000</v>
      </c>
      <c r="G170" s="32">
        <v>11.63</v>
      </c>
      <c r="H170" s="32" t="s">
        <v>312</v>
      </c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  <c r="AB170" s="78"/>
      <c r="AC170" s="78"/>
      <c r="AD170" s="78"/>
      <c r="AE170" s="78"/>
      <c r="AF170" s="78"/>
      <c r="AG170" s="78"/>
      <c r="AH170" s="78"/>
      <c r="AI170" s="78"/>
    </row>
    <row r="171" spans="1:35" ht="12.75" customHeight="1">
      <c r="A171" s="89">
        <v>44561</v>
      </c>
      <c r="B171" s="32">
        <v>512257</v>
      </c>
      <c r="C171" s="31" t="s">
        <v>1283</v>
      </c>
      <c r="D171" s="31" t="s">
        <v>864</v>
      </c>
      <c r="E171" s="31" t="s">
        <v>576</v>
      </c>
      <c r="F171" s="90">
        <v>325000</v>
      </c>
      <c r="G171" s="32">
        <v>8.01</v>
      </c>
      <c r="H171" s="32" t="s">
        <v>312</v>
      </c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  <c r="AB171" s="78"/>
      <c r="AC171" s="78"/>
      <c r="AD171" s="78"/>
      <c r="AE171" s="78"/>
      <c r="AF171" s="78"/>
      <c r="AG171" s="78"/>
      <c r="AH171" s="78"/>
      <c r="AI171" s="78"/>
    </row>
    <row r="172" spans="1:35" ht="12.75" customHeight="1">
      <c r="A172" s="89">
        <v>44561</v>
      </c>
      <c r="B172" s="32">
        <v>512257</v>
      </c>
      <c r="C172" s="31" t="s">
        <v>1283</v>
      </c>
      <c r="D172" s="31" t="s">
        <v>864</v>
      </c>
      <c r="E172" s="31" t="s">
        <v>577</v>
      </c>
      <c r="F172" s="90">
        <v>325000</v>
      </c>
      <c r="G172" s="32">
        <v>8.01</v>
      </c>
      <c r="H172" s="32" t="s">
        <v>312</v>
      </c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  <c r="AB172" s="78"/>
      <c r="AC172" s="78"/>
      <c r="AD172" s="78"/>
      <c r="AE172" s="78"/>
      <c r="AF172" s="78"/>
      <c r="AG172" s="78"/>
      <c r="AH172" s="78"/>
      <c r="AI172" s="78"/>
    </row>
    <row r="173" spans="1:35" ht="12.75" customHeight="1">
      <c r="A173" s="89">
        <v>44561</v>
      </c>
      <c r="B173" s="32">
        <v>537392</v>
      </c>
      <c r="C173" s="31" t="s">
        <v>1284</v>
      </c>
      <c r="D173" s="31" t="s">
        <v>1285</v>
      </c>
      <c r="E173" s="31" t="s">
        <v>577</v>
      </c>
      <c r="F173" s="90">
        <v>36501</v>
      </c>
      <c r="G173" s="32">
        <v>19</v>
      </c>
      <c r="H173" s="32" t="s">
        <v>312</v>
      </c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  <c r="AB173" s="78"/>
      <c r="AC173" s="78"/>
      <c r="AD173" s="78"/>
      <c r="AE173" s="78"/>
      <c r="AF173" s="78"/>
      <c r="AG173" s="78"/>
      <c r="AH173" s="78"/>
      <c r="AI173" s="78"/>
    </row>
    <row r="174" spans="1:35" ht="12.75" customHeight="1">
      <c r="A174" s="89">
        <v>44561</v>
      </c>
      <c r="B174" s="32">
        <v>532372</v>
      </c>
      <c r="C174" s="31" t="s">
        <v>1286</v>
      </c>
      <c r="D174" s="31" t="s">
        <v>1287</v>
      </c>
      <c r="E174" s="31" t="s">
        <v>576</v>
      </c>
      <c r="F174" s="90">
        <v>260000</v>
      </c>
      <c r="G174" s="32">
        <v>111.06</v>
      </c>
      <c r="H174" s="32" t="s">
        <v>312</v>
      </c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  <c r="AB174" s="78"/>
      <c r="AC174" s="78"/>
      <c r="AD174" s="78"/>
      <c r="AE174" s="78"/>
      <c r="AF174" s="78"/>
      <c r="AG174" s="78"/>
      <c r="AH174" s="78"/>
      <c r="AI174" s="78"/>
    </row>
    <row r="175" spans="1:35" ht="12.75" customHeight="1">
      <c r="A175" s="89">
        <v>44561</v>
      </c>
      <c r="B175" s="32">
        <v>541445</v>
      </c>
      <c r="C175" s="31" t="s">
        <v>1288</v>
      </c>
      <c r="D175" s="31" t="s">
        <v>1289</v>
      </c>
      <c r="E175" s="31" t="s">
        <v>576</v>
      </c>
      <c r="F175" s="90">
        <v>67200</v>
      </c>
      <c r="G175" s="32">
        <v>39.94</v>
      </c>
      <c r="H175" s="32" t="s">
        <v>312</v>
      </c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  <c r="AB175" s="78"/>
      <c r="AC175" s="78"/>
      <c r="AD175" s="78"/>
      <c r="AE175" s="78"/>
      <c r="AF175" s="78"/>
      <c r="AG175" s="78"/>
      <c r="AH175" s="78"/>
      <c r="AI175" s="78"/>
    </row>
    <row r="176" spans="1:35" ht="12.75" customHeight="1">
      <c r="A176" s="89">
        <v>44561</v>
      </c>
      <c r="B176" s="32">
        <v>541445</v>
      </c>
      <c r="C176" s="31" t="s">
        <v>1288</v>
      </c>
      <c r="D176" s="31" t="s">
        <v>1289</v>
      </c>
      <c r="E176" s="31" t="s">
        <v>577</v>
      </c>
      <c r="F176" s="90">
        <v>67200</v>
      </c>
      <c r="G176" s="32">
        <v>40.159999999999997</v>
      </c>
      <c r="H176" s="32" t="s">
        <v>312</v>
      </c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  <c r="AB176" s="78"/>
      <c r="AC176" s="78"/>
      <c r="AD176" s="78"/>
      <c r="AE176" s="78"/>
      <c r="AF176" s="78"/>
      <c r="AG176" s="78"/>
      <c r="AH176" s="78"/>
      <c r="AI176" s="78"/>
    </row>
    <row r="177" spans="1:35" ht="12.75" customHeight="1">
      <c r="A177" s="89">
        <v>44561</v>
      </c>
      <c r="B177" s="32" t="s">
        <v>1290</v>
      </c>
      <c r="C177" s="31" t="s">
        <v>1291</v>
      </c>
      <c r="D177" s="31" t="s">
        <v>1027</v>
      </c>
      <c r="E177" s="31" t="s">
        <v>576</v>
      </c>
      <c r="F177" s="90">
        <v>963012</v>
      </c>
      <c r="G177" s="32">
        <v>94.96</v>
      </c>
      <c r="H177" s="32" t="s">
        <v>879</v>
      </c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  <c r="AB177" s="78"/>
      <c r="AC177" s="78"/>
      <c r="AD177" s="78"/>
      <c r="AE177" s="78"/>
      <c r="AF177" s="78"/>
      <c r="AG177" s="78"/>
      <c r="AH177" s="78"/>
      <c r="AI177" s="78"/>
    </row>
    <row r="178" spans="1:35" ht="12.75" customHeight="1">
      <c r="A178" s="89">
        <v>44561</v>
      </c>
      <c r="B178" s="32" t="s">
        <v>1125</v>
      </c>
      <c r="C178" s="31" t="s">
        <v>1126</v>
      </c>
      <c r="D178" s="31" t="s">
        <v>986</v>
      </c>
      <c r="E178" s="31" t="s">
        <v>576</v>
      </c>
      <c r="F178" s="90">
        <v>331129</v>
      </c>
      <c r="G178" s="32">
        <v>171.76</v>
      </c>
      <c r="H178" s="32" t="s">
        <v>879</v>
      </c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  <c r="AB178" s="78"/>
      <c r="AC178" s="78"/>
      <c r="AD178" s="78"/>
      <c r="AE178" s="78"/>
      <c r="AF178" s="78"/>
      <c r="AG178" s="78"/>
      <c r="AH178" s="78"/>
      <c r="AI178" s="78"/>
    </row>
    <row r="179" spans="1:35" ht="12.75" customHeight="1">
      <c r="A179" s="89">
        <v>44561</v>
      </c>
      <c r="B179" s="32" t="s">
        <v>1125</v>
      </c>
      <c r="C179" s="31" t="s">
        <v>1126</v>
      </c>
      <c r="D179" s="31" t="s">
        <v>1129</v>
      </c>
      <c r="E179" s="31" t="s">
        <v>576</v>
      </c>
      <c r="F179" s="90">
        <v>150768</v>
      </c>
      <c r="G179" s="32">
        <v>172.85</v>
      </c>
      <c r="H179" s="32" t="s">
        <v>879</v>
      </c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  <c r="AB179" s="78"/>
      <c r="AC179" s="78"/>
      <c r="AD179" s="78"/>
      <c r="AE179" s="78"/>
      <c r="AF179" s="78"/>
      <c r="AG179" s="78"/>
      <c r="AH179" s="78"/>
      <c r="AI179" s="78"/>
    </row>
    <row r="180" spans="1:35" ht="12.75" customHeight="1">
      <c r="A180" s="89">
        <v>44561</v>
      </c>
      <c r="B180" s="32" t="s">
        <v>1125</v>
      </c>
      <c r="C180" s="31" t="s">
        <v>1126</v>
      </c>
      <c r="D180" s="31" t="s">
        <v>1128</v>
      </c>
      <c r="E180" s="31" t="s">
        <v>576</v>
      </c>
      <c r="F180" s="90">
        <v>145701</v>
      </c>
      <c r="G180" s="32">
        <v>170.97</v>
      </c>
      <c r="H180" s="32" t="s">
        <v>879</v>
      </c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  <c r="AB180" s="78"/>
      <c r="AC180" s="78"/>
      <c r="AD180" s="78"/>
      <c r="AE180" s="78"/>
      <c r="AF180" s="78"/>
      <c r="AG180" s="78"/>
      <c r="AH180" s="78"/>
      <c r="AI180" s="78"/>
    </row>
    <row r="181" spans="1:35" ht="12.75" customHeight="1">
      <c r="A181" s="89">
        <v>44561</v>
      </c>
      <c r="B181" s="32" t="s">
        <v>1292</v>
      </c>
      <c r="C181" s="31" t="s">
        <v>1293</v>
      </c>
      <c r="D181" s="31" t="s">
        <v>1084</v>
      </c>
      <c r="E181" s="31" t="s">
        <v>576</v>
      </c>
      <c r="F181" s="90">
        <v>80000</v>
      </c>
      <c r="G181" s="32">
        <v>47.41</v>
      </c>
      <c r="H181" s="32" t="s">
        <v>879</v>
      </c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  <c r="AB181" s="78"/>
      <c r="AC181" s="78"/>
      <c r="AD181" s="78"/>
      <c r="AE181" s="78"/>
      <c r="AF181" s="78"/>
      <c r="AG181" s="78"/>
      <c r="AH181" s="78"/>
      <c r="AI181" s="78"/>
    </row>
    <row r="182" spans="1:35" ht="12.75" customHeight="1">
      <c r="A182" s="89">
        <v>44561</v>
      </c>
      <c r="B182" s="32" t="s">
        <v>1294</v>
      </c>
      <c r="C182" s="31" t="s">
        <v>1295</v>
      </c>
      <c r="D182" s="31" t="s">
        <v>864</v>
      </c>
      <c r="E182" s="31" t="s">
        <v>576</v>
      </c>
      <c r="F182" s="90">
        <v>123194</v>
      </c>
      <c r="G182" s="32">
        <v>48.08</v>
      </c>
      <c r="H182" s="32" t="s">
        <v>879</v>
      </c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  <c r="AB182" s="78"/>
      <c r="AC182" s="78"/>
      <c r="AD182" s="78"/>
      <c r="AE182" s="78"/>
      <c r="AF182" s="78"/>
      <c r="AG182" s="78"/>
      <c r="AH182" s="78"/>
      <c r="AI182" s="78"/>
    </row>
    <row r="183" spans="1:35" ht="12.75" customHeight="1">
      <c r="A183" s="89">
        <v>44561</v>
      </c>
      <c r="B183" s="32" t="s">
        <v>1294</v>
      </c>
      <c r="C183" s="31" t="s">
        <v>1295</v>
      </c>
      <c r="D183" s="31" t="s">
        <v>1039</v>
      </c>
      <c r="E183" s="31" t="s">
        <v>576</v>
      </c>
      <c r="F183" s="90">
        <v>126744</v>
      </c>
      <c r="G183" s="32">
        <v>48.35</v>
      </c>
      <c r="H183" s="32" t="s">
        <v>879</v>
      </c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  <c r="AB183" s="78"/>
      <c r="AC183" s="78"/>
      <c r="AD183" s="78"/>
      <c r="AE183" s="78"/>
      <c r="AF183" s="78"/>
      <c r="AG183" s="78"/>
      <c r="AH183" s="78"/>
      <c r="AI183" s="78"/>
    </row>
    <row r="184" spans="1:35" ht="12.75" customHeight="1">
      <c r="A184" s="89">
        <v>44561</v>
      </c>
      <c r="B184" s="32" t="s">
        <v>1296</v>
      </c>
      <c r="C184" s="31" t="s">
        <v>1297</v>
      </c>
      <c r="D184" s="31" t="s">
        <v>1298</v>
      </c>
      <c r="E184" s="31" t="s">
        <v>576</v>
      </c>
      <c r="F184" s="90">
        <v>880848</v>
      </c>
      <c r="G184" s="32">
        <v>240.69</v>
      </c>
      <c r="H184" s="32" t="s">
        <v>879</v>
      </c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  <c r="AB184" s="78"/>
      <c r="AC184" s="78"/>
      <c r="AD184" s="78"/>
      <c r="AE184" s="78"/>
      <c r="AF184" s="78"/>
      <c r="AG184" s="78"/>
      <c r="AH184" s="78"/>
      <c r="AI184" s="78"/>
    </row>
    <row r="185" spans="1:35" ht="12.75" customHeight="1">
      <c r="A185" s="89">
        <v>44561</v>
      </c>
      <c r="B185" s="32" t="s">
        <v>1296</v>
      </c>
      <c r="C185" s="31" t="s">
        <v>1297</v>
      </c>
      <c r="D185" s="31" t="s">
        <v>1299</v>
      </c>
      <c r="E185" s="31" t="s">
        <v>576</v>
      </c>
      <c r="F185" s="90">
        <v>1787121</v>
      </c>
      <c r="G185" s="32">
        <v>239.44</v>
      </c>
      <c r="H185" s="32" t="s">
        <v>879</v>
      </c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  <c r="AB185" s="78"/>
      <c r="AC185" s="78"/>
      <c r="AD185" s="78"/>
      <c r="AE185" s="78"/>
      <c r="AF185" s="78"/>
      <c r="AG185" s="78"/>
      <c r="AH185" s="78"/>
      <c r="AI185" s="78"/>
    </row>
    <row r="186" spans="1:35" ht="12.75" customHeight="1">
      <c r="A186" s="89">
        <v>44561</v>
      </c>
      <c r="B186" s="32" t="s">
        <v>1296</v>
      </c>
      <c r="C186" s="31" t="s">
        <v>1297</v>
      </c>
      <c r="D186" s="31" t="s">
        <v>1130</v>
      </c>
      <c r="E186" s="31" t="s">
        <v>576</v>
      </c>
      <c r="F186" s="90">
        <v>875929</v>
      </c>
      <c r="G186" s="32">
        <v>237.38</v>
      </c>
      <c r="H186" s="32" t="s">
        <v>879</v>
      </c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  <c r="AB186" s="78"/>
      <c r="AC186" s="78"/>
      <c r="AD186" s="78"/>
      <c r="AE186" s="78"/>
      <c r="AF186" s="78"/>
      <c r="AG186" s="78"/>
      <c r="AH186" s="78"/>
      <c r="AI186" s="78"/>
    </row>
    <row r="187" spans="1:35" ht="12.75" customHeight="1">
      <c r="A187" s="89">
        <v>44561</v>
      </c>
      <c r="B187" s="32" t="s">
        <v>1296</v>
      </c>
      <c r="C187" s="31" t="s">
        <v>1297</v>
      </c>
      <c r="D187" s="31" t="s">
        <v>1136</v>
      </c>
      <c r="E187" s="31" t="s">
        <v>576</v>
      </c>
      <c r="F187" s="90">
        <v>1535524</v>
      </c>
      <c r="G187" s="32">
        <v>235.78</v>
      </c>
      <c r="H187" s="32" t="s">
        <v>879</v>
      </c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  <c r="AB187" s="78"/>
      <c r="AC187" s="78"/>
      <c r="AD187" s="78"/>
      <c r="AE187" s="78"/>
      <c r="AF187" s="78"/>
      <c r="AG187" s="78"/>
      <c r="AH187" s="78"/>
      <c r="AI187" s="78"/>
    </row>
    <row r="188" spans="1:35" ht="12.75" customHeight="1">
      <c r="A188" s="89">
        <v>44561</v>
      </c>
      <c r="B188" s="32" t="s">
        <v>1296</v>
      </c>
      <c r="C188" s="31" t="s">
        <v>1297</v>
      </c>
      <c r="D188" s="31" t="s">
        <v>1300</v>
      </c>
      <c r="E188" s="31" t="s">
        <v>576</v>
      </c>
      <c r="F188" s="90">
        <v>1663968</v>
      </c>
      <c r="G188" s="32">
        <v>237.98</v>
      </c>
      <c r="H188" s="32" t="s">
        <v>879</v>
      </c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  <c r="AB188" s="78"/>
      <c r="AC188" s="78"/>
      <c r="AD188" s="78"/>
      <c r="AE188" s="78"/>
      <c r="AF188" s="78"/>
      <c r="AG188" s="78"/>
      <c r="AH188" s="78"/>
      <c r="AI188" s="78"/>
    </row>
    <row r="189" spans="1:35" ht="12.75" customHeight="1">
      <c r="A189" s="89">
        <v>44561</v>
      </c>
      <c r="B189" s="32" t="s">
        <v>1301</v>
      </c>
      <c r="C189" s="31" t="s">
        <v>1302</v>
      </c>
      <c r="D189" s="31" t="s">
        <v>1128</v>
      </c>
      <c r="E189" s="31" t="s">
        <v>576</v>
      </c>
      <c r="F189" s="90">
        <v>338978</v>
      </c>
      <c r="G189" s="32">
        <v>180.28</v>
      </c>
      <c r="H189" s="32" t="s">
        <v>879</v>
      </c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  <c r="AB189" s="78"/>
      <c r="AC189" s="78"/>
      <c r="AD189" s="78"/>
      <c r="AE189" s="78"/>
      <c r="AF189" s="78"/>
      <c r="AG189" s="78"/>
      <c r="AH189" s="78"/>
      <c r="AI189" s="78"/>
    </row>
    <row r="190" spans="1:35" ht="12.75" customHeight="1">
      <c r="A190" s="89">
        <v>44561</v>
      </c>
      <c r="B190" s="32" t="s">
        <v>1301</v>
      </c>
      <c r="C190" s="31" t="s">
        <v>1302</v>
      </c>
      <c r="D190" s="31" t="s">
        <v>986</v>
      </c>
      <c r="E190" s="31" t="s">
        <v>576</v>
      </c>
      <c r="F190" s="90">
        <v>226964</v>
      </c>
      <c r="G190" s="32">
        <v>180.45</v>
      </c>
      <c r="H190" s="32" t="s">
        <v>879</v>
      </c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  <c r="AB190" s="78"/>
      <c r="AC190" s="78"/>
      <c r="AD190" s="78"/>
      <c r="AE190" s="78"/>
      <c r="AF190" s="78"/>
      <c r="AG190" s="78"/>
      <c r="AH190" s="78"/>
      <c r="AI190" s="78"/>
    </row>
    <row r="191" spans="1:35" ht="12.75" customHeight="1">
      <c r="A191" s="89">
        <v>44561</v>
      </c>
      <c r="B191" s="32" t="s">
        <v>1301</v>
      </c>
      <c r="C191" s="31" t="s">
        <v>1302</v>
      </c>
      <c r="D191" s="31" t="s">
        <v>1129</v>
      </c>
      <c r="E191" s="31" t="s">
        <v>576</v>
      </c>
      <c r="F191" s="90">
        <v>237166</v>
      </c>
      <c r="G191" s="32">
        <v>180.39</v>
      </c>
      <c r="H191" s="32" t="s">
        <v>879</v>
      </c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  <c r="AB191" s="78"/>
      <c r="AC191" s="78"/>
      <c r="AD191" s="78"/>
      <c r="AE191" s="78"/>
      <c r="AF191" s="78"/>
      <c r="AG191" s="78"/>
      <c r="AH191" s="78"/>
      <c r="AI191" s="78"/>
    </row>
    <row r="192" spans="1:35" ht="12.75" customHeight="1">
      <c r="A192" s="89">
        <v>44561</v>
      </c>
      <c r="B192" s="32" t="s">
        <v>1040</v>
      </c>
      <c r="C192" s="31" t="s">
        <v>1041</v>
      </c>
      <c r="D192" s="31" t="s">
        <v>1303</v>
      </c>
      <c r="E192" s="31" t="s">
        <v>576</v>
      </c>
      <c r="F192" s="90">
        <v>7357621</v>
      </c>
      <c r="G192" s="32">
        <v>2.95</v>
      </c>
      <c r="H192" s="32" t="s">
        <v>879</v>
      </c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  <c r="AB192" s="78"/>
      <c r="AC192" s="78"/>
      <c r="AD192" s="78"/>
      <c r="AE192" s="78"/>
      <c r="AF192" s="78"/>
      <c r="AG192" s="78"/>
      <c r="AH192" s="78"/>
      <c r="AI192" s="78"/>
    </row>
    <row r="193" spans="1:35" ht="12.75" customHeight="1">
      <c r="A193" s="89">
        <v>44561</v>
      </c>
      <c r="B193" s="32" t="s">
        <v>1040</v>
      </c>
      <c r="C193" s="31" t="s">
        <v>1041</v>
      </c>
      <c r="D193" s="31" t="s">
        <v>1304</v>
      </c>
      <c r="E193" s="31" t="s">
        <v>576</v>
      </c>
      <c r="F193" s="90">
        <v>3775488</v>
      </c>
      <c r="G193" s="32">
        <v>3.23</v>
      </c>
      <c r="H193" s="32" t="s">
        <v>879</v>
      </c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  <c r="AB193" s="78"/>
      <c r="AC193" s="78"/>
      <c r="AD193" s="78"/>
      <c r="AE193" s="78"/>
      <c r="AF193" s="78"/>
      <c r="AG193" s="78"/>
      <c r="AH193" s="78"/>
      <c r="AI193" s="78"/>
    </row>
    <row r="194" spans="1:35" ht="12.75" customHeight="1">
      <c r="A194" s="89">
        <v>44561</v>
      </c>
      <c r="B194" s="32" t="s">
        <v>1040</v>
      </c>
      <c r="C194" s="31" t="s">
        <v>1041</v>
      </c>
      <c r="D194" s="31" t="s">
        <v>1305</v>
      </c>
      <c r="E194" s="31" t="s">
        <v>576</v>
      </c>
      <c r="F194" s="90">
        <v>20915780</v>
      </c>
      <c r="G194" s="32">
        <v>3.34</v>
      </c>
      <c r="H194" s="32" t="s">
        <v>879</v>
      </c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  <c r="AB194" s="78"/>
      <c r="AC194" s="78"/>
      <c r="AD194" s="78"/>
      <c r="AE194" s="78"/>
      <c r="AF194" s="78"/>
      <c r="AG194" s="78"/>
      <c r="AH194" s="78"/>
      <c r="AI194" s="78"/>
    </row>
    <row r="195" spans="1:35" ht="12.75" customHeight="1">
      <c r="A195" s="89">
        <v>44561</v>
      </c>
      <c r="B195" s="32" t="s">
        <v>1040</v>
      </c>
      <c r="C195" s="31" t="s">
        <v>1041</v>
      </c>
      <c r="D195" s="31" t="s">
        <v>1081</v>
      </c>
      <c r="E195" s="31" t="s">
        <v>576</v>
      </c>
      <c r="F195" s="90">
        <v>12273510</v>
      </c>
      <c r="G195" s="32">
        <v>3.32</v>
      </c>
      <c r="H195" s="32" t="s">
        <v>879</v>
      </c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  <c r="AB195" s="78"/>
      <c r="AC195" s="78"/>
      <c r="AD195" s="78"/>
      <c r="AE195" s="78"/>
      <c r="AF195" s="78"/>
      <c r="AG195" s="78"/>
      <c r="AH195" s="78"/>
      <c r="AI195" s="78"/>
    </row>
    <row r="196" spans="1:35" ht="12.75" customHeight="1">
      <c r="A196" s="89">
        <v>44561</v>
      </c>
      <c r="B196" s="32" t="s">
        <v>1040</v>
      </c>
      <c r="C196" s="31" t="s">
        <v>1041</v>
      </c>
      <c r="D196" s="31" t="s">
        <v>985</v>
      </c>
      <c r="E196" s="31" t="s">
        <v>576</v>
      </c>
      <c r="F196" s="90">
        <v>27566846</v>
      </c>
      <c r="G196" s="32">
        <v>3.17</v>
      </c>
      <c r="H196" s="32" t="s">
        <v>879</v>
      </c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  <c r="AB196" s="78"/>
      <c r="AC196" s="78"/>
      <c r="AD196" s="78"/>
      <c r="AE196" s="78"/>
      <c r="AF196" s="78"/>
      <c r="AG196" s="78"/>
      <c r="AH196" s="78"/>
      <c r="AI196" s="78"/>
    </row>
    <row r="197" spans="1:35" ht="12.75" customHeight="1">
      <c r="A197" s="89">
        <v>44561</v>
      </c>
      <c r="B197" s="32" t="s">
        <v>1306</v>
      </c>
      <c r="C197" s="31" t="s">
        <v>1307</v>
      </c>
      <c r="D197" s="31" t="s">
        <v>1308</v>
      </c>
      <c r="E197" s="31" t="s">
        <v>576</v>
      </c>
      <c r="F197" s="90">
        <v>229954</v>
      </c>
      <c r="G197" s="32">
        <v>219.33</v>
      </c>
      <c r="H197" s="32" t="s">
        <v>879</v>
      </c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  <c r="AB197" s="78"/>
      <c r="AC197" s="78"/>
      <c r="AD197" s="78"/>
      <c r="AE197" s="78"/>
      <c r="AF197" s="78"/>
      <c r="AG197" s="78"/>
      <c r="AH197" s="78"/>
      <c r="AI197" s="78"/>
    </row>
    <row r="198" spans="1:35" ht="12.75" customHeight="1">
      <c r="A198" s="89">
        <v>44561</v>
      </c>
      <c r="B198" s="32" t="s">
        <v>1087</v>
      </c>
      <c r="C198" s="31" t="s">
        <v>1088</v>
      </c>
      <c r="D198" s="31" t="s">
        <v>1309</v>
      </c>
      <c r="E198" s="31" t="s">
        <v>576</v>
      </c>
      <c r="F198" s="90">
        <v>50000</v>
      </c>
      <c r="G198" s="32">
        <v>21.55</v>
      </c>
      <c r="H198" s="32" t="s">
        <v>879</v>
      </c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  <c r="AB198" s="78"/>
      <c r="AC198" s="78"/>
      <c r="AD198" s="78"/>
      <c r="AE198" s="78"/>
      <c r="AF198" s="78"/>
      <c r="AG198" s="78"/>
      <c r="AH198" s="78"/>
      <c r="AI198" s="78"/>
    </row>
    <row r="199" spans="1:35" ht="12.75" customHeight="1">
      <c r="A199" s="89">
        <v>44561</v>
      </c>
      <c r="B199" s="32" t="s">
        <v>1087</v>
      </c>
      <c r="C199" s="31" t="s">
        <v>1088</v>
      </c>
      <c r="D199" s="31" t="s">
        <v>864</v>
      </c>
      <c r="E199" s="31" t="s">
        <v>576</v>
      </c>
      <c r="F199" s="90">
        <v>248335</v>
      </c>
      <c r="G199" s="32">
        <v>19.55</v>
      </c>
      <c r="H199" s="32" t="s">
        <v>879</v>
      </c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  <c r="AB199" s="78"/>
      <c r="AC199" s="78"/>
      <c r="AD199" s="78"/>
      <c r="AE199" s="78"/>
      <c r="AF199" s="78"/>
      <c r="AG199" s="78"/>
      <c r="AH199" s="78"/>
      <c r="AI199" s="78"/>
    </row>
    <row r="200" spans="1:35" ht="12.75" customHeight="1">
      <c r="A200" s="89">
        <v>44561</v>
      </c>
      <c r="B200" s="32" t="s">
        <v>1310</v>
      </c>
      <c r="C200" s="31" t="s">
        <v>1311</v>
      </c>
      <c r="D200" s="31" t="s">
        <v>1312</v>
      </c>
      <c r="E200" s="31" t="s">
        <v>576</v>
      </c>
      <c r="F200" s="90">
        <v>140000</v>
      </c>
      <c r="G200" s="32">
        <v>14.9</v>
      </c>
      <c r="H200" s="32" t="s">
        <v>879</v>
      </c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  <c r="AB200" s="78"/>
      <c r="AC200" s="78"/>
      <c r="AD200" s="78"/>
      <c r="AE200" s="78"/>
      <c r="AF200" s="78"/>
      <c r="AG200" s="78"/>
      <c r="AH200" s="78"/>
      <c r="AI200" s="78"/>
    </row>
    <row r="201" spans="1:35" ht="12.75" customHeight="1">
      <c r="A201" s="89">
        <v>44561</v>
      </c>
      <c r="B201" s="32" t="s">
        <v>1131</v>
      </c>
      <c r="C201" s="31" t="s">
        <v>1132</v>
      </c>
      <c r="D201" s="31" t="s">
        <v>1084</v>
      </c>
      <c r="E201" s="31" t="s">
        <v>576</v>
      </c>
      <c r="F201" s="90">
        <v>276601</v>
      </c>
      <c r="G201" s="32">
        <v>65.37</v>
      </c>
      <c r="H201" s="32" t="s">
        <v>879</v>
      </c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  <c r="AB201" s="78"/>
      <c r="AC201" s="78"/>
      <c r="AD201" s="78"/>
      <c r="AE201" s="78"/>
      <c r="AF201" s="78"/>
      <c r="AG201" s="78"/>
      <c r="AH201" s="78"/>
      <c r="AI201" s="78"/>
    </row>
    <row r="202" spans="1:35" ht="12.75" customHeight="1">
      <c r="A202" s="89">
        <v>44561</v>
      </c>
      <c r="B202" s="32" t="s">
        <v>1061</v>
      </c>
      <c r="C202" s="31" t="s">
        <v>1062</v>
      </c>
      <c r="D202" s="31" t="s">
        <v>1270</v>
      </c>
      <c r="E202" s="31" t="s">
        <v>576</v>
      </c>
      <c r="F202" s="90">
        <v>4160</v>
      </c>
      <c r="G202" s="32">
        <v>330.96</v>
      </c>
      <c r="H202" s="32" t="s">
        <v>879</v>
      </c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  <c r="AB202" s="78"/>
      <c r="AC202" s="78"/>
      <c r="AD202" s="78"/>
      <c r="AE202" s="78"/>
      <c r="AF202" s="78"/>
      <c r="AG202" s="78"/>
      <c r="AH202" s="78"/>
      <c r="AI202" s="78"/>
    </row>
    <row r="203" spans="1:35" ht="12.75" customHeight="1">
      <c r="A203" s="89">
        <v>44561</v>
      </c>
      <c r="B203" s="32" t="s">
        <v>1061</v>
      </c>
      <c r="C203" s="31" t="s">
        <v>1062</v>
      </c>
      <c r="D203" s="31" t="s">
        <v>1133</v>
      </c>
      <c r="E203" s="31" t="s">
        <v>576</v>
      </c>
      <c r="F203" s="90">
        <v>134487</v>
      </c>
      <c r="G203" s="32">
        <v>335.75</v>
      </c>
      <c r="H203" s="32" t="s">
        <v>879</v>
      </c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  <c r="AB203" s="78"/>
      <c r="AC203" s="78"/>
      <c r="AD203" s="78"/>
      <c r="AE203" s="78"/>
      <c r="AF203" s="78"/>
      <c r="AG203" s="78"/>
      <c r="AH203" s="78"/>
      <c r="AI203" s="78"/>
    </row>
    <row r="204" spans="1:35" ht="12.75" customHeight="1">
      <c r="A204" s="89">
        <v>44561</v>
      </c>
      <c r="B204" s="32" t="s">
        <v>1061</v>
      </c>
      <c r="C204" s="31" t="s">
        <v>1062</v>
      </c>
      <c r="D204" s="31" t="s">
        <v>1128</v>
      </c>
      <c r="E204" s="31" t="s">
        <v>576</v>
      </c>
      <c r="F204" s="90">
        <v>94852</v>
      </c>
      <c r="G204" s="32">
        <v>333.8</v>
      </c>
      <c r="H204" s="32" t="s">
        <v>879</v>
      </c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  <c r="AB204" s="78"/>
      <c r="AC204" s="78"/>
      <c r="AD204" s="78"/>
      <c r="AE204" s="78"/>
      <c r="AF204" s="78"/>
      <c r="AG204" s="78"/>
      <c r="AH204" s="78"/>
      <c r="AI204" s="78"/>
    </row>
    <row r="205" spans="1:35" ht="12.75" customHeight="1">
      <c r="A205" s="89">
        <v>44561</v>
      </c>
      <c r="B205" s="32" t="s">
        <v>185</v>
      </c>
      <c r="C205" s="31" t="s">
        <v>1134</v>
      </c>
      <c r="D205" s="31" t="s">
        <v>1135</v>
      </c>
      <c r="E205" s="31" t="s">
        <v>576</v>
      </c>
      <c r="F205" s="90">
        <v>3792280</v>
      </c>
      <c r="G205" s="32">
        <v>127.59</v>
      </c>
      <c r="H205" s="32" t="s">
        <v>879</v>
      </c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  <c r="AB205" s="78"/>
      <c r="AC205" s="78"/>
      <c r="AD205" s="78"/>
      <c r="AE205" s="78"/>
      <c r="AF205" s="78"/>
      <c r="AG205" s="78"/>
      <c r="AH205" s="78"/>
      <c r="AI205" s="78"/>
    </row>
    <row r="206" spans="1:35" ht="12.75" customHeight="1">
      <c r="A206" s="89">
        <v>44561</v>
      </c>
      <c r="B206" s="32" t="s">
        <v>185</v>
      </c>
      <c r="C206" s="31" t="s">
        <v>1134</v>
      </c>
      <c r="D206" s="31" t="s">
        <v>1299</v>
      </c>
      <c r="E206" s="31" t="s">
        <v>576</v>
      </c>
      <c r="F206" s="90">
        <v>4393226</v>
      </c>
      <c r="G206" s="32">
        <v>127.63</v>
      </c>
      <c r="H206" s="32" t="s">
        <v>879</v>
      </c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  <c r="AB206" s="78"/>
      <c r="AC206" s="78"/>
      <c r="AD206" s="78"/>
      <c r="AE206" s="78"/>
      <c r="AF206" s="78"/>
      <c r="AG206" s="78"/>
      <c r="AH206" s="78"/>
      <c r="AI206" s="78"/>
    </row>
    <row r="207" spans="1:35" ht="12.75" customHeight="1">
      <c r="A207" s="89">
        <v>44561</v>
      </c>
      <c r="B207" s="32" t="s">
        <v>185</v>
      </c>
      <c r="C207" s="31" t="s">
        <v>1134</v>
      </c>
      <c r="D207" s="31" t="s">
        <v>1128</v>
      </c>
      <c r="E207" s="31" t="s">
        <v>576</v>
      </c>
      <c r="F207" s="90">
        <v>3646984</v>
      </c>
      <c r="G207" s="32">
        <v>128.05000000000001</v>
      </c>
      <c r="H207" s="32" t="s">
        <v>879</v>
      </c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  <c r="AB207" s="78"/>
      <c r="AC207" s="78"/>
      <c r="AD207" s="78"/>
      <c r="AE207" s="78"/>
      <c r="AF207" s="78"/>
      <c r="AG207" s="78"/>
      <c r="AH207" s="78"/>
      <c r="AI207" s="78"/>
    </row>
    <row r="208" spans="1:35" ht="12.75" customHeight="1">
      <c r="A208" s="89">
        <v>44561</v>
      </c>
      <c r="B208" s="32" t="s">
        <v>1313</v>
      </c>
      <c r="C208" s="31" t="s">
        <v>1314</v>
      </c>
      <c r="D208" s="31" t="s">
        <v>1127</v>
      </c>
      <c r="E208" s="31" t="s">
        <v>576</v>
      </c>
      <c r="F208" s="90">
        <v>112393</v>
      </c>
      <c r="G208" s="32">
        <v>147.86000000000001</v>
      </c>
      <c r="H208" s="32" t="s">
        <v>879</v>
      </c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  <c r="AB208" s="78"/>
      <c r="AC208" s="78"/>
      <c r="AD208" s="78"/>
      <c r="AE208" s="78"/>
      <c r="AF208" s="78"/>
      <c r="AG208" s="78"/>
      <c r="AH208" s="78"/>
      <c r="AI208" s="78"/>
    </row>
    <row r="209" spans="1:35" ht="12.75" customHeight="1">
      <c r="A209" s="89">
        <v>44561</v>
      </c>
      <c r="B209" s="32" t="s">
        <v>1313</v>
      </c>
      <c r="C209" s="31" t="s">
        <v>1314</v>
      </c>
      <c r="D209" s="31" t="s">
        <v>1315</v>
      </c>
      <c r="E209" s="31" t="s">
        <v>576</v>
      </c>
      <c r="F209" s="90">
        <v>118407</v>
      </c>
      <c r="G209" s="32">
        <v>149.69999999999999</v>
      </c>
      <c r="H209" s="32" t="s">
        <v>879</v>
      </c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  <c r="AB209" s="78"/>
      <c r="AC209" s="78"/>
      <c r="AD209" s="78"/>
      <c r="AE209" s="78"/>
      <c r="AF209" s="78"/>
      <c r="AG209" s="78"/>
      <c r="AH209" s="78"/>
      <c r="AI209" s="78"/>
    </row>
    <row r="210" spans="1:35" ht="12.75" customHeight="1">
      <c r="A210" s="89">
        <v>44561</v>
      </c>
      <c r="B210" s="32" t="s">
        <v>1316</v>
      </c>
      <c r="C210" s="31" t="s">
        <v>1317</v>
      </c>
      <c r="D210" s="31" t="s">
        <v>1130</v>
      </c>
      <c r="E210" s="31" t="s">
        <v>576</v>
      </c>
      <c r="F210" s="90">
        <v>120042</v>
      </c>
      <c r="G210" s="32">
        <v>65.650000000000006</v>
      </c>
      <c r="H210" s="32" t="s">
        <v>879</v>
      </c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  <c r="AB210" s="78"/>
      <c r="AC210" s="78"/>
      <c r="AD210" s="78"/>
      <c r="AE210" s="78"/>
      <c r="AF210" s="78"/>
      <c r="AG210" s="78"/>
      <c r="AH210" s="78"/>
      <c r="AI210" s="78"/>
    </row>
    <row r="211" spans="1:35" ht="12.75" customHeight="1">
      <c r="A211" s="89">
        <v>44561</v>
      </c>
      <c r="B211" s="32" t="s">
        <v>1144</v>
      </c>
      <c r="C211" s="31" t="s">
        <v>1145</v>
      </c>
      <c r="D211" s="31" t="s">
        <v>1039</v>
      </c>
      <c r="E211" s="31" t="s">
        <v>576</v>
      </c>
      <c r="F211" s="90">
        <v>100000</v>
      </c>
      <c r="G211" s="32">
        <v>12.3</v>
      </c>
      <c r="H211" s="32" t="s">
        <v>879</v>
      </c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  <c r="AB211" s="78"/>
      <c r="AC211" s="78"/>
      <c r="AD211" s="78"/>
      <c r="AE211" s="78"/>
      <c r="AF211" s="78"/>
      <c r="AG211" s="78"/>
      <c r="AH211" s="78"/>
      <c r="AI211" s="78"/>
    </row>
    <row r="212" spans="1:35" ht="12.75" customHeight="1">
      <c r="A212" s="89">
        <v>44561</v>
      </c>
      <c r="B212" s="32" t="s">
        <v>1144</v>
      </c>
      <c r="C212" s="31" t="s">
        <v>1145</v>
      </c>
      <c r="D212" s="31" t="s">
        <v>1315</v>
      </c>
      <c r="E212" s="31" t="s">
        <v>576</v>
      </c>
      <c r="F212" s="90">
        <v>75000</v>
      </c>
      <c r="G212" s="32">
        <v>12.27</v>
      </c>
      <c r="H212" s="32" t="s">
        <v>879</v>
      </c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  <c r="AB212" s="78"/>
      <c r="AC212" s="78"/>
      <c r="AD212" s="78"/>
      <c r="AE212" s="78"/>
      <c r="AF212" s="78"/>
      <c r="AG212" s="78"/>
      <c r="AH212" s="78"/>
      <c r="AI212" s="78"/>
    </row>
    <row r="213" spans="1:35" ht="12.75" customHeight="1">
      <c r="A213" s="89">
        <v>44561</v>
      </c>
      <c r="B213" s="32" t="s">
        <v>1144</v>
      </c>
      <c r="C213" s="31" t="s">
        <v>1145</v>
      </c>
      <c r="D213" s="31" t="s">
        <v>1318</v>
      </c>
      <c r="E213" s="31" t="s">
        <v>576</v>
      </c>
      <c r="F213" s="90">
        <v>76732</v>
      </c>
      <c r="G213" s="32">
        <v>12.19</v>
      </c>
      <c r="H213" s="32" t="s">
        <v>879</v>
      </c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  <c r="AB213" s="78"/>
      <c r="AC213" s="78"/>
      <c r="AD213" s="78"/>
      <c r="AE213" s="78"/>
      <c r="AF213" s="78"/>
      <c r="AG213" s="78"/>
      <c r="AH213" s="78"/>
      <c r="AI213" s="78"/>
    </row>
    <row r="214" spans="1:35" ht="12.75" customHeight="1">
      <c r="A214" s="89">
        <v>44561</v>
      </c>
      <c r="B214" s="32" t="s">
        <v>1120</v>
      </c>
      <c r="C214" s="31" t="s">
        <v>1319</v>
      </c>
      <c r="D214" s="31" t="s">
        <v>1320</v>
      </c>
      <c r="E214" s="31" t="s">
        <v>576</v>
      </c>
      <c r="F214" s="90">
        <v>60000</v>
      </c>
      <c r="G214" s="32">
        <v>149</v>
      </c>
      <c r="H214" s="32" t="s">
        <v>879</v>
      </c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  <c r="AB214" s="78"/>
      <c r="AC214" s="78"/>
      <c r="AD214" s="78"/>
      <c r="AE214" s="78"/>
      <c r="AF214" s="78"/>
      <c r="AG214" s="78"/>
      <c r="AH214" s="78"/>
      <c r="AI214" s="78"/>
    </row>
    <row r="215" spans="1:35" ht="12.75" customHeight="1">
      <c r="A215" s="89">
        <v>44561</v>
      </c>
      <c r="B215" s="32" t="s">
        <v>1321</v>
      </c>
      <c r="C215" s="31" t="s">
        <v>1322</v>
      </c>
      <c r="D215" s="31" t="s">
        <v>864</v>
      </c>
      <c r="E215" s="31" t="s">
        <v>576</v>
      </c>
      <c r="F215" s="90">
        <v>35731</v>
      </c>
      <c r="G215" s="32">
        <v>229.9</v>
      </c>
      <c r="H215" s="32" t="s">
        <v>879</v>
      </c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  <c r="AB215" s="78"/>
      <c r="AC215" s="78"/>
      <c r="AD215" s="78"/>
      <c r="AE215" s="78"/>
      <c r="AF215" s="78"/>
      <c r="AG215" s="78"/>
      <c r="AH215" s="78"/>
      <c r="AI215" s="78"/>
    </row>
    <row r="216" spans="1:35" ht="12.75" customHeight="1">
      <c r="A216" s="89">
        <v>44561</v>
      </c>
      <c r="B216" s="32" t="s">
        <v>1323</v>
      </c>
      <c r="C216" s="31" t="s">
        <v>1324</v>
      </c>
      <c r="D216" s="31" t="s">
        <v>1325</v>
      </c>
      <c r="E216" s="31" t="s">
        <v>576</v>
      </c>
      <c r="F216" s="90">
        <v>696089</v>
      </c>
      <c r="G216" s="32">
        <v>76.25</v>
      </c>
      <c r="H216" s="32" t="s">
        <v>879</v>
      </c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  <c r="AB216" s="78"/>
      <c r="AC216" s="78"/>
      <c r="AD216" s="78"/>
      <c r="AE216" s="78"/>
      <c r="AF216" s="78"/>
      <c r="AG216" s="78"/>
      <c r="AH216" s="78"/>
      <c r="AI216" s="78"/>
    </row>
    <row r="217" spans="1:35" ht="12.75" customHeight="1">
      <c r="A217" s="89">
        <v>44561</v>
      </c>
      <c r="B217" s="32" t="s">
        <v>1323</v>
      </c>
      <c r="C217" s="31" t="s">
        <v>1324</v>
      </c>
      <c r="D217" s="31" t="s">
        <v>1326</v>
      </c>
      <c r="E217" s="31" t="s">
        <v>576</v>
      </c>
      <c r="F217" s="90">
        <v>2545</v>
      </c>
      <c r="G217" s="32">
        <v>75.709999999999994</v>
      </c>
      <c r="H217" s="32" t="s">
        <v>879</v>
      </c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  <c r="AB217" s="78"/>
      <c r="AC217" s="78"/>
      <c r="AD217" s="78"/>
      <c r="AE217" s="78"/>
      <c r="AF217" s="78"/>
      <c r="AG217" s="78"/>
      <c r="AH217" s="78"/>
      <c r="AI217" s="78"/>
    </row>
    <row r="218" spans="1:35" ht="12.75" customHeight="1">
      <c r="A218" s="89">
        <v>44561</v>
      </c>
      <c r="B218" s="32" t="s">
        <v>1327</v>
      </c>
      <c r="C218" s="31" t="s">
        <v>1328</v>
      </c>
      <c r="D218" s="31" t="s">
        <v>1039</v>
      </c>
      <c r="E218" s="31" t="s">
        <v>576</v>
      </c>
      <c r="F218" s="90">
        <v>32000</v>
      </c>
      <c r="G218" s="32">
        <v>347.29</v>
      </c>
      <c r="H218" s="32" t="s">
        <v>879</v>
      </c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  <c r="AB218" s="78"/>
      <c r="AC218" s="78"/>
      <c r="AD218" s="78"/>
      <c r="AE218" s="78"/>
      <c r="AF218" s="78"/>
      <c r="AG218" s="78"/>
      <c r="AH218" s="78"/>
      <c r="AI218" s="78"/>
    </row>
    <row r="219" spans="1:35" ht="12.75" customHeight="1">
      <c r="A219" s="89">
        <v>44561</v>
      </c>
      <c r="B219" s="32" t="s">
        <v>1327</v>
      </c>
      <c r="C219" s="31" t="s">
        <v>1328</v>
      </c>
      <c r="D219" s="31" t="s">
        <v>1329</v>
      </c>
      <c r="E219" s="31" t="s">
        <v>576</v>
      </c>
      <c r="F219" s="90">
        <v>17600</v>
      </c>
      <c r="G219" s="32">
        <v>355.1</v>
      </c>
      <c r="H219" s="32" t="s">
        <v>879</v>
      </c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  <c r="AB219" s="78"/>
      <c r="AC219" s="78"/>
      <c r="AD219" s="78"/>
      <c r="AE219" s="78"/>
      <c r="AF219" s="78"/>
      <c r="AG219" s="78"/>
      <c r="AH219" s="78"/>
      <c r="AI219" s="78"/>
    </row>
    <row r="220" spans="1:35" ht="12.75" customHeight="1">
      <c r="A220" s="89">
        <v>44561</v>
      </c>
      <c r="B220" s="32" t="s">
        <v>1290</v>
      </c>
      <c r="C220" s="31" t="s">
        <v>1291</v>
      </c>
      <c r="D220" s="31" t="s">
        <v>1027</v>
      </c>
      <c r="E220" s="31" t="s">
        <v>577</v>
      </c>
      <c r="F220" s="90">
        <v>696834</v>
      </c>
      <c r="G220" s="32">
        <v>94.6</v>
      </c>
      <c r="H220" s="32" t="s">
        <v>879</v>
      </c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  <c r="AB220" s="78"/>
      <c r="AC220" s="78"/>
      <c r="AD220" s="78"/>
      <c r="AE220" s="78"/>
      <c r="AF220" s="78"/>
      <c r="AG220" s="78"/>
      <c r="AH220" s="78"/>
      <c r="AI220" s="78"/>
    </row>
    <row r="221" spans="1:35" ht="12.75" customHeight="1">
      <c r="A221" s="89">
        <v>44561</v>
      </c>
      <c r="B221" s="32" t="s">
        <v>1125</v>
      </c>
      <c r="C221" s="31" t="s">
        <v>1126</v>
      </c>
      <c r="D221" s="31" t="s">
        <v>1128</v>
      </c>
      <c r="E221" s="31" t="s">
        <v>577</v>
      </c>
      <c r="F221" s="90">
        <v>145705</v>
      </c>
      <c r="G221" s="32">
        <v>171.05</v>
      </c>
      <c r="H221" s="32" t="s">
        <v>879</v>
      </c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  <c r="AB221" s="78"/>
      <c r="AC221" s="78"/>
      <c r="AD221" s="78"/>
      <c r="AE221" s="78"/>
      <c r="AF221" s="78"/>
      <c r="AG221" s="78"/>
      <c r="AH221" s="78"/>
      <c r="AI221" s="78"/>
    </row>
    <row r="222" spans="1:35" ht="12.75" customHeight="1">
      <c r="A222" s="89">
        <v>44561</v>
      </c>
      <c r="B222" s="32" t="s">
        <v>1125</v>
      </c>
      <c r="C222" s="31" t="s">
        <v>1126</v>
      </c>
      <c r="D222" s="31" t="s">
        <v>1129</v>
      </c>
      <c r="E222" s="31" t="s">
        <v>577</v>
      </c>
      <c r="F222" s="90">
        <v>151355</v>
      </c>
      <c r="G222" s="32">
        <v>171</v>
      </c>
      <c r="H222" s="32" t="s">
        <v>879</v>
      </c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  <c r="AB222" s="78"/>
      <c r="AC222" s="78"/>
      <c r="AD222" s="78"/>
      <c r="AE222" s="78"/>
      <c r="AF222" s="78"/>
      <c r="AG222" s="78"/>
      <c r="AH222" s="78"/>
      <c r="AI222" s="78"/>
    </row>
    <row r="223" spans="1:35" ht="12.75" customHeight="1">
      <c r="A223" s="89">
        <v>44561</v>
      </c>
      <c r="B223" s="32" t="s">
        <v>1125</v>
      </c>
      <c r="C223" s="31" t="s">
        <v>1126</v>
      </c>
      <c r="D223" s="31" t="s">
        <v>986</v>
      </c>
      <c r="E223" s="31" t="s">
        <v>577</v>
      </c>
      <c r="F223" s="90">
        <v>331138</v>
      </c>
      <c r="G223" s="32">
        <v>171.47</v>
      </c>
      <c r="H223" s="32" t="s">
        <v>879</v>
      </c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  <c r="AB223" s="78"/>
      <c r="AC223" s="78"/>
      <c r="AD223" s="78"/>
      <c r="AE223" s="78"/>
      <c r="AF223" s="78"/>
      <c r="AG223" s="78"/>
      <c r="AH223" s="78"/>
      <c r="AI223" s="78"/>
    </row>
    <row r="224" spans="1:35" ht="12.75" customHeight="1">
      <c r="A224" s="89">
        <v>44561</v>
      </c>
      <c r="B224" s="32" t="s">
        <v>1330</v>
      </c>
      <c r="C224" s="31" t="s">
        <v>1331</v>
      </c>
      <c r="D224" s="31" t="s">
        <v>1332</v>
      </c>
      <c r="E224" s="31" t="s">
        <v>577</v>
      </c>
      <c r="F224" s="90">
        <v>7600000</v>
      </c>
      <c r="G224" s="32">
        <v>2.6</v>
      </c>
      <c r="H224" s="32" t="s">
        <v>879</v>
      </c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  <c r="AB224" s="78"/>
      <c r="AC224" s="78"/>
      <c r="AD224" s="78"/>
      <c r="AE224" s="78"/>
      <c r="AF224" s="78"/>
      <c r="AG224" s="78"/>
      <c r="AH224" s="78"/>
      <c r="AI224" s="78"/>
    </row>
    <row r="225" spans="1:35" ht="12.75" customHeight="1">
      <c r="A225" s="89">
        <v>44561</v>
      </c>
      <c r="B225" s="32" t="s">
        <v>1294</v>
      </c>
      <c r="C225" s="31" t="s">
        <v>1295</v>
      </c>
      <c r="D225" s="31" t="s">
        <v>864</v>
      </c>
      <c r="E225" s="31" t="s">
        <v>577</v>
      </c>
      <c r="F225" s="90">
        <v>98194</v>
      </c>
      <c r="G225" s="32">
        <v>48.28</v>
      </c>
      <c r="H225" s="32" t="s">
        <v>879</v>
      </c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  <c r="AB225" s="78"/>
      <c r="AC225" s="78"/>
      <c r="AD225" s="78"/>
      <c r="AE225" s="78"/>
      <c r="AF225" s="78"/>
      <c r="AG225" s="78"/>
      <c r="AH225" s="78"/>
      <c r="AI225" s="78"/>
    </row>
    <row r="226" spans="1:35" ht="12.75" customHeight="1">
      <c r="A226" s="89">
        <v>44561</v>
      </c>
      <c r="B226" s="32" t="s">
        <v>1294</v>
      </c>
      <c r="C226" s="31" t="s">
        <v>1295</v>
      </c>
      <c r="D226" s="31" t="s">
        <v>1039</v>
      </c>
      <c r="E226" s="31" t="s">
        <v>577</v>
      </c>
      <c r="F226" s="90">
        <v>101000</v>
      </c>
      <c r="G226" s="32">
        <v>48.35</v>
      </c>
      <c r="H226" s="32" t="s">
        <v>879</v>
      </c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  <c r="AB226" s="78"/>
      <c r="AC226" s="78"/>
      <c r="AD226" s="78"/>
      <c r="AE226" s="78"/>
      <c r="AF226" s="78"/>
      <c r="AG226" s="78"/>
      <c r="AH226" s="78"/>
      <c r="AI226" s="78"/>
    </row>
    <row r="227" spans="1:35" ht="12.75" customHeight="1">
      <c r="A227" s="89">
        <v>44561</v>
      </c>
      <c r="B227" s="32" t="s">
        <v>1296</v>
      </c>
      <c r="C227" s="31" t="s">
        <v>1297</v>
      </c>
      <c r="D227" s="31" t="s">
        <v>1130</v>
      </c>
      <c r="E227" s="31" t="s">
        <v>577</v>
      </c>
      <c r="F227" s="90">
        <v>875929</v>
      </c>
      <c r="G227" s="32">
        <v>237.46</v>
      </c>
      <c r="H227" s="32" t="s">
        <v>879</v>
      </c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  <c r="AB227" s="78"/>
      <c r="AC227" s="78"/>
      <c r="AD227" s="78"/>
      <c r="AE227" s="78"/>
      <c r="AF227" s="78"/>
      <c r="AG227" s="78"/>
      <c r="AH227" s="78"/>
      <c r="AI227" s="78"/>
    </row>
    <row r="228" spans="1:35" ht="12.75" customHeight="1">
      <c r="A228" s="89">
        <v>44561</v>
      </c>
      <c r="B228" s="32" t="s">
        <v>1296</v>
      </c>
      <c r="C228" s="31" t="s">
        <v>1297</v>
      </c>
      <c r="D228" s="31" t="s">
        <v>1298</v>
      </c>
      <c r="E228" s="31" t="s">
        <v>577</v>
      </c>
      <c r="F228" s="90">
        <v>880848</v>
      </c>
      <c r="G228" s="32">
        <v>240.65</v>
      </c>
      <c r="H228" s="32" t="s">
        <v>879</v>
      </c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  <c r="AB228" s="78"/>
      <c r="AC228" s="78"/>
      <c r="AD228" s="78"/>
      <c r="AE228" s="78"/>
      <c r="AF228" s="78"/>
      <c r="AG228" s="78"/>
      <c r="AH228" s="78"/>
      <c r="AI228" s="78"/>
    </row>
    <row r="229" spans="1:35" ht="12.75" customHeight="1">
      <c r="A229" s="89">
        <v>44561</v>
      </c>
      <c r="B229" s="32" t="s">
        <v>1296</v>
      </c>
      <c r="C229" s="31" t="s">
        <v>1297</v>
      </c>
      <c r="D229" s="31" t="s">
        <v>1300</v>
      </c>
      <c r="E229" s="31" t="s">
        <v>577</v>
      </c>
      <c r="F229" s="90">
        <v>1663968</v>
      </c>
      <c r="G229" s="32">
        <v>238.06</v>
      </c>
      <c r="H229" s="32" t="s">
        <v>879</v>
      </c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  <c r="AB229" s="78"/>
      <c r="AC229" s="78"/>
      <c r="AD229" s="78"/>
      <c r="AE229" s="78"/>
      <c r="AF229" s="78"/>
      <c r="AG229" s="78"/>
      <c r="AH229" s="78"/>
      <c r="AI229" s="78"/>
    </row>
    <row r="230" spans="1:35" ht="12.75" customHeight="1">
      <c r="A230" s="89">
        <v>44561</v>
      </c>
      <c r="B230" s="32" t="s">
        <v>1296</v>
      </c>
      <c r="C230" s="31" t="s">
        <v>1297</v>
      </c>
      <c r="D230" s="31" t="s">
        <v>1333</v>
      </c>
      <c r="E230" s="31" t="s">
        <v>577</v>
      </c>
      <c r="F230" s="90">
        <v>750000</v>
      </c>
      <c r="G230" s="32">
        <v>250.21</v>
      </c>
      <c r="H230" s="32" t="s">
        <v>879</v>
      </c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  <c r="AB230" s="78"/>
      <c r="AC230" s="78"/>
      <c r="AD230" s="78"/>
      <c r="AE230" s="78"/>
      <c r="AF230" s="78"/>
      <c r="AG230" s="78"/>
      <c r="AH230" s="78"/>
      <c r="AI230" s="78"/>
    </row>
    <row r="231" spans="1:35" ht="12.75" customHeight="1">
      <c r="A231" s="89">
        <v>44561</v>
      </c>
      <c r="B231" s="32" t="s">
        <v>1296</v>
      </c>
      <c r="C231" s="31" t="s">
        <v>1297</v>
      </c>
      <c r="D231" s="31" t="s">
        <v>1136</v>
      </c>
      <c r="E231" s="31" t="s">
        <v>577</v>
      </c>
      <c r="F231" s="90">
        <v>1535524</v>
      </c>
      <c r="G231" s="32">
        <v>235.86</v>
      </c>
      <c r="H231" s="32" t="s">
        <v>879</v>
      </c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  <c r="AB231" s="78"/>
      <c r="AC231" s="78"/>
      <c r="AD231" s="78"/>
      <c r="AE231" s="78"/>
      <c r="AF231" s="78"/>
      <c r="AG231" s="78"/>
      <c r="AH231" s="78"/>
      <c r="AI231" s="78"/>
    </row>
    <row r="232" spans="1:35" ht="12.75" customHeight="1">
      <c r="A232" s="89">
        <v>44561</v>
      </c>
      <c r="B232" s="32" t="s">
        <v>1296</v>
      </c>
      <c r="C232" s="31" t="s">
        <v>1297</v>
      </c>
      <c r="D232" s="31" t="s">
        <v>1299</v>
      </c>
      <c r="E232" s="31" t="s">
        <v>577</v>
      </c>
      <c r="F232" s="90">
        <v>1787121</v>
      </c>
      <c r="G232" s="32">
        <v>239.54</v>
      </c>
      <c r="H232" s="32" t="s">
        <v>879</v>
      </c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  <c r="AB232" s="78"/>
      <c r="AC232" s="78"/>
      <c r="AD232" s="78"/>
      <c r="AE232" s="78"/>
      <c r="AF232" s="78"/>
      <c r="AG232" s="78"/>
      <c r="AH232" s="78"/>
      <c r="AI232" s="78"/>
    </row>
    <row r="233" spans="1:35" ht="12.75" customHeight="1">
      <c r="A233" s="89">
        <v>44561</v>
      </c>
      <c r="B233" s="32" t="s">
        <v>1301</v>
      </c>
      <c r="C233" s="31" t="s">
        <v>1302</v>
      </c>
      <c r="D233" s="31" t="s">
        <v>1129</v>
      </c>
      <c r="E233" s="31" t="s">
        <v>577</v>
      </c>
      <c r="F233" s="90">
        <v>244581</v>
      </c>
      <c r="G233" s="32">
        <v>180.8</v>
      </c>
      <c r="H233" s="32" t="s">
        <v>879</v>
      </c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  <c r="AB233" s="78"/>
      <c r="AC233" s="78"/>
      <c r="AD233" s="78"/>
      <c r="AE233" s="78"/>
      <c r="AF233" s="78"/>
      <c r="AG233" s="78"/>
      <c r="AH233" s="78"/>
      <c r="AI233" s="78"/>
    </row>
    <row r="234" spans="1:35" ht="12.75" customHeight="1">
      <c r="A234" s="89">
        <v>44561</v>
      </c>
      <c r="B234" s="32" t="s">
        <v>1301</v>
      </c>
      <c r="C234" s="31" t="s">
        <v>1302</v>
      </c>
      <c r="D234" s="31" t="s">
        <v>986</v>
      </c>
      <c r="E234" s="31" t="s">
        <v>577</v>
      </c>
      <c r="F234" s="90">
        <v>226964</v>
      </c>
      <c r="G234" s="32">
        <v>180.49</v>
      </c>
      <c r="H234" s="32" t="s">
        <v>879</v>
      </c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  <c r="AB234" s="78"/>
      <c r="AC234" s="78"/>
      <c r="AD234" s="78"/>
      <c r="AE234" s="78"/>
      <c r="AF234" s="78"/>
      <c r="AG234" s="78"/>
      <c r="AH234" s="78"/>
      <c r="AI234" s="78"/>
    </row>
    <row r="235" spans="1:35" ht="12.75" customHeight="1">
      <c r="A235" s="89">
        <v>44561</v>
      </c>
      <c r="B235" s="32" t="s">
        <v>1301</v>
      </c>
      <c r="C235" s="31" t="s">
        <v>1302</v>
      </c>
      <c r="D235" s="31" t="s">
        <v>1128</v>
      </c>
      <c r="E235" s="31" t="s">
        <v>577</v>
      </c>
      <c r="F235" s="90">
        <v>348283</v>
      </c>
      <c r="G235" s="32">
        <v>180.37</v>
      </c>
      <c r="H235" s="32" t="s">
        <v>879</v>
      </c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  <c r="AB235" s="78"/>
      <c r="AC235" s="78"/>
      <c r="AD235" s="78"/>
      <c r="AE235" s="78"/>
      <c r="AF235" s="78"/>
      <c r="AG235" s="78"/>
      <c r="AH235" s="78"/>
      <c r="AI235" s="78"/>
    </row>
    <row r="236" spans="1:35" ht="12.75" customHeight="1">
      <c r="A236" s="89">
        <v>44561</v>
      </c>
      <c r="B236" s="32" t="s">
        <v>1056</v>
      </c>
      <c r="C236" s="31" t="s">
        <v>1334</v>
      </c>
      <c r="D236" s="31" t="s">
        <v>1335</v>
      </c>
      <c r="E236" s="31" t="s">
        <v>577</v>
      </c>
      <c r="F236" s="90">
        <v>147000</v>
      </c>
      <c r="G236" s="32">
        <v>7.42</v>
      </c>
      <c r="H236" s="32" t="s">
        <v>879</v>
      </c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  <c r="AB236" s="78"/>
      <c r="AC236" s="78"/>
      <c r="AD236" s="78"/>
      <c r="AE236" s="78"/>
      <c r="AF236" s="78"/>
      <c r="AG236" s="78"/>
      <c r="AH236" s="78"/>
      <c r="AI236" s="78"/>
    </row>
    <row r="237" spans="1:35" ht="12.75" customHeight="1">
      <c r="A237" s="89">
        <v>44561</v>
      </c>
      <c r="B237" s="32" t="s">
        <v>1336</v>
      </c>
      <c r="C237" s="31" t="s">
        <v>1337</v>
      </c>
      <c r="D237" s="31" t="s">
        <v>1338</v>
      </c>
      <c r="E237" s="31" t="s">
        <v>577</v>
      </c>
      <c r="F237" s="90">
        <v>124712</v>
      </c>
      <c r="G237" s="32">
        <v>89.62</v>
      </c>
      <c r="H237" s="32" t="s">
        <v>879</v>
      </c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  <c r="AB237" s="78"/>
      <c r="AC237" s="78"/>
      <c r="AD237" s="78"/>
      <c r="AE237" s="78"/>
      <c r="AF237" s="78"/>
      <c r="AG237" s="78"/>
      <c r="AH237" s="78"/>
      <c r="AI237" s="78"/>
    </row>
    <row r="238" spans="1:35" ht="12.75" customHeight="1">
      <c r="A238" s="89">
        <v>44561</v>
      </c>
      <c r="B238" s="32" t="s">
        <v>1040</v>
      </c>
      <c r="C238" s="31" t="s">
        <v>1041</v>
      </c>
      <c r="D238" s="31" t="s">
        <v>1081</v>
      </c>
      <c r="E238" s="31" t="s">
        <v>577</v>
      </c>
      <c r="F238" s="90">
        <v>9156010</v>
      </c>
      <c r="G238" s="32">
        <v>3.32</v>
      </c>
      <c r="H238" s="32" t="s">
        <v>879</v>
      </c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  <c r="AB238" s="78"/>
      <c r="AC238" s="78"/>
      <c r="AD238" s="78"/>
      <c r="AE238" s="78"/>
      <c r="AF238" s="78"/>
      <c r="AG238" s="78"/>
      <c r="AH238" s="78"/>
      <c r="AI238" s="78"/>
    </row>
    <row r="239" spans="1:35" ht="12.75" customHeight="1">
      <c r="A239" s="89">
        <v>44561</v>
      </c>
      <c r="B239" s="32" t="s">
        <v>1040</v>
      </c>
      <c r="C239" s="31" t="s">
        <v>1041</v>
      </c>
      <c r="D239" s="31" t="s">
        <v>1339</v>
      </c>
      <c r="E239" s="31" t="s">
        <v>577</v>
      </c>
      <c r="F239" s="90">
        <v>4349000</v>
      </c>
      <c r="G239" s="32">
        <v>3.4</v>
      </c>
      <c r="H239" s="32" t="s">
        <v>879</v>
      </c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  <c r="AB239" s="78"/>
      <c r="AC239" s="78"/>
      <c r="AD239" s="78"/>
      <c r="AE239" s="78"/>
      <c r="AF239" s="78"/>
      <c r="AG239" s="78"/>
      <c r="AH239" s="78"/>
      <c r="AI239" s="78"/>
    </row>
    <row r="240" spans="1:35" ht="12.75" customHeight="1">
      <c r="A240" s="89">
        <v>44561</v>
      </c>
      <c r="B240" s="32" t="s">
        <v>1040</v>
      </c>
      <c r="C240" s="31" t="s">
        <v>1041</v>
      </c>
      <c r="D240" s="31" t="s">
        <v>1304</v>
      </c>
      <c r="E240" s="31" t="s">
        <v>577</v>
      </c>
      <c r="F240" s="90">
        <v>4500488</v>
      </c>
      <c r="G240" s="32">
        <v>3.27</v>
      </c>
      <c r="H240" s="32" t="s">
        <v>879</v>
      </c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  <c r="AB240" s="78"/>
      <c r="AC240" s="78"/>
      <c r="AD240" s="78"/>
      <c r="AE240" s="78"/>
      <c r="AF240" s="78"/>
      <c r="AG240" s="78"/>
      <c r="AH240" s="78"/>
      <c r="AI240" s="78"/>
    </row>
    <row r="241" spans="1:35" ht="12.75" customHeight="1">
      <c r="A241" s="89">
        <v>44561</v>
      </c>
      <c r="B241" s="32" t="s">
        <v>1040</v>
      </c>
      <c r="C241" s="31" t="s">
        <v>1041</v>
      </c>
      <c r="D241" s="31" t="s">
        <v>1340</v>
      </c>
      <c r="E241" s="31" t="s">
        <v>577</v>
      </c>
      <c r="F241" s="90">
        <v>7750000</v>
      </c>
      <c r="G241" s="32">
        <v>3.45</v>
      </c>
      <c r="H241" s="32" t="s">
        <v>879</v>
      </c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  <c r="AB241" s="78"/>
      <c r="AC241" s="78"/>
      <c r="AD241" s="78"/>
      <c r="AE241" s="78"/>
      <c r="AF241" s="78"/>
      <c r="AG241" s="78"/>
      <c r="AH241" s="78"/>
      <c r="AI241" s="78"/>
    </row>
    <row r="242" spans="1:35" ht="12.75" customHeight="1">
      <c r="A242" s="89">
        <v>44561</v>
      </c>
      <c r="B242" s="32" t="s">
        <v>1040</v>
      </c>
      <c r="C242" s="31" t="s">
        <v>1041</v>
      </c>
      <c r="D242" s="31" t="s">
        <v>1303</v>
      </c>
      <c r="E242" s="31" t="s">
        <v>577</v>
      </c>
      <c r="F242" s="90">
        <v>7357621</v>
      </c>
      <c r="G242" s="32">
        <v>2.97</v>
      </c>
      <c r="H242" s="32" t="s">
        <v>879</v>
      </c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  <c r="AB242" s="78"/>
      <c r="AC242" s="78"/>
      <c r="AD242" s="78"/>
      <c r="AE242" s="78"/>
      <c r="AF242" s="78"/>
      <c r="AG242" s="78"/>
      <c r="AH242" s="78"/>
      <c r="AI242" s="78"/>
    </row>
    <row r="243" spans="1:35" ht="12.75" customHeight="1">
      <c r="A243" s="89">
        <v>44561</v>
      </c>
      <c r="B243" s="32" t="s">
        <v>1040</v>
      </c>
      <c r="C243" s="31" t="s">
        <v>1041</v>
      </c>
      <c r="D243" s="31" t="s">
        <v>1305</v>
      </c>
      <c r="E243" s="31" t="s">
        <v>577</v>
      </c>
      <c r="F243" s="90">
        <v>12430264</v>
      </c>
      <c r="G243" s="32">
        <v>3.27</v>
      </c>
      <c r="H243" s="32" t="s">
        <v>879</v>
      </c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  <c r="AB243" s="78"/>
      <c r="AC243" s="78"/>
      <c r="AD243" s="78"/>
      <c r="AE243" s="78"/>
      <c r="AF243" s="78"/>
      <c r="AG243" s="78"/>
      <c r="AH243" s="78"/>
      <c r="AI243" s="78"/>
    </row>
    <row r="244" spans="1:35" ht="12.75" customHeight="1">
      <c r="A244" s="89">
        <v>44561</v>
      </c>
      <c r="B244" s="32" t="s">
        <v>1040</v>
      </c>
      <c r="C244" s="31" t="s">
        <v>1041</v>
      </c>
      <c r="D244" s="31" t="s">
        <v>1341</v>
      </c>
      <c r="E244" s="31" t="s">
        <v>577</v>
      </c>
      <c r="F244" s="90">
        <v>8000000</v>
      </c>
      <c r="G244" s="32">
        <v>3.43</v>
      </c>
      <c r="H244" s="32" t="s">
        <v>879</v>
      </c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  <c r="AB244" s="78"/>
      <c r="AC244" s="78"/>
      <c r="AD244" s="78"/>
      <c r="AE244" s="78"/>
      <c r="AF244" s="78"/>
      <c r="AG244" s="78"/>
      <c r="AH244" s="78"/>
      <c r="AI244" s="78"/>
    </row>
    <row r="245" spans="1:35" ht="12.75" customHeight="1">
      <c r="A245" s="89">
        <v>44561</v>
      </c>
      <c r="B245" s="32" t="s">
        <v>1040</v>
      </c>
      <c r="C245" s="31" t="s">
        <v>1041</v>
      </c>
      <c r="D245" s="31" t="s">
        <v>985</v>
      </c>
      <c r="E245" s="31" t="s">
        <v>577</v>
      </c>
      <c r="F245" s="90">
        <v>22951546</v>
      </c>
      <c r="G245" s="32">
        <v>3.18</v>
      </c>
      <c r="H245" s="32" t="s">
        <v>879</v>
      </c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  <c r="AB245" s="78"/>
      <c r="AC245" s="78"/>
      <c r="AD245" s="78"/>
      <c r="AE245" s="78"/>
      <c r="AF245" s="78"/>
      <c r="AG245" s="78"/>
      <c r="AH245" s="78"/>
      <c r="AI245" s="78"/>
    </row>
    <row r="246" spans="1:35" ht="12.75" customHeight="1">
      <c r="A246" s="89">
        <v>44561</v>
      </c>
      <c r="B246" s="32" t="s">
        <v>1306</v>
      </c>
      <c r="C246" s="31" t="s">
        <v>1307</v>
      </c>
      <c r="D246" s="31" t="s">
        <v>1342</v>
      </c>
      <c r="E246" s="31" t="s">
        <v>577</v>
      </c>
      <c r="F246" s="90">
        <v>150000</v>
      </c>
      <c r="G246" s="32">
        <v>219.57</v>
      </c>
      <c r="H246" s="32" t="s">
        <v>879</v>
      </c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  <c r="AB246" s="78"/>
      <c r="AC246" s="78"/>
      <c r="AD246" s="78"/>
      <c r="AE246" s="78"/>
      <c r="AF246" s="78"/>
      <c r="AG246" s="78"/>
      <c r="AH246" s="78"/>
      <c r="AI246" s="78"/>
    </row>
    <row r="247" spans="1:35" ht="12.75" customHeight="1">
      <c r="A247" s="89">
        <v>44561</v>
      </c>
      <c r="B247" s="32" t="s">
        <v>1141</v>
      </c>
      <c r="C247" s="31" t="s">
        <v>1142</v>
      </c>
      <c r="D247" s="31" t="s">
        <v>1143</v>
      </c>
      <c r="E247" s="31" t="s">
        <v>577</v>
      </c>
      <c r="F247" s="90">
        <v>178935</v>
      </c>
      <c r="G247" s="32">
        <v>38.32</v>
      </c>
      <c r="H247" s="32" t="s">
        <v>879</v>
      </c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  <c r="AB247" s="78"/>
      <c r="AC247" s="78"/>
      <c r="AD247" s="78"/>
      <c r="AE247" s="78"/>
      <c r="AF247" s="78"/>
      <c r="AG247" s="78"/>
      <c r="AH247" s="78"/>
      <c r="AI247" s="78"/>
    </row>
    <row r="248" spans="1:35" ht="12.75" customHeight="1">
      <c r="A248" s="89">
        <v>44561</v>
      </c>
      <c r="B248" s="32" t="s">
        <v>1087</v>
      </c>
      <c r="C248" s="31" t="s">
        <v>1088</v>
      </c>
      <c r="D248" s="31" t="s">
        <v>864</v>
      </c>
      <c r="E248" s="31" t="s">
        <v>577</v>
      </c>
      <c r="F248" s="90">
        <v>250777</v>
      </c>
      <c r="G248" s="32">
        <v>21.49</v>
      </c>
      <c r="H248" s="32" t="s">
        <v>879</v>
      </c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  <c r="AB248" s="78"/>
      <c r="AC248" s="78"/>
      <c r="AD248" s="78"/>
      <c r="AE248" s="78"/>
      <c r="AF248" s="78"/>
      <c r="AG248" s="78"/>
      <c r="AH248" s="78"/>
      <c r="AI248" s="78"/>
    </row>
    <row r="249" spans="1:35" ht="12.75" customHeight="1">
      <c r="A249" s="89">
        <v>44561</v>
      </c>
      <c r="B249" s="32" t="s">
        <v>1087</v>
      </c>
      <c r="C249" s="31" t="s">
        <v>1088</v>
      </c>
      <c r="D249" s="31" t="s">
        <v>1309</v>
      </c>
      <c r="E249" s="31" t="s">
        <v>577</v>
      </c>
      <c r="F249" s="90">
        <v>65000</v>
      </c>
      <c r="G249" s="32">
        <v>20.8</v>
      </c>
      <c r="H249" s="32" t="s">
        <v>879</v>
      </c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  <c r="AB249" s="78"/>
      <c r="AC249" s="78"/>
      <c r="AD249" s="78"/>
      <c r="AE249" s="78"/>
      <c r="AF249" s="78"/>
      <c r="AG249" s="78"/>
      <c r="AH249" s="78"/>
      <c r="AI249" s="78"/>
    </row>
    <row r="250" spans="1:35" ht="12.75" customHeight="1">
      <c r="A250" s="89">
        <v>44561</v>
      </c>
      <c r="B250" s="32" t="s">
        <v>1310</v>
      </c>
      <c r="C250" s="31" t="s">
        <v>1311</v>
      </c>
      <c r="D250" s="31" t="s">
        <v>1312</v>
      </c>
      <c r="E250" s="31" t="s">
        <v>577</v>
      </c>
      <c r="F250" s="90">
        <v>140000</v>
      </c>
      <c r="G250" s="32">
        <v>15.87</v>
      </c>
      <c r="H250" s="32" t="s">
        <v>879</v>
      </c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  <c r="AB250" s="78"/>
      <c r="AC250" s="78"/>
      <c r="AD250" s="78"/>
      <c r="AE250" s="78"/>
      <c r="AF250" s="78"/>
      <c r="AG250" s="78"/>
      <c r="AH250" s="78"/>
      <c r="AI250" s="78"/>
    </row>
    <row r="251" spans="1:35" ht="12.75" customHeight="1">
      <c r="A251" s="89">
        <v>44561</v>
      </c>
      <c r="B251" s="32" t="s">
        <v>1131</v>
      </c>
      <c r="C251" s="31" t="s">
        <v>1132</v>
      </c>
      <c r="D251" s="31" t="s">
        <v>1084</v>
      </c>
      <c r="E251" s="31" t="s">
        <v>577</v>
      </c>
      <c r="F251" s="90">
        <v>158831</v>
      </c>
      <c r="G251" s="32">
        <v>64.739999999999995</v>
      </c>
      <c r="H251" s="32" t="s">
        <v>879</v>
      </c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  <c r="AB251" s="78"/>
      <c r="AC251" s="78"/>
      <c r="AD251" s="78"/>
      <c r="AE251" s="78"/>
      <c r="AF251" s="78"/>
      <c r="AG251" s="78"/>
      <c r="AH251" s="78"/>
      <c r="AI251" s="78"/>
    </row>
    <row r="252" spans="1:35" ht="12.75" customHeight="1">
      <c r="A252" s="89">
        <v>44561</v>
      </c>
      <c r="B252" s="32" t="s">
        <v>1061</v>
      </c>
      <c r="C252" s="31" t="s">
        <v>1062</v>
      </c>
      <c r="D252" s="31" t="s">
        <v>1270</v>
      </c>
      <c r="E252" s="31" t="s">
        <v>577</v>
      </c>
      <c r="F252" s="90">
        <v>88448</v>
      </c>
      <c r="G252" s="32">
        <v>322.2</v>
      </c>
      <c r="H252" s="32" t="s">
        <v>879</v>
      </c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  <c r="AB252" s="78"/>
      <c r="AC252" s="78"/>
      <c r="AD252" s="78"/>
      <c r="AE252" s="78"/>
      <c r="AF252" s="78"/>
      <c r="AG252" s="78"/>
      <c r="AH252" s="78"/>
      <c r="AI252" s="78"/>
    </row>
    <row r="253" spans="1:35" ht="12.75" customHeight="1">
      <c r="A253" s="89">
        <v>44561</v>
      </c>
      <c r="B253" s="32" t="s">
        <v>1061</v>
      </c>
      <c r="C253" s="31" t="s">
        <v>1062</v>
      </c>
      <c r="D253" s="31" t="s">
        <v>1133</v>
      </c>
      <c r="E253" s="31" t="s">
        <v>577</v>
      </c>
      <c r="F253" s="90">
        <v>154029</v>
      </c>
      <c r="G253" s="32">
        <v>338.95</v>
      </c>
      <c r="H253" s="32" t="s">
        <v>879</v>
      </c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  <c r="AB253" s="78"/>
      <c r="AC253" s="78"/>
      <c r="AD253" s="78"/>
      <c r="AE253" s="78"/>
      <c r="AF253" s="78"/>
      <c r="AG253" s="78"/>
      <c r="AH253" s="78"/>
      <c r="AI253" s="78"/>
    </row>
    <row r="254" spans="1:35" ht="12.75" customHeight="1">
      <c r="A254" s="89">
        <v>44561</v>
      </c>
      <c r="B254" s="32" t="s">
        <v>1061</v>
      </c>
      <c r="C254" s="31" t="s">
        <v>1062</v>
      </c>
      <c r="D254" s="31" t="s">
        <v>1128</v>
      </c>
      <c r="E254" s="31" t="s">
        <v>577</v>
      </c>
      <c r="F254" s="90">
        <v>88822</v>
      </c>
      <c r="G254" s="32">
        <v>335.03</v>
      </c>
      <c r="H254" s="32" t="s">
        <v>879</v>
      </c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  <c r="AB254" s="78"/>
      <c r="AC254" s="78"/>
      <c r="AD254" s="78"/>
      <c r="AE254" s="78"/>
      <c r="AF254" s="78"/>
      <c r="AG254" s="78"/>
      <c r="AH254" s="78"/>
      <c r="AI254" s="78"/>
    </row>
    <row r="255" spans="1:35" ht="12.75" customHeight="1">
      <c r="A255" s="89">
        <v>44561</v>
      </c>
      <c r="B255" s="32" t="s">
        <v>185</v>
      </c>
      <c r="C255" s="31" t="s">
        <v>1134</v>
      </c>
      <c r="D255" s="31" t="s">
        <v>1128</v>
      </c>
      <c r="E255" s="31" t="s">
        <v>577</v>
      </c>
      <c r="F255" s="90">
        <v>3635543</v>
      </c>
      <c r="G255" s="32">
        <v>128.28</v>
      </c>
      <c r="H255" s="32" t="s">
        <v>879</v>
      </c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  <c r="AB255" s="78"/>
      <c r="AC255" s="78"/>
      <c r="AD255" s="78"/>
      <c r="AE255" s="78"/>
      <c r="AF255" s="78"/>
      <c r="AG255" s="78"/>
      <c r="AH255" s="78"/>
      <c r="AI255" s="78"/>
    </row>
    <row r="256" spans="1:35" ht="12.75" customHeight="1">
      <c r="A256" s="89">
        <v>44561</v>
      </c>
      <c r="B256" s="32" t="s">
        <v>185</v>
      </c>
      <c r="C256" s="31" t="s">
        <v>1134</v>
      </c>
      <c r="D256" s="31" t="s">
        <v>1299</v>
      </c>
      <c r="E256" s="31" t="s">
        <v>577</v>
      </c>
      <c r="F256" s="90">
        <v>4244539</v>
      </c>
      <c r="G256" s="32">
        <v>128.06</v>
      </c>
      <c r="H256" s="32" t="s">
        <v>879</v>
      </c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  <c r="AB256" s="78"/>
      <c r="AC256" s="78"/>
      <c r="AD256" s="78"/>
      <c r="AE256" s="78"/>
      <c r="AF256" s="78"/>
      <c r="AG256" s="78"/>
      <c r="AH256" s="78"/>
      <c r="AI256" s="78"/>
    </row>
    <row r="257" spans="1:35" ht="12.75" customHeight="1">
      <c r="A257" s="89">
        <v>44561</v>
      </c>
      <c r="B257" s="32" t="s">
        <v>185</v>
      </c>
      <c r="C257" s="31" t="s">
        <v>1134</v>
      </c>
      <c r="D257" s="31" t="s">
        <v>1135</v>
      </c>
      <c r="E257" s="31" t="s">
        <v>577</v>
      </c>
      <c r="F257" s="90">
        <v>3792280</v>
      </c>
      <c r="G257" s="32">
        <v>127.84</v>
      </c>
      <c r="H257" s="32" t="s">
        <v>879</v>
      </c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  <c r="AB257" s="78"/>
      <c r="AC257" s="78"/>
      <c r="AD257" s="78"/>
      <c r="AE257" s="78"/>
      <c r="AF257" s="78"/>
      <c r="AG257" s="78"/>
      <c r="AH257" s="78"/>
      <c r="AI257" s="78"/>
    </row>
    <row r="258" spans="1:35" ht="12.75" customHeight="1">
      <c r="A258" s="89">
        <v>44561</v>
      </c>
      <c r="B258" s="32" t="s">
        <v>1313</v>
      </c>
      <c r="C258" s="31" t="s">
        <v>1314</v>
      </c>
      <c r="D258" s="31" t="s">
        <v>1315</v>
      </c>
      <c r="E258" s="31" t="s">
        <v>577</v>
      </c>
      <c r="F258" s="90">
        <v>61564</v>
      </c>
      <c r="G258" s="32">
        <v>145.94</v>
      </c>
      <c r="H258" s="32" t="s">
        <v>879</v>
      </c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  <c r="AB258" s="78"/>
      <c r="AC258" s="78"/>
      <c r="AD258" s="78"/>
      <c r="AE258" s="78"/>
      <c r="AF258" s="78"/>
      <c r="AG258" s="78"/>
      <c r="AH258" s="78"/>
      <c r="AI258" s="78"/>
    </row>
    <row r="259" spans="1:35" ht="12.75" customHeight="1">
      <c r="A259" s="89">
        <v>44561</v>
      </c>
      <c r="B259" s="32" t="s">
        <v>1313</v>
      </c>
      <c r="C259" s="31" t="s">
        <v>1314</v>
      </c>
      <c r="D259" s="31" t="s">
        <v>1127</v>
      </c>
      <c r="E259" s="31" t="s">
        <v>577</v>
      </c>
      <c r="F259" s="90">
        <v>82555</v>
      </c>
      <c r="G259" s="32">
        <v>148.51</v>
      </c>
      <c r="H259" s="32" t="s">
        <v>879</v>
      </c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  <c r="AB259" s="78"/>
      <c r="AC259" s="78"/>
      <c r="AD259" s="78"/>
      <c r="AE259" s="78"/>
      <c r="AF259" s="78"/>
      <c r="AG259" s="78"/>
      <c r="AH259" s="78"/>
      <c r="AI259" s="78"/>
    </row>
    <row r="260" spans="1:35" ht="12.75" customHeight="1">
      <c r="A260" s="89">
        <v>44561</v>
      </c>
      <c r="B260" s="32" t="s">
        <v>1316</v>
      </c>
      <c r="C260" s="31" t="s">
        <v>1317</v>
      </c>
      <c r="D260" s="31" t="s">
        <v>1130</v>
      </c>
      <c r="E260" s="31" t="s">
        <v>577</v>
      </c>
      <c r="F260" s="90">
        <v>120042</v>
      </c>
      <c r="G260" s="32">
        <v>65.7</v>
      </c>
      <c r="H260" s="32" t="s">
        <v>879</v>
      </c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  <c r="AB260" s="78"/>
      <c r="AC260" s="78"/>
      <c r="AD260" s="78"/>
      <c r="AE260" s="78"/>
      <c r="AF260" s="78"/>
      <c r="AG260" s="78"/>
      <c r="AH260" s="78"/>
      <c r="AI260" s="78"/>
    </row>
    <row r="261" spans="1:35" ht="12.75" customHeight="1">
      <c r="A261" s="89">
        <v>44561</v>
      </c>
      <c r="B261" s="32" t="s">
        <v>1144</v>
      </c>
      <c r="C261" s="31" t="s">
        <v>1145</v>
      </c>
      <c r="D261" s="31" t="s">
        <v>1318</v>
      </c>
      <c r="E261" s="31" t="s">
        <v>577</v>
      </c>
      <c r="F261" s="90">
        <v>40232</v>
      </c>
      <c r="G261" s="32">
        <v>12.28</v>
      </c>
      <c r="H261" s="32" t="s">
        <v>879</v>
      </c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  <c r="AB261" s="78"/>
      <c r="AC261" s="78"/>
      <c r="AD261" s="78"/>
      <c r="AE261" s="78"/>
      <c r="AF261" s="78"/>
      <c r="AG261" s="78"/>
      <c r="AH261" s="78"/>
      <c r="AI261" s="78"/>
    </row>
    <row r="262" spans="1:35" ht="12.75" customHeight="1">
      <c r="A262" s="89">
        <v>44561</v>
      </c>
      <c r="B262" s="32" t="s">
        <v>1321</v>
      </c>
      <c r="C262" s="31" t="s">
        <v>1322</v>
      </c>
      <c r="D262" s="31" t="s">
        <v>864</v>
      </c>
      <c r="E262" s="31" t="s">
        <v>577</v>
      </c>
      <c r="F262" s="90">
        <v>62091</v>
      </c>
      <c r="G262" s="32">
        <v>230.73</v>
      </c>
      <c r="H262" s="32" t="s">
        <v>879</v>
      </c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  <c r="AB262" s="78"/>
      <c r="AC262" s="78"/>
      <c r="AD262" s="78"/>
      <c r="AE262" s="78"/>
      <c r="AF262" s="78"/>
      <c r="AG262" s="78"/>
      <c r="AH262" s="78"/>
      <c r="AI262" s="78"/>
    </row>
    <row r="263" spans="1:35" ht="12.75" customHeight="1">
      <c r="A263" s="89">
        <v>44561</v>
      </c>
      <c r="B263" s="32" t="s">
        <v>1323</v>
      </c>
      <c r="C263" s="31" t="s">
        <v>1324</v>
      </c>
      <c r="D263" s="31" t="s">
        <v>1325</v>
      </c>
      <c r="E263" s="31" t="s">
        <v>577</v>
      </c>
      <c r="F263" s="90">
        <v>15070</v>
      </c>
      <c r="G263" s="32">
        <v>76.42</v>
      </c>
      <c r="H263" s="32" t="s">
        <v>879</v>
      </c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  <c r="AB263" s="78"/>
      <c r="AC263" s="78"/>
      <c r="AD263" s="78"/>
      <c r="AE263" s="78"/>
      <c r="AF263" s="78"/>
      <c r="AG263" s="78"/>
      <c r="AH263" s="78"/>
      <c r="AI263" s="78"/>
    </row>
    <row r="264" spans="1:35" ht="12.75" customHeight="1">
      <c r="A264" s="89">
        <v>44561</v>
      </c>
      <c r="B264" s="32" t="s">
        <v>1323</v>
      </c>
      <c r="C264" s="31" t="s">
        <v>1324</v>
      </c>
      <c r="D264" s="31" t="s">
        <v>1326</v>
      </c>
      <c r="E264" s="31" t="s">
        <v>577</v>
      </c>
      <c r="F264" s="90">
        <v>652545</v>
      </c>
      <c r="G264" s="32">
        <v>76.3</v>
      </c>
      <c r="H264" s="32" t="s">
        <v>879</v>
      </c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  <c r="AB264" s="78"/>
      <c r="AC264" s="78"/>
      <c r="AD264" s="78"/>
      <c r="AE264" s="78"/>
      <c r="AF264" s="78"/>
      <c r="AG264" s="78"/>
      <c r="AH264" s="78"/>
      <c r="AI264" s="78"/>
    </row>
    <row r="265" spans="1:35" ht="12.75" customHeight="1">
      <c r="A265" s="89">
        <v>44561</v>
      </c>
      <c r="B265" s="32" t="s">
        <v>1137</v>
      </c>
      <c r="C265" s="31" t="s">
        <v>1138</v>
      </c>
      <c r="D265" s="31" t="s">
        <v>1085</v>
      </c>
      <c r="E265" s="31" t="s">
        <v>577</v>
      </c>
      <c r="F265" s="90">
        <v>60000</v>
      </c>
      <c r="G265" s="32">
        <v>116.42</v>
      </c>
      <c r="H265" s="32" t="s">
        <v>879</v>
      </c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  <c r="AB265" s="78"/>
      <c r="AC265" s="78"/>
      <c r="AD265" s="78"/>
      <c r="AE265" s="78"/>
      <c r="AF265" s="78"/>
      <c r="AG265" s="78"/>
      <c r="AH265" s="78"/>
      <c r="AI265" s="78"/>
    </row>
    <row r="266" spans="1:35" ht="12.75" customHeight="1">
      <c r="A266" s="89">
        <v>44561</v>
      </c>
      <c r="B266" s="32" t="s">
        <v>1090</v>
      </c>
      <c r="C266" s="31" t="s">
        <v>1091</v>
      </c>
      <c r="D266" s="31" t="s">
        <v>1343</v>
      </c>
      <c r="E266" s="31" t="s">
        <v>577</v>
      </c>
      <c r="F266" s="90">
        <v>1200000</v>
      </c>
      <c r="G266" s="32">
        <v>4.7</v>
      </c>
      <c r="H266" s="32" t="s">
        <v>879</v>
      </c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  <c r="AB266" s="78"/>
      <c r="AC266" s="78"/>
      <c r="AD266" s="78"/>
      <c r="AE266" s="78"/>
      <c r="AF266" s="78"/>
      <c r="AG266" s="78"/>
      <c r="AH266" s="78"/>
      <c r="AI266" s="78"/>
    </row>
    <row r="267" spans="1:35" ht="12.75" customHeight="1">
      <c r="A267" s="89">
        <v>44561</v>
      </c>
      <c r="B267" s="32" t="s">
        <v>1063</v>
      </c>
      <c r="C267" s="31" t="s">
        <v>1064</v>
      </c>
      <c r="D267" s="31" t="s">
        <v>1065</v>
      </c>
      <c r="E267" s="31" t="s">
        <v>577</v>
      </c>
      <c r="F267" s="90">
        <v>1032513</v>
      </c>
      <c r="G267" s="32">
        <v>8</v>
      </c>
      <c r="H267" s="32" t="s">
        <v>879</v>
      </c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  <c r="AB267" s="78"/>
      <c r="AC267" s="78"/>
      <c r="AD267" s="78"/>
      <c r="AE267" s="78"/>
      <c r="AF267" s="78"/>
      <c r="AG267" s="78"/>
      <c r="AH267" s="78"/>
      <c r="AI267" s="78"/>
    </row>
    <row r="268" spans="1:35" ht="12.75" customHeight="1">
      <c r="A268" s="89">
        <v>44561</v>
      </c>
      <c r="B268" s="32" t="s">
        <v>1139</v>
      </c>
      <c r="C268" s="31" t="s">
        <v>1140</v>
      </c>
      <c r="D268" s="31" t="s">
        <v>1146</v>
      </c>
      <c r="E268" s="31" t="s">
        <v>577</v>
      </c>
      <c r="F268" s="90">
        <v>1800000</v>
      </c>
      <c r="G268" s="32">
        <v>15.86</v>
      </c>
      <c r="H268" s="32" t="s">
        <v>879</v>
      </c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  <c r="AB268" s="78"/>
      <c r="AC268" s="78"/>
      <c r="AD268" s="78"/>
      <c r="AE268" s="78"/>
      <c r="AF268" s="78"/>
      <c r="AG268" s="78"/>
      <c r="AH268" s="78"/>
      <c r="AI268" s="78"/>
    </row>
    <row r="269" spans="1:35" ht="12.75" customHeight="1">
      <c r="A269" s="89"/>
      <c r="B269" s="32"/>
      <c r="C269" s="31"/>
      <c r="D269" s="31"/>
      <c r="E269" s="31"/>
      <c r="F269" s="90"/>
      <c r="G269" s="32"/>
      <c r="H269" s="91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  <c r="AB269" s="78"/>
      <c r="AC269" s="78"/>
      <c r="AD269" s="78"/>
      <c r="AE269" s="78"/>
      <c r="AF269" s="78"/>
      <c r="AG269" s="78"/>
      <c r="AH269" s="78"/>
      <c r="AI269" s="78"/>
    </row>
    <row r="270" spans="1:35" ht="12.75" customHeight="1">
      <c r="A270" s="89"/>
      <c r="B270" s="32"/>
      <c r="C270" s="31"/>
      <c r="D270" s="31"/>
      <c r="E270" s="31"/>
      <c r="F270" s="90"/>
      <c r="G270" s="32"/>
      <c r="H270" s="91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  <c r="AB270" s="78"/>
      <c r="AC270" s="78"/>
      <c r="AD270" s="78"/>
      <c r="AE270" s="78"/>
      <c r="AF270" s="78"/>
      <c r="AG270" s="78"/>
      <c r="AH270" s="78"/>
      <c r="AI270" s="78"/>
    </row>
    <row r="271" spans="1:35" ht="12.75" customHeight="1">
      <c r="A271" s="89"/>
      <c r="B271" s="32"/>
      <c r="C271" s="31"/>
      <c r="D271" s="31"/>
      <c r="E271" s="31"/>
      <c r="F271" s="90"/>
      <c r="G271" s="32"/>
      <c r="H271" s="91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  <c r="AB271" s="78"/>
      <c r="AC271" s="78"/>
      <c r="AD271" s="78"/>
      <c r="AE271" s="78"/>
      <c r="AF271" s="78"/>
      <c r="AG271" s="78"/>
      <c r="AH271" s="78"/>
      <c r="AI271" s="78"/>
    </row>
    <row r="272" spans="1:35" ht="12.75" customHeight="1">
      <c r="A272" s="89"/>
      <c r="B272" s="32"/>
      <c r="C272" s="31"/>
      <c r="D272" s="31"/>
      <c r="E272" s="31"/>
      <c r="F272" s="90"/>
      <c r="G272" s="32"/>
      <c r="H272" s="91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  <c r="AB272" s="78"/>
      <c r="AC272" s="78"/>
      <c r="AD272" s="78"/>
      <c r="AE272" s="78"/>
      <c r="AF272" s="78"/>
      <c r="AG272" s="78"/>
      <c r="AH272" s="78"/>
      <c r="AI272" s="78"/>
    </row>
    <row r="273" spans="1:35" ht="12.75" customHeight="1">
      <c r="A273" s="89"/>
      <c r="B273" s="32"/>
      <c r="C273" s="31"/>
      <c r="D273" s="31"/>
      <c r="E273" s="31"/>
      <c r="F273" s="90"/>
      <c r="G273" s="32"/>
      <c r="H273" s="91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  <c r="AB273" s="78"/>
      <c r="AC273" s="78"/>
      <c r="AD273" s="78"/>
      <c r="AE273" s="78"/>
      <c r="AF273" s="78"/>
      <c r="AG273" s="78"/>
      <c r="AH273" s="78"/>
      <c r="AI273" s="78"/>
    </row>
    <row r="274" spans="1:35" ht="12.75" customHeight="1">
      <c r="A274" s="89"/>
      <c r="B274" s="32"/>
      <c r="C274" s="31"/>
      <c r="D274" s="31"/>
      <c r="E274" s="31"/>
      <c r="F274" s="90"/>
      <c r="G274" s="32"/>
      <c r="H274" s="91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  <c r="AB274" s="78"/>
      <c r="AC274" s="78"/>
      <c r="AD274" s="78"/>
      <c r="AE274" s="78"/>
      <c r="AF274" s="78"/>
      <c r="AG274" s="78"/>
      <c r="AH274" s="78"/>
      <c r="AI274" s="78"/>
    </row>
    <row r="275" spans="1:35" ht="12.75" customHeight="1">
      <c r="A275" s="89"/>
      <c r="B275" s="32"/>
      <c r="C275" s="31"/>
      <c r="D275" s="31"/>
      <c r="E275" s="31"/>
      <c r="F275" s="90"/>
      <c r="G275" s="32"/>
      <c r="H275" s="91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  <c r="AB275" s="78"/>
      <c r="AC275" s="78"/>
      <c r="AD275" s="78"/>
      <c r="AE275" s="78"/>
      <c r="AF275" s="78"/>
      <c r="AG275" s="78"/>
      <c r="AH275" s="78"/>
      <c r="AI275" s="78"/>
    </row>
    <row r="276" spans="1:35" ht="12.75" customHeight="1">
      <c r="A276" s="89"/>
      <c r="B276" s="32"/>
      <c r="C276" s="31"/>
      <c r="D276" s="31"/>
      <c r="E276" s="31"/>
      <c r="F276" s="90"/>
      <c r="G276" s="32"/>
      <c r="H276" s="91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  <c r="AB276" s="78"/>
      <c r="AC276" s="78"/>
      <c r="AD276" s="78"/>
      <c r="AE276" s="78"/>
      <c r="AF276" s="78"/>
      <c r="AG276" s="78"/>
      <c r="AH276" s="78"/>
      <c r="AI276" s="78"/>
    </row>
    <row r="277" spans="1:35" ht="12.75" customHeight="1">
      <c r="A277" s="89"/>
      <c r="B277" s="32"/>
      <c r="C277" s="31"/>
      <c r="D277" s="31"/>
      <c r="E277" s="31"/>
      <c r="F277" s="90"/>
      <c r="G277" s="32"/>
      <c r="H277" s="91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  <c r="AB277" s="78"/>
      <c r="AC277" s="78"/>
      <c r="AD277" s="78"/>
      <c r="AE277" s="78"/>
      <c r="AF277" s="78"/>
      <c r="AG277" s="78"/>
      <c r="AH277" s="78"/>
      <c r="AI277" s="78"/>
    </row>
    <row r="278" spans="1:35" ht="12.75" customHeight="1">
      <c r="A278" s="89"/>
      <c r="B278" s="32"/>
      <c r="C278" s="31"/>
      <c r="D278" s="31"/>
      <c r="E278" s="31"/>
      <c r="F278" s="90"/>
      <c r="G278" s="32"/>
      <c r="H278" s="91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  <c r="AB278" s="78"/>
      <c r="AC278" s="78"/>
      <c r="AD278" s="78"/>
      <c r="AE278" s="78"/>
      <c r="AF278" s="78"/>
      <c r="AG278" s="78"/>
      <c r="AH278" s="78"/>
      <c r="AI278" s="78"/>
    </row>
    <row r="279" spans="1:35" ht="12.75" customHeight="1">
      <c r="A279" s="89"/>
      <c r="B279" s="32"/>
      <c r="C279" s="31"/>
      <c r="D279" s="31"/>
      <c r="E279" s="31"/>
      <c r="F279" s="90"/>
      <c r="G279" s="32"/>
      <c r="H279" s="91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  <c r="AB279" s="78"/>
      <c r="AC279" s="78"/>
      <c r="AD279" s="78"/>
      <c r="AE279" s="78"/>
      <c r="AF279" s="78"/>
      <c r="AG279" s="78"/>
      <c r="AH279" s="78"/>
      <c r="AI279" s="78"/>
    </row>
    <row r="280" spans="1:35" ht="12.75" customHeight="1">
      <c r="A280" s="89"/>
      <c r="B280" s="32"/>
      <c r="C280" s="31"/>
      <c r="D280" s="31"/>
      <c r="E280" s="31"/>
      <c r="F280" s="90"/>
      <c r="G280" s="32"/>
      <c r="H280" s="91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  <c r="AB280" s="78"/>
      <c r="AC280" s="78"/>
      <c r="AD280" s="78"/>
      <c r="AE280" s="78"/>
      <c r="AF280" s="78"/>
      <c r="AG280" s="78"/>
      <c r="AH280" s="78"/>
      <c r="AI280" s="78"/>
    </row>
    <row r="281" spans="1:35" ht="12.75" customHeight="1">
      <c r="A281" s="89"/>
      <c r="B281" s="32"/>
      <c r="C281" s="31"/>
      <c r="D281" s="31"/>
      <c r="E281" s="31"/>
      <c r="F281" s="90"/>
      <c r="G281" s="32"/>
      <c r="H281" s="91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  <c r="AB281" s="78"/>
      <c r="AC281" s="78"/>
      <c r="AD281" s="78"/>
      <c r="AE281" s="78"/>
      <c r="AF281" s="78"/>
      <c r="AG281" s="78"/>
      <c r="AH281" s="78"/>
      <c r="AI281" s="78"/>
    </row>
    <row r="282" spans="1:35" ht="12.75" customHeight="1">
      <c r="A282" s="89"/>
      <c r="B282" s="32"/>
      <c r="C282" s="31"/>
      <c r="D282" s="31"/>
      <c r="E282" s="31"/>
      <c r="F282" s="90"/>
      <c r="G282" s="32"/>
      <c r="H282" s="91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  <c r="AB282" s="78"/>
      <c r="AC282" s="78"/>
      <c r="AD282" s="78"/>
      <c r="AE282" s="78"/>
      <c r="AF282" s="78"/>
      <c r="AG282" s="78"/>
      <c r="AH282" s="78"/>
      <c r="AI282" s="78"/>
    </row>
    <row r="283" spans="1:35" ht="12.75" customHeight="1">
      <c r="A283" s="89"/>
      <c r="B283" s="32"/>
      <c r="C283" s="31"/>
      <c r="D283" s="31"/>
      <c r="E283" s="31"/>
      <c r="F283" s="90"/>
      <c r="G283" s="32"/>
      <c r="H283" s="91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  <c r="AB283" s="78"/>
      <c r="AC283" s="78"/>
      <c r="AD283" s="78"/>
      <c r="AE283" s="78"/>
      <c r="AF283" s="78"/>
      <c r="AG283" s="78"/>
      <c r="AH283" s="78"/>
      <c r="AI283" s="78"/>
    </row>
    <row r="284" spans="1:35" ht="12.75" customHeight="1">
      <c r="A284" s="89"/>
      <c r="B284" s="32"/>
      <c r="C284" s="31"/>
      <c r="D284" s="31"/>
      <c r="E284" s="31"/>
      <c r="F284" s="90"/>
      <c r="G284" s="32"/>
      <c r="H284" s="91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  <c r="AB284" s="78"/>
      <c r="AC284" s="78"/>
      <c r="AD284" s="78"/>
      <c r="AE284" s="78"/>
      <c r="AF284" s="78"/>
      <c r="AG284" s="78"/>
      <c r="AH284" s="78"/>
      <c r="AI284" s="78"/>
    </row>
    <row r="285" spans="1:35" ht="12.75" customHeight="1">
      <c r="A285" s="89"/>
      <c r="B285" s="32"/>
      <c r="C285" s="31"/>
      <c r="D285" s="31"/>
      <c r="E285" s="31"/>
      <c r="F285" s="90"/>
      <c r="G285" s="32"/>
      <c r="H285" s="91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  <c r="AB285" s="78"/>
      <c r="AC285" s="78"/>
      <c r="AD285" s="78"/>
      <c r="AE285" s="78"/>
      <c r="AF285" s="78"/>
      <c r="AG285" s="78"/>
      <c r="AH285" s="78"/>
      <c r="AI285" s="78"/>
    </row>
    <row r="286" spans="1:35" ht="12.75" customHeight="1">
      <c r="A286" s="89"/>
      <c r="B286" s="32"/>
      <c r="C286" s="31"/>
      <c r="D286" s="31"/>
      <c r="E286" s="31"/>
      <c r="F286" s="90"/>
      <c r="G286" s="32"/>
      <c r="H286" s="91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  <c r="AB286" s="78"/>
      <c r="AC286" s="78"/>
      <c r="AD286" s="78"/>
      <c r="AE286" s="78"/>
      <c r="AF286" s="78"/>
      <c r="AG286" s="78"/>
      <c r="AH286" s="78"/>
      <c r="AI286" s="78"/>
    </row>
    <row r="287" spans="1:35" ht="12.75" customHeight="1">
      <c r="A287" s="89"/>
      <c r="B287" s="32"/>
      <c r="C287" s="31"/>
      <c r="D287" s="31"/>
      <c r="E287" s="31"/>
      <c r="F287" s="90"/>
      <c r="G287" s="32"/>
      <c r="H287" s="91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  <c r="AB287" s="78"/>
      <c r="AC287" s="78"/>
      <c r="AD287" s="78"/>
      <c r="AE287" s="78"/>
      <c r="AF287" s="78"/>
      <c r="AG287" s="78"/>
      <c r="AH287" s="78"/>
      <c r="AI287" s="78"/>
    </row>
    <row r="288" spans="1:35" ht="12.75" customHeight="1">
      <c r="A288" s="89"/>
      <c r="B288" s="32"/>
      <c r="C288" s="31"/>
      <c r="D288" s="31"/>
      <c r="E288" s="31"/>
      <c r="F288" s="90"/>
      <c r="G288" s="32"/>
      <c r="H288" s="91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  <c r="AB288" s="78"/>
      <c r="AC288" s="78"/>
      <c r="AD288" s="78"/>
      <c r="AE288" s="78"/>
      <c r="AF288" s="78"/>
      <c r="AG288" s="78"/>
      <c r="AH288" s="78"/>
      <c r="AI288" s="78"/>
    </row>
    <row r="289" spans="1:35" ht="12.75" customHeight="1">
      <c r="A289" s="89"/>
      <c r="B289" s="32"/>
      <c r="C289" s="31"/>
      <c r="D289" s="31"/>
      <c r="E289" s="31"/>
      <c r="F289" s="90"/>
      <c r="G289" s="32"/>
      <c r="H289" s="91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  <c r="AB289" s="78"/>
      <c r="AC289" s="78"/>
      <c r="AD289" s="78"/>
      <c r="AE289" s="78"/>
      <c r="AF289" s="78"/>
      <c r="AG289" s="78"/>
      <c r="AH289" s="78"/>
      <c r="AI289" s="78"/>
    </row>
    <row r="290" spans="1:35" ht="12.75" customHeight="1">
      <c r="A290" s="89"/>
      <c r="B290" s="32"/>
      <c r="C290" s="31"/>
      <c r="D290" s="31"/>
      <c r="E290" s="31"/>
      <c r="F290" s="90"/>
      <c r="G290" s="32"/>
      <c r="H290" s="91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  <c r="AB290" s="78"/>
      <c r="AC290" s="78"/>
      <c r="AD290" s="78"/>
      <c r="AE290" s="78"/>
      <c r="AF290" s="78"/>
      <c r="AG290" s="78"/>
      <c r="AH290" s="78"/>
      <c r="AI290" s="78"/>
    </row>
    <row r="291" spans="1:35" ht="12.75" customHeight="1">
      <c r="A291" s="89"/>
      <c r="B291" s="32"/>
      <c r="C291" s="31"/>
      <c r="D291" s="31"/>
      <c r="E291" s="31"/>
      <c r="F291" s="90"/>
      <c r="G291" s="32"/>
      <c r="H291" s="91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  <c r="AB291" s="78"/>
      <c r="AC291" s="78"/>
      <c r="AD291" s="78"/>
      <c r="AE291" s="78"/>
      <c r="AF291" s="78"/>
      <c r="AG291" s="78"/>
      <c r="AH291" s="78"/>
      <c r="AI291" s="78"/>
    </row>
    <row r="292" spans="1:35" ht="12.75" customHeight="1">
      <c r="A292" s="89"/>
      <c r="B292" s="32"/>
      <c r="C292" s="31"/>
      <c r="D292" s="31"/>
      <c r="E292" s="31"/>
      <c r="F292" s="90"/>
      <c r="G292" s="32"/>
      <c r="H292" s="91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  <c r="AB292" s="78"/>
      <c r="AC292" s="78"/>
      <c r="AD292" s="78"/>
      <c r="AE292" s="78"/>
      <c r="AF292" s="78"/>
      <c r="AG292" s="78"/>
      <c r="AH292" s="78"/>
      <c r="AI292" s="78"/>
    </row>
    <row r="293" spans="1:35" ht="12.75" customHeight="1">
      <c r="A293" s="89"/>
      <c r="B293" s="32"/>
      <c r="C293" s="31"/>
      <c r="D293" s="31"/>
      <c r="E293" s="31"/>
      <c r="F293" s="90"/>
      <c r="G293" s="32"/>
      <c r="H293" s="91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  <c r="AB293" s="78"/>
      <c r="AC293" s="78"/>
      <c r="AD293" s="78"/>
      <c r="AE293" s="78"/>
      <c r="AF293" s="78"/>
      <c r="AG293" s="78"/>
      <c r="AH293" s="78"/>
      <c r="AI293" s="78"/>
    </row>
    <row r="294" spans="1:35" ht="12.75" customHeight="1">
      <c r="A294" s="89"/>
      <c r="B294" s="32"/>
      <c r="C294" s="31"/>
      <c r="D294" s="31"/>
      <c r="E294" s="31"/>
      <c r="F294" s="90"/>
      <c r="G294" s="32"/>
      <c r="H294" s="91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  <c r="AB294" s="78"/>
      <c r="AC294" s="78"/>
      <c r="AD294" s="78"/>
      <c r="AE294" s="78"/>
      <c r="AF294" s="78"/>
      <c r="AG294" s="78"/>
      <c r="AH294" s="78"/>
      <c r="AI294" s="78"/>
    </row>
    <row r="295" spans="1:35" ht="12.75" customHeight="1">
      <c r="A295" s="89"/>
      <c r="B295" s="32"/>
      <c r="C295" s="31"/>
      <c r="D295" s="31"/>
      <c r="E295" s="31"/>
      <c r="F295" s="90"/>
      <c r="G295" s="32"/>
      <c r="H295" s="91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  <c r="AB295" s="78"/>
      <c r="AC295" s="78"/>
      <c r="AD295" s="78"/>
      <c r="AE295" s="78"/>
      <c r="AF295" s="78"/>
      <c r="AG295" s="78"/>
      <c r="AH295" s="78"/>
      <c r="AI295" s="78"/>
    </row>
    <row r="296" spans="1:35" ht="12.75" customHeight="1">
      <c r="A296" s="89"/>
      <c r="B296" s="32"/>
      <c r="C296" s="31"/>
      <c r="D296" s="31"/>
      <c r="E296" s="31"/>
      <c r="F296" s="90"/>
      <c r="G296" s="32"/>
      <c r="H296" s="91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  <c r="AB296" s="78"/>
      <c r="AC296" s="78"/>
      <c r="AD296" s="78"/>
      <c r="AE296" s="78"/>
      <c r="AF296" s="78"/>
      <c r="AG296" s="78"/>
      <c r="AH296" s="78"/>
      <c r="AI296" s="78"/>
    </row>
    <row r="297" spans="1:35" ht="12.75" customHeight="1">
      <c r="A297" s="89"/>
      <c r="B297" s="32"/>
      <c r="C297" s="31"/>
      <c r="D297" s="31"/>
      <c r="E297" s="31"/>
      <c r="F297" s="90"/>
      <c r="G297" s="32"/>
      <c r="H297" s="91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  <c r="AB297" s="78"/>
      <c r="AC297" s="78"/>
      <c r="AD297" s="78"/>
      <c r="AE297" s="78"/>
      <c r="AF297" s="78"/>
      <c r="AG297" s="78"/>
      <c r="AH297" s="78"/>
      <c r="AI297" s="78"/>
    </row>
    <row r="298" spans="1:35" ht="12.75" customHeight="1">
      <c r="A298" s="89"/>
      <c r="B298" s="32"/>
      <c r="C298" s="31"/>
      <c r="D298" s="31"/>
      <c r="E298" s="31"/>
      <c r="F298" s="90"/>
      <c r="G298" s="32"/>
      <c r="H298" s="91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  <c r="AB298" s="78"/>
      <c r="AC298" s="78"/>
      <c r="AD298" s="78"/>
      <c r="AE298" s="78"/>
      <c r="AF298" s="78"/>
      <c r="AG298" s="78"/>
      <c r="AH298" s="78"/>
      <c r="AI298" s="78"/>
    </row>
    <row r="299" spans="1:35" ht="12.75" customHeight="1">
      <c r="A299" s="89"/>
      <c r="B299" s="32"/>
      <c r="C299" s="31"/>
      <c r="D299" s="31"/>
      <c r="E299" s="31"/>
      <c r="F299" s="90"/>
      <c r="G299" s="32"/>
      <c r="H299" s="91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  <c r="AB299" s="78"/>
      <c r="AC299" s="78"/>
      <c r="AD299" s="78"/>
      <c r="AE299" s="78"/>
      <c r="AF299" s="78"/>
      <c r="AG299" s="78"/>
      <c r="AH299" s="78"/>
      <c r="AI299" s="78"/>
    </row>
    <row r="300" spans="1:35" ht="12.75" customHeight="1">
      <c r="A300" s="89"/>
      <c r="B300" s="32"/>
      <c r="C300" s="31"/>
      <c r="D300" s="31"/>
      <c r="E300" s="31"/>
      <c r="F300" s="90"/>
      <c r="G300" s="32"/>
      <c r="H300" s="91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  <c r="AB300" s="78"/>
      <c r="AC300" s="78"/>
      <c r="AD300" s="78"/>
      <c r="AE300" s="78"/>
      <c r="AF300" s="78"/>
      <c r="AG300" s="78"/>
      <c r="AH300" s="78"/>
      <c r="AI300" s="78"/>
    </row>
    <row r="301" spans="1:35" ht="12.75" customHeight="1">
      <c r="A301" s="89"/>
      <c r="B301" s="32"/>
      <c r="C301" s="31"/>
      <c r="D301" s="31"/>
      <c r="E301" s="31"/>
      <c r="F301" s="90"/>
      <c r="G301" s="32"/>
      <c r="H301" s="91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  <c r="AB301" s="78"/>
      <c r="AC301" s="78"/>
      <c r="AD301" s="78"/>
      <c r="AE301" s="78"/>
      <c r="AF301" s="78"/>
      <c r="AG301" s="78"/>
      <c r="AH301" s="78"/>
      <c r="AI301" s="78"/>
    </row>
    <row r="302" spans="1:35" ht="12.75" customHeight="1">
      <c r="A302" s="89"/>
      <c r="B302" s="32"/>
      <c r="C302" s="31"/>
      <c r="D302" s="31"/>
      <c r="E302" s="31"/>
      <c r="F302" s="90"/>
      <c r="G302" s="32"/>
      <c r="H302" s="91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  <c r="AB302" s="78"/>
      <c r="AC302" s="78"/>
      <c r="AD302" s="78"/>
      <c r="AE302" s="78"/>
      <c r="AF302" s="78"/>
      <c r="AG302" s="78"/>
      <c r="AH302" s="78"/>
      <c r="AI302" s="78"/>
    </row>
    <row r="303" spans="1:35" ht="12.75" customHeight="1">
      <c r="A303" s="89"/>
      <c r="B303" s="32"/>
      <c r="C303" s="31"/>
      <c r="D303" s="31"/>
      <c r="E303" s="31"/>
      <c r="F303" s="90"/>
      <c r="G303" s="32"/>
      <c r="H303" s="91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  <c r="AB303" s="78"/>
      <c r="AC303" s="78"/>
      <c r="AD303" s="78"/>
      <c r="AE303" s="78"/>
      <c r="AF303" s="78"/>
      <c r="AG303" s="78"/>
      <c r="AH303" s="78"/>
      <c r="AI303" s="78"/>
    </row>
    <row r="304" spans="1:35" ht="12.75" customHeight="1">
      <c r="A304" s="89"/>
      <c r="B304" s="32"/>
      <c r="C304" s="31"/>
      <c r="D304" s="31"/>
      <c r="E304" s="31"/>
      <c r="F304" s="90"/>
      <c r="G304" s="32"/>
      <c r="H304" s="91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  <c r="AB304" s="78"/>
      <c r="AC304" s="78"/>
      <c r="AD304" s="78"/>
      <c r="AE304" s="78"/>
      <c r="AF304" s="78"/>
      <c r="AG304" s="78"/>
      <c r="AH304" s="78"/>
      <c r="AI304" s="78"/>
    </row>
    <row r="305" spans="1:35" ht="12.75" customHeight="1">
      <c r="A305" s="89"/>
      <c r="B305" s="32"/>
      <c r="C305" s="31"/>
      <c r="D305" s="31"/>
      <c r="E305" s="31"/>
      <c r="F305" s="90"/>
      <c r="G305" s="32"/>
      <c r="H305" s="91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  <c r="AB305" s="78"/>
      <c r="AC305" s="78"/>
      <c r="AD305" s="78"/>
      <c r="AE305" s="78"/>
      <c r="AF305" s="78"/>
      <c r="AG305" s="78"/>
      <c r="AH305" s="78"/>
      <c r="AI305" s="78"/>
    </row>
    <row r="306" spans="1:35" ht="12.75" customHeight="1">
      <c r="A306" s="89"/>
      <c r="B306" s="32"/>
      <c r="C306" s="31"/>
      <c r="D306" s="31"/>
      <c r="E306" s="31"/>
      <c r="F306" s="90"/>
      <c r="G306" s="32"/>
      <c r="H306" s="91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  <c r="AB306" s="78"/>
      <c r="AC306" s="78"/>
      <c r="AD306" s="78"/>
      <c r="AE306" s="78"/>
      <c r="AF306" s="78"/>
      <c r="AG306" s="78"/>
      <c r="AH306" s="78"/>
      <c r="AI306" s="78"/>
    </row>
    <row r="307" spans="1:35" ht="12.75" customHeight="1">
      <c r="A307" s="89"/>
      <c r="B307" s="32"/>
      <c r="C307" s="31"/>
      <c r="D307" s="31"/>
      <c r="E307" s="31"/>
      <c r="F307" s="90"/>
      <c r="G307" s="32"/>
      <c r="H307" s="91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  <c r="AB307" s="78"/>
      <c r="AC307" s="78"/>
      <c r="AD307" s="78"/>
      <c r="AE307" s="78"/>
      <c r="AF307" s="78"/>
      <c r="AG307" s="78"/>
      <c r="AH307" s="78"/>
      <c r="AI307" s="78"/>
    </row>
    <row r="308" spans="1:35" ht="12.75" customHeight="1">
      <c r="A308" s="89"/>
      <c r="B308" s="32"/>
      <c r="C308" s="31"/>
      <c r="D308" s="31"/>
      <c r="E308" s="31"/>
      <c r="F308" s="90"/>
      <c r="G308" s="32"/>
      <c r="H308" s="91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  <c r="AB308" s="78"/>
      <c r="AC308" s="78"/>
      <c r="AD308" s="78"/>
      <c r="AE308" s="78"/>
      <c r="AF308" s="78"/>
      <c r="AG308" s="78"/>
      <c r="AH308" s="78"/>
      <c r="AI308" s="78"/>
    </row>
    <row r="309" spans="1:35" ht="12.75" customHeight="1">
      <c r="A309" s="89"/>
      <c r="B309" s="32"/>
      <c r="C309" s="31"/>
      <c r="D309" s="31"/>
      <c r="E309" s="31"/>
      <c r="F309" s="90"/>
      <c r="G309" s="32"/>
      <c r="H309" s="91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  <c r="AB309" s="78"/>
      <c r="AC309" s="78"/>
      <c r="AD309" s="78"/>
      <c r="AE309" s="78"/>
      <c r="AF309" s="78"/>
      <c r="AG309" s="78"/>
      <c r="AH309" s="78"/>
      <c r="AI309" s="78"/>
    </row>
    <row r="310" spans="1:35" ht="12.75" customHeight="1">
      <c r="A310" s="89"/>
      <c r="B310" s="32"/>
      <c r="C310" s="31"/>
      <c r="D310" s="31"/>
      <c r="E310" s="31"/>
      <c r="F310" s="90"/>
      <c r="G310" s="32"/>
      <c r="H310" s="91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  <c r="AB310" s="78"/>
      <c r="AC310" s="78"/>
      <c r="AD310" s="78"/>
      <c r="AE310" s="78"/>
      <c r="AF310" s="78"/>
      <c r="AG310" s="78"/>
      <c r="AH310" s="78"/>
      <c r="AI310" s="78"/>
    </row>
    <row r="311" spans="1:35" ht="12.75" customHeight="1">
      <c r="A311" s="89"/>
      <c r="B311" s="32"/>
      <c r="C311" s="31"/>
      <c r="D311" s="31"/>
      <c r="E311" s="31"/>
      <c r="F311" s="90"/>
      <c r="G311" s="32"/>
      <c r="H311" s="91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  <c r="AB311" s="78"/>
      <c r="AC311" s="78"/>
      <c r="AD311" s="78"/>
      <c r="AE311" s="78"/>
      <c r="AF311" s="78"/>
      <c r="AG311" s="78"/>
      <c r="AH311" s="78"/>
      <c r="AI311" s="78"/>
    </row>
    <row r="312" spans="1:35" ht="12.75" customHeight="1">
      <c r="A312" s="89"/>
      <c r="B312" s="32"/>
      <c r="C312" s="31"/>
      <c r="D312" s="31"/>
      <c r="E312" s="31"/>
      <c r="F312" s="90"/>
      <c r="G312" s="32"/>
      <c r="H312" s="91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  <c r="AB312" s="78"/>
      <c r="AC312" s="78"/>
      <c r="AD312" s="78"/>
      <c r="AE312" s="78"/>
      <c r="AF312" s="78"/>
      <c r="AG312" s="78"/>
      <c r="AH312" s="78"/>
      <c r="AI312" s="78"/>
    </row>
    <row r="313" spans="1:35" ht="12.75" customHeight="1">
      <c r="A313" s="89"/>
      <c r="B313" s="32"/>
      <c r="C313" s="31"/>
      <c r="D313" s="31"/>
      <c r="E313" s="31"/>
      <c r="F313" s="90"/>
      <c r="G313" s="32"/>
      <c r="H313" s="91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  <c r="AB313" s="78"/>
      <c r="AC313" s="78"/>
      <c r="AD313" s="78"/>
      <c r="AE313" s="78"/>
      <c r="AF313" s="78"/>
      <c r="AG313" s="78"/>
      <c r="AH313" s="78"/>
      <c r="AI313" s="78"/>
    </row>
    <row r="314" spans="1:35" ht="12.75" customHeight="1">
      <c r="A314" s="89"/>
      <c r="B314" s="32"/>
      <c r="C314" s="31"/>
      <c r="D314" s="31"/>
      <c r="E314" s="31"/>
      <c r="F314" s="90"/>
      <c r="G314" s="32"/>
      <c r="H314" s="91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  <c r="AB314" s="78"/>
      <c r="AC314" s="78"/>
      <c r="AD314" s="78"/>
      <c r="AE314" s="78"/>
      <c r="AF314" s="78"/>
      <c r="AG314" s="78"/>
      <c r="AH314" s="78"/>
      <c r="AI314" s="78"/>
    </row>
    <row r="315" spans="1:35" ht="12.75" customHeight="1">
      <c r="A315" s="89"/>
      <c r="B315" s="32"/>
      <c r="C315" s="31"/>
      <c r="D315" s="31"/>
      <c r="E315" s="31"/>
      <c r="F315" s="90"/>
      <c r="G315" s="32"/>
      <c r="H315" s="91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  <c r="AB315" s="78"/>
      <c r="AC315" s="78"/>
      <c r="AD315" s="78"/>
      <c r="AE315" s="78"/>
      <c r="AF315" s="78"/>
      <c r="AG315" s="78"/>
      <c r="AH315" s="78"/>
      <c r="AI315" s="78"/>
    </row>
    <row r="316" spans="1:35" ht="12.75" customHeight="1">
      <c r="A316" s="89"/>
      <c r="B316" s="32"/>
      <c r="C316" s="31"/>
      <c r="D316" s="31"/>
      <c r="E316" s="31"/>
      <c r="F316" s="90"/>
      <c r="G316" s="32"/>
      <c r="H316" s="91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  <c r="AB316" s="78"/>
      <c r="AC316" s="78"/>
      <c r="AD316" s="78"/>
      <c r="AE316" s="78"/>
      <c r="AF316" s="78"/>
      <c r="AG316" s="78"/>
      <c r="AH316" s="78"/>
      <c r="AI316" s="78"/>
    </row>
    <row r="317" spans="1:35" ht="12.75" customHeight="1">
      <c r="A317" s="89"/>
      <c r="B317" s="32"/>
      <c r="C317" s="31"/>
      <c r="D317" s="31"/>
      <c r="E317" s="31"/>
      <c r="F317" s="90"/>
      <c r="G317" s="32"/>
      <c r="H317" s="91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  <c r="AB317" s="78"/>
      <c r="AC317" s="78"/>
      <c r="AD317" s="78"/>
      <c r="AE317" s="78"/>
      <c r="AF317" s="78"/>
      <c r="AG317" s="78"/>
      <c r="AH317" s="78"/>
      <c r="AI317" s="78"/>
    </row>
    <row r="318" spans="1:35" ht="12.75" customHeight="1">
      <c r="A318" s="89"/>
      <c r="B318" s="32"/>
      <c r="C318" s="31"/>
      <c r="D318" s="31"/>
      <c r="E318" s="31"/>
      <c r="F318" s="90"/>
      <c r="G318" s="32"/>
      <c r="H318" s="91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  <c r="AB318" s="78"/>
      <c r="AC318" s="78"/>
      <c r="AD318" s="78"/>
      <c r="AE318" s="78"/>
      <c r="AF318" s="78"/>
      <c r="AG318" s="78"/>
      <c r="AH318" s="78"/>
      <c r="AI318" s="78"/>
    </row>
    <row r="319" spans="1:35" ht="12.75" customHeight="1">
      <c r="A319" s="89"/>
      <c r="B319" s="32"/>
      <c r="C319" s="31"/>
      <c r="D319" s="31"/>
      <c r="E319" s="31"/>
      <c r="F319" s="90"/>
      <c r="G319" s="32"/>
      <c r="H319" s="91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  <c r="AB319" s="78"/>
      <c r="AC319" s="78"/>
      <c r="AD319" s="78"/>
      <c r="AE319" s="78"/>
      <c r="AF319" s="78"/>
      <c r="AG319" s="78"/>
      <c r="AH319" s="78"/>
      <c r="AI319" s="78"/>
    </row>
    <row r="320" spans="1:35" ht="12.75" customHeight="1">
      <c r="A320" s="89"/>
      <c r="B320" s="32"/>
      <c r="C320" s="31"/>
      <c r="D320" s="31"/>
      <c r="E320" s="31"/>
      <c r="F320" s="90"/>
      <c r="G320" s="32"/>
      <c r="H320" s="91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  <c r="AB320" s="78"/>
      <c r="AC320" s="78"/>
      <c r="AD320" s="78"/>
      <c r="AE320" s="78"/>
      <c r="AF320" s="78"/>
      <c r="AG320" s="78"/>
      <c r="AH320" s="78"/>
      <c r="AI320" s="78"/>
    </row>
    <row r="321" spans="1:35" ht="12.75" customHeight="1">
      <c r="A321" s="89"/>
      <c r="B321" s="32"/>
      <c r="C321" s="31"/>
      <c r="D321" s="31"/>
      <c r="E321" s="31"/>
      <c r="F321" s="90"/>
      <c r="G321" s="32"/>
      <c r="H321" s="91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  <c r="AB321" s="78"/>
      <c r="AC321" s="78"/>
      <c r="AD321" s="78"/>
      <c r="AE321" s="78"/>
      <c r="AF321" s="78"/>
      <c r="AG321" s="78"/>
      <c r="AH321" s="78"/>
      <c r="AI321" s="78"/>
    </row>
    <row r="322" spans="1:35" ht="12.75" customHeight="1">
      <c r="A322" s="89"/>
      <c r="B322" s="32"/>
      <c r="C322" s="31"/>
      <c r="D322" s="31"/>
      <c r="E322" s="31"/>
      <c r="F322" s="90"/>
      <c r="G322" s="32"/>
      <c r="H322" s="91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  <c r="AB322" s="78"/>
      <c r="AC322" s="78"/>
      <c r="AD322" s="78"/>
      <c r="AE322" s="78"/>
      <c r="AF322" s="78"/>
      <c r="AG322" s="78"/>
      <c r="AH322" s="78"/>
      <c r="AI322" s="78"/>
    </row>
    <row r="323" spans="1:35" ht="12.75" customHeight="1">
      <c r="A323" s="89"/>
      <c r="B323" s="32"/>
      <c r="C323" s="31"/>
      <c r="D323" s="31"/>
      <c r="E323" s="31"/>
      <c r="F323" s="90"/>
      <c r="G323" s="32"/>
      <c r="H323" s="91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  <c r="AB323" s="78"/>
      <c r="AC323" s="78"/>
      <c r="AD323" s="78"/>
      <c r="AE323" s="78"/>
      <c r="AF323" s="78"/>
      <c r="AG323" s="78"/>
      <c r="AH323" s="78"/>
      <c r="AI323" s="78"/>
    </row>
    <row r="324" spans="1:35" ht="12.75" customHeight="1">
      <c r="A324" s="89"/>
      <c r="B324" s="32"/>
      <c r="C324" s="31"/>
      <c r="D324" s="31"/>
      <c r="E324" s="31"/>
      <c r="F324" s="90"/>
      <c r="G324" s="32"/>
      <c r="H324" s="91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  <c r="AB324" s="78"/>
      <c r="AC324" s="78"/>
      <c r="AD324" s="78"/>
      <c r="AE324" s="78"/>
      <c r="AF324" s="78"/>
      <c r="AG324" s="78"/>
      <c r="AH324" s="78"/>
      <c r="AI324" s="78"/>
    </row>
    <row r="325" spans="1:35" ht="12.75" customHeight="1">
      <c r="A325" s="89"/>
      <c r="B325" s="32"/>
      <c r="C325" s="31"/>
      <c r="D325" s="31"/>
      <c r="E325" s="31"/>
      <c r="F325" s="90"/>
      <c r="G325" s="32"/>
      <c r="H325" s="91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  <c r="AB325" s="78"/>
      <c r="AC325" s="78"/>
      <c r="AD325" s="78"/>
      <c r="AE325" s="78"/>
      <c r="AF325" s="78"/>
      <c r="AG325" s="78"/>
      <c r="AH325" s="78"/>
      <c r="AI325" s="78"/>
    </row>
    <row r="326" spans="1:35" ht="12.75" customHeight="1">
      <c r="A326" s="89"/>
      <c r="B326" s="32"/>
      <c r="C326" s="31"/>
      <c r="D326" s="31"/>
      <c r="E326" s="31"/>
      <c r="F326" s="90"/>
      <c r="G326" s="32"/>
      <c r="H326" s="91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  <c r="AB326" s="78"/>
      <c r="AC326" s="78"/>
      <c r="AD326" s="78"/>
      <c r="AE326" s="78"/>
      <c r="AF326" s="78"/>
      <c r="AG326" s="78"/>
      <c r="AH326" s="78"/>
      <c r="AI326" s="78"/>
    </row>
    <row r="327" spans="1:35" ht="12.75" customHeight="1">
      <c r="A327" s="89"/>
      <c r="B327" s="32"/>
      <c r="C327" s="31"/>
      <c r="D327" s="31"/>
      <c r="E327" s="31"/>
      <c r="F327" s="90"/>
      <c r="G327" s="32"/>
      <c r="H327" s="91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  <c r="AB327" s="78"/>
      <c r="AC327" s="78"/>
      <c r="AD327" s="78"/>
      <c r="AE327" s="78"/>
      <c r="AF327" s="78"/>
      <c r="AG327" s="78"/>
      <c r="AH327" s="78"/>
      <c r="AI327" s="78"/>
    </row>
    <row r="328" spans="1:35" ht="12.75" customHeight="1">
      <c r="A328" s="89"/>
      <c r="B328" s="32"/>
      <c r="C328" s="31"/>
      <c r="D328" s="31"/>
      <c r="E328" s="31"/>
      <c r="F328" s="90"/>
      <c r="G328" s="32"/>
      <c r="H328" s="91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  <c r="AB328" s="78"/>
      <c r="AC328" s="78"/>
      <c r="AD328" s="78"/>
      <c r="AE328" s="78"/>
      <c r="AF328" s="78"/>
      <c r="AG328" s="78"/>
      <c r="AH328" s="78"/>
      <c r="AI328" s="78"/>
    </row>
    <row r="329" spans="1:35" ht="12.75" customHeight="1">
      <c r="A329" s="89"/>
      <c r="B329" s="32"/>
      <c r="C329" s="31"/>
      <c r="D329" s="31"/>
      <c r="E329" s="31"/>
      <c r="F329" s="90"/>
      <c r="G329" s="32"/>
      <c r="H329" s="91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  <c r="AB329" s="78"/>
      <c r="AC329" s="78"/>
      <c r="AD329" s="78"/>
      <c r="AE329" s="78"/>
      <c r="AF329" s="78"/>
      <c r="AG329" s="78"/>
      <c r="AH329" s="78"/>
      <c r="AI329" s="78"/>
    </row>
    <row r="330" spans="1:35" ht="12.75" customHeight="1">
      <c r="A330" s="89"/>
      <c r="B330" s="32"/>
      <c r="C330" s="31"/>
      <c r="D330" s="31"/>
      <c r="E330" s="31"/>
      <c r="F330" s="90"/>
      <c r="G330" s="32"/>
      <c r="H330" s="91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  <c r="AB330" s="78"/>
      <c r="AC330" s="78"/>
      <c r="AD330" s="78"/>
      <c r="AE330" s="78"/>
      <c r="AF330" s="78"/>
      <c r="AG330" s="78"/>
      <c r="AH330" s="78"/>
      <c r="AI330" s="78"/>
    </row>
    <row r="331" spans="1:35" ht="12.75" customHeight="1">
      <c r="A331" s="89"/>
      <c r="B331" s="32"/>
      <c r="C331" s="31"/>
      <c r="D331" s="31"/>
      <c r="E331" s="31"/>
      <c r="F331" s="90"/>
      <c r="G331" s="32"/>
      <c r="H331" s="91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  <c r="AB331" s="78"/>
      <c r="AC331" s="78"/>
      <c r="AD331" s="78"/>
      <c r="AE331" s="78"/>
      <c r="AF331" s="78"/>
      <c r="AG331" s="78"/>
      <c r="AH331" s="78"/>
      <c r="AI331" s="78"/>
    </row>
    <row r="332" spans="1:35" ht="12.75" customHeight="1">
      <c r="A332" s="89"/>
      <c r="B332" s="32"/>
      <c r="C332" s="31"/>
      <c r="D332" s="31"/>
      <c r="E332" s="31"/>
      <c r="F332" s="90"/>
      <c r="G332" s="32"/>
      <c r="H332" s="91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  <c r="AB332" s="78"/>
      <c r="AC332" s="78"/>
      <c r="AD332" s="78"/>
      <c r="AE332" s="78"/>
      <c r="AF332" s="78"/>
      <c r="AG332" s="78"/>
      <c r="AH332" s="78"/>
      <c r="AI332" s="78"/>
    </row>
    <row r="333" spans="1:35" ht="12.75" customHeight="1">
      <c r="A333" s="89"/>
      <c r="B333" s="32"/>
      <c r="C333" s="31"/>
      <c r="D333" s="31"/>
      <c r="E333" s="31"/>
      <c r="F333" s="90"/>
      <c r="G333" s="32"/>
      <c r="H333" s="91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  <c r="AB333" s="78"/>
      <c r="AC333" s="78"/>
      <c r="AD333" s="78"/>
      <c r="AE333" s="78"/>
      <c r="AF333" s="78"/>
      <c r="AG333" s="78"/>
      <c r="AH333" s="78"/>
      <c r="AI333" s="78"/>
    </row>
    <row r="334" spans="1:35" ht="12.75" customHeight="1">
      <c r="A334" s="89"/>
      <c r="B334" s="32"/>
      <c r="C334" s="31"/>
      <c r="D334" s="31"/>
      <c r="E334" s="31"/>
      <c r="F334" s="90"/>
      <c r="G334" s="32"/>
      <c r="H334" s="91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  <c r="AB334" s="78"/>
      <c r="AC334" s="78"/>
      <c r="AD334" s="78"/>
      <c r="AE334" s="78"/>
      <c r="AF334" s="78"/>
      <c r="AG334" s="78"/>
      <c r="AH334" s="78"/>
      <c r="AI334" s="78"/>
    </row>
    <row r="335" spans="1:35" ht="12.75" customHeight="1">
      <c r="A335" s="89"/>
      <c r="B335" s="32"/>
      <c r="C335" s="31"/>
      <c r="D335" s="31"/>
      <c r="E335" s="31"/>
      <c r="F335" s="90"/>
      <c r="G335" s="32"/>
      <c r="H335" s="91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  <c r="AB335" s="78"/>
      <c r="AC335" s="78"/>
      <c r="AD335" s="78"/>
      <c r="AE335" s="78"/>
      <c r="AF335" s="78"/>
      <c r="AG335" s="78"/>
      <c r="AH335" s="78"/>
      <c r="AI335" s="78"/>
    </row>
    <row r="336" spans="1:35" ht="12.75" customHeight="1">
      <c r="A336" s="89"/>
      <c r="B336" s="32"/>
      <c r="C336" s="31"/>
      <c r="D336" s="31"/>
      <c r="E336" s="31"/>
      <c r="F336" s="90"/>
      <c r="G336" s="32"/>
      <c r="H336" s="91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  <c r="AB336" s="78"/>
      <c r="AC336" s="78"/>
      <c r="AD336" s="78"/>
      <c r="AE336" s="78"/>
      <c r="AF336" s="78"/>
      <c r="AG336" s="78"/>
      <c r="AH336" s="78"/>
      <c r="AI336" s="78"/>
    </row>
    <row r="337" spans="1:35" ht="12.75" customHeight="1">
      <c r="A337" s="89"/>
      <c r="B337" s="32"/>
      <c r="C337" s="31"/>
      <c r="D337" s="31"/>
      <c r="E337" s="31"/>
      <c r="F337" s="90"/>
      <c r="G337" s="32"/>
      <c r="H337" s="91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  <c r="AB337" s="78"/>
      <c r="AC337" s="78"/>
      <c r="AD337" s="78"/>
      <c r="AE337" s="78"/>
      <c r="AF337" s="78"/>
      <c r="AG337" s="78"/>
      <c r="AH337" s="78"/>
      <c r="AI337" s="78"/>
    </row>
    <row r="338" spans="1:35" ht="12.75" customHeight="1">
      <c r="A338" s="89"/>
      <c r="B338" s="32"/>
      <c r="C338" s="31"/>
      <c r="D338" s="31"/>
      <c r="E338" s="31"/>
      <c r="F338" s="90"/>
      <c r="G338" s="32"/>
      <c r="H338" s="91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  <c r="AB338" s="78"/>
      <c r="AC338" s="78"/>
      <c r="AD338" s="78"/>
      <c r="AE338" s="78"/>
      <c r="AF338" s="78"/>
      <c r="AG338" s="78"/>
      <c r="AH338" s="78"/>
      <c r="AI338" s="78"/>
    </row>
    <row r="339" spans="1:35" ht="12.75" customHeight="1">
      <c r="A339" s="89"/>
      <c r="B339" s="32"/>
      <c r="C339" s="31"/>
      <c r="D339" s="31"/>
      <c r="E339" s="31"/>
      <c r="F339" s="90"/>
      <c r="G339" s="32"/>
      <c r="H339" s="91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  <c r="AB339" s="78"/>
      <c r="AC339" s="78"/>
      <c r="AD339" s="78"/>
      <c r="AE339" s="78"/>
      <c r="AF339" s="78"/>
      <c r="AG339" s="78"/>
      <c r="AH339" s="78"/>
      <c r="AI339" s="78"/>
    </row>
    <row r="340" spans="1:35" ht="12.75" customHeight="1">
      <c r="A340" s="89"/>
      <c r="B340" s="32"/>
      <c r="C340" s="31"/>
      <c r="D340" s="31"/>
      <c r="E340" s="31"/>
      <c r="F340" s="90"/>
      <c r="G340" s="32"/>
      <c r="H340" s="91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  <c r="AB340" s="78"/>
      <c r="AC340" s="78"/>
      <c r="AD340" s="78"/>
      <c r="AE340" s="78"/>
      <c r="AF340" s="78"/>
      <c r="AG340" s="78"/>
      <c r="AH340" s="78"/>
      <c r="AI340" s="78"/>
    </row>
    <row r="341" spans="1:35" ht="12.75" customHeight="1">
      <c r="A341" s="89"/>
      <c r="B341" s="32"/>
      <c r="C341" s="31"/>
      <c r="D341" s="31"/>
      <c r="E341" s="31"/>
      <c r="F341" s="90"/>
      <c r="G341" s="32"/>
      <c r="H341" s="91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  <c r="AB341" s="78"/>
      <c r="AC341" s="78"/>
      <c r="AD341" s="78"/>
      <c r="AE341" s="78"/>
      <c r="AF341" s="78"/>
      <c r="AG341" s="78"/>
      <c r="AH341" s="78"/>
      <c r="AI341" s="78"/>
    </row>
    <row r="342" spans="1:35" ht="12.75" customHeight="1">
      <c r="A342" s="89"/>
      <c r="B342" s="32"/>
      <c r="C342" s="31"/>
      <c r="D342" s="31"/>
      <c r="E342" s="31"/>
      <c r="F342" s="90"/>
      <c r="G342" s="32"/>
      <c r="H342" s="91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  <c r="AB342" s="78"/>
      <c r="AC342" s="78"/>
      <c r="AD342" s="78"/>
      <c r="AE342" s="78"/>
      <c r="AF342" s="78"/>
      <c r="AG342" s="78"/>
      <c r="AH342" s="78"/>
      <c r="AI342" s="78"/>
    </row>
    <row r="343" spans="1:35" ht="12.75" customHeight="1">
      <c r="A343" s="89"/>
      <c r="B343" s="32"/>
      <c r="C343" s="31"/>
      <c r="D343" s="31"/>
      <c r="E343" s="31"/>
      <c r="F343" s="90"/>
      <c r="G343" s="32"/>
      <c r="H343" s="91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  <c r="AB343" s="78"/>
      <c r="AC343" s="78"/>
      <c r="AD343" s="78"/>
      <c r="AE343" s="78"/>
      <c r="AF343" s="78"/>
      <c r="AG343" s="78"/>
      <c r="AH343" s="78"/>
      <c r="AI343" s="78"/>
    </row>
    <row r="344" spans="1:35" ht="12.75" customHeight="1">
      <c r="A344" s="89"/>
      <c r="B344" s="32"/>
      <c r="C344" s="31"/>
      <c r="D344" s="31"/>
      <c r="E344" s="31"/>
      <c r="F344" s="90"/>
      <c r="G344" s="32"/>
      <c r="H344" s="91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  <c r="AB344" s="78"/>
      <c r="AC344" s="78"/>
      <c r="AD344" s="78"/>
      <c r="AE344" s="78"/>
      <c r="AF344" s="78"/>
      <c r="AG344" s="78"/>
      <c r="AH344" s="78"/>
      <c r="AI344" s="78"/>
    </row>
    <row r="345" spans="1:35" ht="12.75" customHeight="1">
      <c r="A345" s="89"/>
      <c r="B345" s="32"/>
      <c r="C345" s="31"/>
      <c r="D345" s="31"/>
      <c r="E345" s="31"/>
      <c r="F345" s="90"/>
      <c r="G345" s="32"/>
      <c r="H345" s="91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  <c r="AB345" s="78"/>
      <c r="AC345" s="78"/>
      <c r="AD345" s="78"/>
      <c r="AE345" s="78"/>
      <c r="AF345" s="78"/>
      <c r="AG345" s="78"/>
      <c r="AH345" s="78"/>
      <c r="AI345" s="78"/>
    </row>
    <row r="346" spans="1:35" ht="12.75" customHeight="1">
      <c r="A346" s="89"/>
      <c r="B346" s="32"/>
      <c r="C346" s="31"/>
      <c r="D346" s="31"/>
      <c r="E346" s="31"/>
      <c r="F346" s="90"/>
      <c r="G346" s="32"/>
      <c r="H346" s="91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  <c r="AB346" s="78"/>
      <c r="AC346" s="78"/>
      <c r="AD346" s="78"/>
      <c r="AE346" s="78"/>
      <c r="AF346" s="78"/>
      <c r="AG346" s="78"/>
      <c r="AH346" s="78"/>
      <c r="AI346" s="78"/>
    </row>
    <row r="347" spans="1:35" ht="12.75" customHeight="1">
      <c r="A347" s="89"/>
      <c r="B347" s="32"/>
      <c r="C347" s="31"/>
      <c r="D347" s="31"/>
      <c r="E347" s="31"/>
      <c r="F347" s="90"/>
      <c r="G347" s="32"/>
      <c r="H347" s="91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  <c r="AB347" s="78"/>
      <c r="AC347" s="78"/>
      <c r="AD347" s="78"/>
      <c r="AE347" s="78"/>
      <c r="AF347" s="78"/>
      <c r="AG347" s="78"/>
      <c r="AH347" s="78"/>
      <c r="AI347" s="78"/>
    </row>
    <row r="348" spans="1:35" ht="12.75" customHeight="1">
      <c r="A348" s="89"/>
      <c r="B348" s="32"/>
      <c r="C348" s="31"/>
      <c r="D348" s="31"/>
      <c r="E348" s="31"/>
      <c r="F348" s="90"/>
      <c r="G348" s="32"/>
      <c r="H348" s="91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  <c r="AB348" s="78"/>
      <c r="AC348" s="78"/>
      <c r="AD348" s="78"/>
      <c r="AE348" s="78"/>
      <c r="AF348" s="78"/>
      <c r="AG348" s="78"/>
      <c r="AH348" s="78"/>
      <c r="AI348" s="78"/>
    </row>
    <row r="349" spans="1:35" ht="12.75" customHeight="1">
      <c r="A349" s="89"/>
      <c r="B349" s="32"/>
      <c r="C349" s="31"/>
      <c r="D349" s="31"/>
      <c r="E349" s="31"/>
      <c r="F349" s="90"/>
      <c r="G349" s="32"/>
      <c r="H349" s="91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  <c r="AB349" s="78"/>
      <c r="AC349" s="78"/>
      <c r="AD349" s="78"/>
      <c r="AE349" s="78"/>
      <c r="AF349" s="78"/>
      <c r="AG349" s="78"/>
      <c r="AH349" s="78"/>
      <c r="AI349" s="78"/>
    </row>
    <row r="350" spans="1:35" ht="12.75" customHeight="1">
      <c r="A350" s="89"/>
      <c r="B350" s="32"/>
      <c r="C350" s="31"/>
      <c r="D350" s="31"/>
      <c r="E350" s="31"/>
      <c r="F350" s="90"/>
      <c r="G350" s="32"/>
      <c r="H350" s="91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  <c r="AB350" s="78"/>
      <c r="AC350" s="78"/>
      <c r="AD350" s="78"/>
      <c r="AE350" s="78"/>
      <c r="AF350" s="78"/>
      <c r="AG350" s="78"/>
      <c r="AH350" s="78"/>
      <c r="AI350" s="78"/>
    </row>
    <row r="351" spans="1:35" ht="12.75" customHeight="1">
      <c r="A351" s="89"/>
      <c r="B351" s="32"/>
      <c r="C351" s="31"/>
      <c r="D351" s="31"/>
      <c r="E351" s="31"/>
      <c r="F351" s="90"/>
      <c r="G351" s="32"/>
      <c r="H351" s="91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  <c r="AB351" s="78"/>
      <c r="AC351" s="78"/>
      <c r="AD351" s="78"/>
      <c r="AE351" s="78"/>
      <c r="AF351" s="78"/>
      <c r="AG351" s="78"/>
      <c r="AH351" s="78"/>
      <c r="AI351" s="78"/>
    </row>
    <row r="352" spans="1:35" ht="12.75" customHeight="1">
      <c r="A352" s="89"/>
      <c r="B352" s="32"/>
      <c r="C352" s="31"/>
      <c r="D352" s="31"/>
      <c r="E352" s="31"/>
      <c r="F352" s="90"/>
      <c r="G352" s="32"/>
      <c r="H352" s="91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  <c r="AB352" s="78"/>
      <c r="AC352" s="78"/>
      <c r="AD352" s="78"/>
      <c r="AE352" s="78"/>
      <c r="AF352" s="78"/>
      <c r="AG352" s="78"/>
      <c r="AH352" s="78"/>
      <c r="AI352" s="78"/>
    </row>
    <row r="353" spans="1:35" ht="12.75" customHeight="1">
      <c r="A353" s="89"/>
      <c r="B353" s="32"/>
      <c r="C353" s="31"/>
      <c r="D353" s="31"/>
      <c r="E353" s="31"/>
      <c r="F353" s="90"/>
      <c r="G353" s="32"/>
      <c r="H353" s="91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  <c r="AB353" s="78"/>
      <c r="AC353" s="78"/>
      <c r="AD353" s="78"/>
      <c r="AE353" s="78"/>
      <c r="AF353" s="78"/>
      <c r="AG353" s="78"/>
      <c r="AH353" s="78"/>
      <c r="AI353" s="78"/>
    </row>
    <row r="354" spans="1:35" ht="12.75" customHeight="1">
      <c r="A354" s="89"/>
      <c r="B354" s="32"/>
      <c r="C354" s="31"/>
      <c r="D354" s="31"/>
      <c r="E354" s="31"/>
      <c r="F354" s="90"/>
      <c r="G354" s="32"/>
      <c r="H354" s="91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  <c r="AB354" s="78"/>
      <c r="AC354" s="78"/>
      <c r="AD354" s="78"/>
      <c r="AE354" s="78"/>
      <c r="AF354" s="78"/>
      <c r="AG354" s="78"/>
      <c r="AH354" s="78"/>
      <c r="AI354" s="78"/>
    </row>
    <row r="355" spans="1:35" ht="12.75" customHeight="1">
      <c r="A355" s="89"/>
      <c r="B355" s="32"/>
      <c r="C355" s="31"/>
      <c r="D355" s="31"/>
      <c r="E355" s="31"/>
      <c r="F355" s="90"/>
      <c r="G355" s="32"/>
      <c r="H355" s="91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  <c r="AB355" s="78"/>
      <c r="AC355" s="78"/>
      <c r="AD355" s="78"/>
      <c r="AE355" s="78"/>
      <c r="AF355" s="78"/>
      <c r="AG355" s="78"/>
      <c r="AH355" s="78"/>
      <c r="AI355" s="78"/>
    </row>
    <row r="356" spans="1:35" ht="12.75" customHeight="1">
      <c r="A356" s="89"/>
      <c r="B356" s="32"/>
      <c r="C356" s="31"/>
      <c r="D356" s="31"/>
      <c r="E356" s="31"/>
      <c r="F356" s="90"/>
      <c r="G356" s="32"/>
      <c r="H356" s="91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  <c r="AB356" s="78"/>
      <c r="AC356" s="78"/>
      <c r="AD356" s="78"/>
      <c r="AE356" s="78"/>
      <c r="AF356" s="78"/>
      <c r="AG356" s="78"/>
      <c r="AH356" s="78"/>
      <c r="AI356" s="78"/>
    </row>
    <row r="357" spans="1:35" ht="12.75" customHeight="1">
      <c r="A357" s="89"/>
      <c r="B357" s="32"/>
      <c r="C357" s="31"/>
      <c r="D357" s="31"/>
      <c r="E357" s="31"/>
      <c r="F357" s="90"/>
      <c r="G357" s="32"/>
      <c r="H357" s="91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  <c r="AB357" s="78"/>
      <c r="AC357" s="78"/>
      <c r="AD357" s="78"/>
      <c r="AE357" s="78"/>
      <c r="AF357" s="78"/>
      <c r="AG357" s="78"/>
      <c r="AH357" s="78"/>
      <c r="AI357" s="78"/>
    </row>
    <row r="358" spans="1:35" ht="12.75" customHeight="1">
      <c r="A358" s="89"/>
      <c r="B358" s="32"/>
      <c r="C358" s="31"/>
      <c r="D358" s="31"/>
      <c r="E358" s="31"/>
      <c r="F358" s="90"/>
      <c r="G358" s="32"/>
      <c r="H358" s="91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  <c r="AB358" s="78"/>
      <c r="AC358" s="78"/>
      <c r="AD358" s="78"/>
      <c r="AE358" s="78"/>
      <c r="AF358" s="78"/>
      <c r="AG358" s="78"/>
      <c r="AH358" s="78"/>
      <c r="AI358" s="78"/>
    </row>
    <row r="359" spans="1:35" ht="12.75" customHeight="1">
      <c r="A359" s="89"/>
      <c r="B359" s="32"/>
      <c r="C359" s="31"/>
      <c r="D359" s="31"/>
      <c r="E359" s="31"/>
      <c r="F359" s="90"/>
      <c r="G359" s="32"/>
      <c r="H359" s="91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  <c r="AB359" s="78"/>
      <c r="AC359" s="78"/>
      <c r="AD359" s="78"/>
      <c r="AE359" s="78"/>
      <c r="AF359" s="78"/>
      <c r="AG359" s="78"/>
      <c r="AH359" s="78"/>
      <c r="AI359" s="78"/>
    </row>
    <row r="360" spans="1:35" ht="12.75" customHeight="1">
      <c r="A360" s="89"/>
      <c r="B360" s="32"/>
      <c r="C360" s="31"/>
      <c r="D360" s="31"/>
      <c r="E360" s="31"/>
      <c r="F360" s="90"/>
      <c r="G360" s="32"/>
      <c r="H360" s="91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  <c r="AB360" s="78"/>
      <c r="AC360" s="78"/>
      <c r="AD360" s="78"/>
      <c r="AE360" s="78"/>
      <c r="AF360" s="78"/>
      <c r="AG360" s="78"/>
      <c r="AH360" s="78"/>
      <c r="AI360" s="78"/>
    </row>
    <row r="361" spans="1:35" ht="12.75" customHeight="1">
      <c r="A361" s="89"/>
      <c r="B361" s="32"/>
      <c r="C361" s="31"/>
      <c r="D361" s="31"/>
      <c r="E361" s="31"/>
      <c r="F361" s="90"/>
      <c r="G361" s="32"/>
      <c r="H361" s="91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  <c r="AB361" s="78"/>
      <c r="AC361" s="78"/>
      <c r="AD361" s="78"/>
      <c r="AE361" s="78"/>
      <c r="AF361" s="78"/>
      <c r="AG361" s="78"/>
      <c r="AH361" s="78"/>
      <c r="AI361" s="78"/>
    </row>
    <row r="362" spans="1:35" ht="12.75" customHeight="1">
      <c r="A362" s="89"/>
      <c r="B362" s="32"/>
      <c r="C362" s="31"/>
      <c r="D362" s="31"/>
      <c r="E362" s="31"/>
      <c r="F362" s="90"/>
      <c r="G362" s="32"/>
      <c r="H362" s="91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  <c r="AB362" s="78"/>
      <c r="AC362" s="78"/>
      <c r="AD362" s="78"/>
      <c r="AE362" s="78"/>
      <c r="AF362" s="78"/>
      <c r="AG362" s="78"/>
      <c r="AH362" s="78"/>
      <c r="AI362" s="78"/>
    </row>
    <row r="363" spans="1:35" ht="12.75" customHeight="1">
      <c r="A363" s="89"/>
      <c r="B363" s="32"/>
      <c r="C363" s="31"/>
      <c r="D363" s="31"/>
      <c r="E363" s="31"/>
      <c r="F363" s="90"/>
      <c r="G363" s="32"/>
      <c r="H363" s="91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  <c r="AB363" s="78"/>
      <c r="AC363" s="78"/>
      <c r="AD363" s="78"/>
      <c r="AE363" s="78"/>
      <c r="AF363" s="78"/>
      <c r="AG363" s="78"/>
      <c r="AH363" s="78"/>
      <c r="AI363" s="78"/>
    </row>
    <row r="364" spans="1:35" ht="12.75" customHeight="1">
      <c r="A364" s="89"/>
      <c r="B364" s="18"/>
      <c r="C364" s="20"/>
      <c r="D364" s="20"/>
      <c r="E364" s="18"/>
      <c r="F364" s="18"/>
      <c r="G364" s="18"/>
      <c r="H364" s="91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  <c r="AB364" s="78"/>
      <c r="AC364" s="78"/>
      <c r="AD364" s="78"/>
      <c r="AE364" s="78"/>
      <c r="AF364" s="78"/>
      <c r="AG364" s="78"/>
      <c r="AH364" s="78"/>
      <c r="AI364" s="78"/>
    </row>
    <row r="365" spans="1:35" ht="12.75" customHeight="1">
      <c r="A365" s="89"/>
      <c r="B365" s="18"/>
      <c r="C365" s="20"/>
      <c r="D365" s="20"/>
      <c r="E365" s="18"/>
      <c r="F365" s="18"/>
      <c r="G365" s="18"/>
      <c r="H365" s="91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  <c r="AB365" s="78"/>
      <c r="AC365" s="78"/>
      <c r="AD365" s="78"/>
      <c r="AE365" s="78"/>
      <c r="AF365" s="78"/>
      <c r="AG365" s="78"/>
      <c r="AH365" s="78"/>
      <c r="AI365" s="78"/>
    </row>
    <row r="366" spans="1:35" ht="12.75" customHeight="1">
      <c r="A366" s="89"/>
      <c r="B366" s="18"/>
      <c r="C366" s="20"/>
      <c r="D366" s="20"/>
      <c r="E366" s="18"/>
      <c r="F366" s="18"/>
      <c r="G366" s="18"/>
      <c r="H366" s="91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  <c r="AB366" s="78"/>
      <c r="AC366" s="78"/>
      <c r="AD366" s="78"/>
      <c r="AE366" s="78"/>
      <c r="AF366" s="78"/>
      <c r="AG366" s="78"/>
      <c r="AH366" s="78"/>
      <c r="AI366" s="78"/>
    </row>
    <row r="367" spans="1:35" ht="12.75" customHeight="1">
      <c r="A367" s="89"/>
      <c r="B367" s="18"/>
      <c r="C367" s="20"/>
      <c r="D367" s="20"/>
      <c r="E367" s="18"/>
      <c r="F367" s="18"/>
      <c r="G367" s="18"/>
      <c r="H367" s="91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  <c r="AB367" s="78"/>
      <c r="AC367" s="78"/>
      <c r="AD367" s="78"/>
      <c r="AE367" s="78"/>
      <c r="AF367" s="78"/>
      <c r="AG367" s="78"/>
      <c r="AH367" s="78"/>
      <c r="AI367" s="78"/>
    </row>
    <row r="368" spans="1:35" ht="12.75" customHeight="1">
      <c r="A368" s="89"/>
      <c r="B368" s="18"/>
      <c r="C368" s="20"/>
      <c r="D368" s="20"/>
      <c r="E368" s="18"/>
      <c r="F368" s="18"/>
      <c r="G368" s="18"/>
      <c r="H368" s="91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  <c r="AB368" s="78"/>
      <c r="AC368" s="78"/>
      <c r="AD368" s="78"/>
      <c r="AE368" s="78"/>
      <c r="AF368" s="78"/>
      <c r="AG368" s="78"/>
      <c r="AH368" s="78"/>
      <c r="AI368" s="78"/>
    </row>
    <row r="369" spans="1:35" ht="12.75" customHeight="1">
      <c r="A369" s="89"/>
      <c r="B369" s="18"/>
      <c r="C369" s="20"/>
      <c r="D369" s="20"/>
      <c r="E369" s="18"/>
      <c r="F369" s="18"/>
      <c r="G369" s="18"/>
      <c r="H369" s="91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  <c r="AB369" s="78"/>
      <c r="AC369" s="78"/>
      <c r="AD369" s="78"/>
      <c r="AE369" s="78"/>
      <c r="AF369" s="78"/>
      <c r="AG369" s="78"/>
      <c r="AH369" s="78"/>
      <c r="AI369" s="78"/>
    </row>
    <row r="370" spans="1:35" ht="12.75" customHeight="1">
      <c r="A370" s="89"/>
      <c r="B370" s="18"/>
      <c r="C370" s="20"/>
      <c r="D370" s="20"/>
      <c r="E370" s="18"/>
      <c r="F370" s="18"/>
      <c r="G370" s="18"/>
      <c r="H370" s="91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  <c r="AB370" s="78"/>
      <c r="AC370" s="78"/>
      <c r="AD370" s="78"/>
      <c r="AE370" s="78"/>
      <c r="AF370" s="78"/>
      <c r="AG370" s="78"/>
      <c r="AH370" s="78"/>
      <c r="AI370" s="78"/>
    </row>
    <row r="371" spans="1:35" ht="12.75" customHeight="1">
      <c r="A371" s="89"/>
      <c r="B371" s="18"/>
      <c r="C371" s="20"/>
      <c r="D371" s="20"/>
      <c r="E371" s="18"/>
      <c r="F371" s="18"/>
      <c r="G371" s="18"/>
      <c r="H371" s="91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  <c r="AB371" s="78"/>
      <c r="AC371" s="78"/>
      <c r="AD371" s="78"/>
      <c r="AE371" s="78"/>
      <c r="AF371" s="78"/>
      <c r="AG371" s="78"/>
      <c r="AH371" s="78"/>
      <c r="AI371" s="78"/>
    </row>
    <row r="372" spans="1:35" ht="12.75" customHeight="1">
      <c r="A372" s="89"/>
      <c r="B372" s="18"/>
      <c r="C372" s="20"/>
      <c r="D372" s="20"/>
      <c r="E372" s="18"/>
      <c r="F372" s="18"/>
      <c r="G372" s="18"/>
      <c r="H372" s="91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  <c r="AB372" s="78"/>
      <c r="AC372" s="78"/>
      <c r="AD372" s="78"/>
      <c r="AE372" s="78"/>
      <c r="AF372" s="78"/>
      <c r="AG372" s="78"/>
      <c r="AH372" s="78"/>
      <c r="AI372" s="78"/>
    </row>
    <row r="373" spans="1:35" ht="12.75" customHeight="1">
      <c r="A373" s="89"/>
      <c r="B373" s="18"/>
      <c r="C373" s="20"/>
      <c r="D373" s="20"/>
      <c r="E373" s="18"/>
      <c r="F373" s="18"/>
      <c r="G373" s="18"/>
      <c r="H373" s="91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  <c r="AB373" s="78"/>
      <c r="AC373" s="78"/>
      <c r="AD373" s="78"/>
      <c r="AE373" s="78"/>
      <c r="AF373" s="78"/>
      <c r="AG373" s="78"/>
      <c r="AH373" s="78"/>
      <c r="AI373" s="78"/>
    </row>
    <row r="374" spans="1:35" ht="12.75" customHeight="1">
      <c r="A374" s="89"/>
      <c r="B374" s="18"/>
      <c r="C374" s="20"/>
      <c r="D374" s="20"/>
      <c r="E374" s="18"/>
      <c r="F374" s="18"/>
      <c r="G374" s="18"/>
      <c r="H374" s="91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  <c r="AB374" s="78"/>
      <c r="AC374" s="78"/>
      <c r="AD374" s="78"/>
      <c r="AE374" s="78"/>
      <c r="AF374" s="78"/>
      <c r="AG374" s="78"/>
      <c r="AH374" s="78"/>
      <c r="AI374" s="78"/>
    </row>
    <row r="375" spans="1:35" ht="12.75" customHeight="1">
      <c r="A375" s="89"/>
      <c r="B375" s="18"/>
      <c r="C375" s="20"/>
      <c r="D375" s="20"/>
      <c r="E375" s="18"/>
      <c r="F375" s="18"/>
      <c r="G375" s="18"/>
      <c r="H375" s="91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  <c r="AB375" s="78"/>
      <c r="AC375" s="78"/>
      <c r="AD375" s="78"/>
      <c r="AE375" s="78"/>
      <c r="AF375" s="78"/>
      <c r="AG375" s="78"/>
      <c r="AH375" s="78"/>
      <c r="AI375" s="78"/>
    </row>
    <row r="376" spans="1:35" ht="12.75" customHeight="1">
      <c r="A376" s="89"/>
      <c r="B376" s="18"/>
      <c r="C376" s="20"/>
      <c r="D376" s="20"/>
      <c r="E376" s="18"/>
      <c r="F376" s="18"/>
      <c r="G376" s="18"/>
      <c r="H376" s="91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  <c r="AB376" s="78"/>
      <c r="AC376" s="78"/>
      <c r="AD376" s="78"/>
      <c r="AE376" s="78"/>
      <c r="AF376" s="78"/>
      <c r="AG376" s="78"/>
      <c r="AH376" s="78"/>
      <c r="AI376" s="78"/>
    </row>
    <row r="377" spans="1:35" ht="12.75" customHeight="1">
      <c r="A377" s="89"/>
      <c r="B377" s="18"/>
      <c r="C377" s="20"/>
      <c r="D377" s="20"/>
      <c r="E377" s="18"/>
      <c r="F377" s="18"/>
      <c r="G377" s="18"/>
      <c r="H377" s="91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  <c r="AB377" s="78"/>
      <c r="AC377" s="78"/>
      <c r="AD377" s="78"/>
      <c r="AE377" s="78"/>
      <c r="AF377" s="78"/>
      <c r="AG377" s="78"/>
      <c r="AH377" s="78"/>
      <c r="AI377" s="78"/>
    </row>
    <row r="378" spans="1:35" ht="12.75" customHeight="1">
      <c r="A378" s="89"/>
      <c r="B378" s="18"/>
      <c r="C378" s="20"/>
      <c r="D378" s="20"/>
      <c r="E378" s="18"/>
      <c r="F378" s="18"/>
      <c r="G378" s="18"/>
      <c r="H378" s="91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  <c r="AB378" s="78"/>
      <c r="AC378" s="78"/>
      <c r="AD378" s="78"/>
      <c r="AE378" s="78"/>
      <c r="AF378" s="78"/>
      <c r="AG378" s="78"/>
      <c r="AH378" s="78"/>
      <c r="AI378" s="78"/>
    </row>
    <row r="379" spans="1:35" ht="12.75" customHeight="1">
      <c r="A379" s="89"/>
      <c r="B379" s="18"/>
      <c r="C379" s="20"/>
      <c r="D379" s="20"/>
      <c r="E379" s="18"/>
      <c r="F379" s="18"/>
      <c r="G379" s="18"/>
      <c r="H379" s="91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  <c r="AB379" s="78"/>
      <c r="AC379" s="78"/>
      <c r="AD379" s="78"/>
      <c r="AE379" s="78"/>
      <c r="AF379" s="78"/>
      <c r="AG379" s="78"/>
      <c r="AH379" s="78"/>
      <c r="AI379" s="78"/>
    </row>
    <row r="380" spans="1:35" ht="12.75" customHeight="1">
      <c r="A380" s="89"/>
      <c r="B380" s="18"/>
      <c r="C380" s="20"/>
      <c r="D380" s="20"/>
      <c r="E380" s="18"/>
      <c r="F380" s="18"/>
      <c r="G380" s="18"/>
      <c r="H380" s="91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  <c r="AB380" s="78"/>
      <c r="AC380" s="78"/>
      <c r="AD380" s="78"/>
      <c r="AE380" s="78"/>
      <c r="AF380" s="78"/>
      <c r="AG380" s="78"/>
      <c r="AH380" s="78"/>
      <c r="AI380" s="78"/>
    </row>
    <row r="381" spans="1:35" ht="12.75" customHeight="1">
      <c r="A381" s="89"/>
      <c r="B381" s="18"/>
      <c r="C381" s="20"/>
      <c r="D381" s="20"/>
      <c r="E381" s="18"/>
      <c r="F381" s="18"/>
      <c r="G381" s="18"/>
      <c r="H381" s="91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</row>
    <row r="382" spans="1:35" ht="12.75" customHeight="1">
      <c r="A382" s="89"/>
      <c r="B382" s="18"/>
      <c r="C382" s="20"/>
      <c r="D382" s="20"/>
      <c r="E382" s="18"/>
      <c r="F382" s="18"/>
      <c r="G382" s="18"/>
      <c r="H382" s="91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  <c r="AB382" s="78"/>
      <c r="AC382" s="78"/>
      <c r="AD382" s="78"/>
      <c r="AE382" s="78"/>
      <c r="AF382" s="78"/>
      <c r="AG382" s="78"/>
      <c r="AH382" s="78"/>
      <c r="AI382" s="78"/>
    </row>
    <row r="383" spans="1:35" ht="12.75" customHeight="1">
      <c r="A383" s="89"/>
      <c r="B383" s="18"/>
      <c r="C383" s="20"/>
      <c r="D383" s="20"/>
      <c r="E383" s="18"/>
      <c r="F383" s="18"/>
      <c r="G383" s="18"/>
      <c r="H383" s="91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  <c r="AB383" s="78"/>
      <c r="AC383" s="78"/>
      <c r="AD383" s="78"/>
      <c r="AE383" s="78"/>
      <c r="AF383" s="78"/>
      <c r="AG383" s="78"/>
      <c r="AH383" s="78"/>
      <c r="AI383" s="78"/>
    </row>
    <row r="384" spans="1:35" ht="12.75" customHeight="1">
      <c r="A384" s="89"/>
      <c r="B384" s="18"/>
      <c r="C384" s="20"/>
      <c r="D384" s="20"/>
      <c r="E384" s="18"/>
      <c r="F384" s="18"/>
      <c r="G384" s="18"/>
      <c r="H384" s="91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  <c r="AB384" s="78"/>
      <c r="AC384" s="78"/>
      <c r="AD384" s="78"/>
      <c r="AE384" s="78"/>
      <c r="AF384" s="78"/>
      <c r="AG384" s="78"/>
      <c r="AH384" s="78"/>
      <c r="AI384" s="78"/>
    </row>
    <row r="385" spans="1:35" ht="12.75" customHeight="1">
      <c r="A385" s="89"/>
      <c r="B385" s="18"/>
      <c r="C385" s="20"/>
      <c r="D385" s="20"/>
      <c r="E385" s="18"/>
      <c r="F385" s="18"/>
      <c r="G385" s="18"/>
      <c r="H385" s="91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  <c r="AB385" s="78"/>
      <c r="AC385" s="78"/>
      <c r="AD385" s="78"/>
      <c r="AE385" s="78"/>
      <c r="AF385" s="78"/>
      <c r="AG385" s="78"/>
      <c r="AH385" s="78"/>
      <c r="AI385" s="78"/>
    </row>
    <row r="386" spans="1:35" ht="12.75" customHeight="1">
      <c r="A386" s="89"/>
      <c r="B386" s="18"/>
      <c r="C386" s="20"/>
      <c r="D386" s="20"/>
      <c r="E386" s="18"/>
      <c r="F386" s="18"/>
      <c r="G386" s="18"/>
      <c r="H386" s="91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  <c r="AB386" s="78"/>
      <c r="AC386" s="78"/>
      <c r="AD386" s="78"/>
      <c r="AE386" s="78"/>
      <c r="AF386" s="78"/>
      <c r="AG386" s="78"/>
      <c r="AH386" s="78"/>
      <c r="AI386" s="78"/>
    </row>
    <row r="387" spans="1:35" ht="12.75" customHeight="1">
      <c r="A387" s="89"/>
      <c r="B387" s="18"/>
      <c r="C387" s="20"/>
      <c r="D387" s="20"/>
      <c r="E387" s="18"/>
      <c r="F387" s="18"/>
      <c r="G387" s="18"/>
      <c r="H387" s="91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  <c r="AB387" s="78"/>
      <c r="AC387" s="78"/>
      <c r="AD387" s="78"/>
      <c r="AE387" s="78"/>
      <c r="AF387" s="78"/>
      <c r="AG387" s="78"/>
      <c r="AH387" s="78"/>
      <c r="AI387" s="78"/>
    </row>
    <row r="388" spans="1:35" ht="12.75" customHeight="1">
      <c r="A388" s="89"/>
      <c r="B388" s="18"/>
      <c r="C388" s="20"/>
      <c r="D388" s="20"/>
      <c r="E388" s="18"/>
      <c r="F388" s="18"/>
      <c r="G388" s="18"/>
      <c r="H388" s="91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  <c r="AB388" s="78"/>
      <c r="AC388" s="78"/>
      <c r="AD388" s="78"/>
      <c r="AE388" s="78"/>
      <c r="AF388" s="78"/>
      <c r="AG388" s="78"/>
      <c r="AH388" s="78"/>
      <c r="AI388" s="78"/>
    </row>
    <row r="389" spans="1:35" ht="12.75" customHeight="1">
      <c r="A389" s="89"/>
      <c r="B389" s="18"/>
      <c r="C389" s="20"/>
      <c r="D389" s="20"/>
      <c r="E389" s="18"/>
      <c r="F389" s="18"/>
      <c r="G389" s="18"/>
      <c r="H389" s="91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  <c r="AB389" s="78"/>
      <c r="AC389" s="78"/>
      <c r="AD389" s="78"/>
      <c r="AE389" s="78"/>
      <c r="AF389" s="78"/>
      <c r="AG389" s="78"/>
      <c r="AH389" s="78"/>
      <c r="AI389" s="78"/>
    </row>
    <row r="390" spans="1:35" ht="12.75" customHeight="1">
      <c r="A390" s="89"/>
      <c r="B390" s="18"/>
      <c r="C390" s="20"/>
      <c r="D390" s="20"/>
      <c r="E390" s="18"/>
      <c r="F390" s="18"/>
      <c r="G390" s="18"/>
      <c r="H390" s="91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  <c r="AB390" s="78"/>
      <c r="AC390" s="78"/>
      <c r="AD390" s="78"/>
      <c r="AE390" s="78"/>
      <c r="AF390" s="78"/>
      <c r="AG390" s="78"/>
      <c r="AH390" s="78"/>
      <c r="AI390" s="78"/>
    </row>
    <row r="391" spans="1:35" ht="12.75" customHeight="1">
      <c r="A391" s="89"/>
      <c r="B391" s="18"/>
      <c r="C391" s="20"/>
      <c r="D391" s="20"/>
      <c r="E391" s="18"/>
      <c r="F391" s="18"/>
      <c r="G391" s="18"/>
      <c r="H391" s="91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  <c r="AB391" s="78"/>
      <c r="AC391" s="78"/>
      <c r="AD391" s="78"/>
      <c r="AE391" s="78"/>
      <c r="AF391" s="78"/>
      <c r="AG391" s="78"/>
      <c r="AH391" s="78"/>
      <c r="AI391" s="78"/>
    </row>
    <row r="392" spans="1:35" ht="12.75" customHeight="1">
      <c r="A392" s="89"/>
      <c r="B392" s="18"/>
      <c r="C392" s="20"/>
      <c r="D392" s="20"/>
      <c r="E392" s="18"/>
      <c r="F392" s="18"/>
      <c r="G392" s="18"/>
      <c r="H392" s="91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  <c r="AB392" s="78"/>
      <c r="AC392" s="78"/>
      <c r="AD392" s="78"/>
      <c r="AE392" s="78"/>
      <c r="AF392" s="78"/>
      <c r="AG392" s="78"/>
      <c r="AH392" s="78"/>
      <c r="AI392" s="78"/>
    </row>
    <row r="393" spans="1:35" ht="12.75" customHeight="1">
      <c r="A393" s="89"/>
      <c r="B393" s="18"/>
      <c r="C393" s="20"/>
      <c r="D393" s="20"/>
      <c r="E393" s="18"/>
      <c r="F393" s="18"/>
      <c r="G393" s="18"/>
      <c r="H393" s="91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  <c r="AB393" s="78"/>
      <c r="AC393" s="78"/>
      <c r="AD393" s="78"/>
      <c r="AE393" s="78"/>
      <c r="AF393" s="78"/>
      <c r="AG393" s="78"/>
      <c r="AH393" s="78"/>
      <c r="AI393" s="78"/>
    </row>
    <row r="394" spans="1:35" ht="12.75" customHeight="1">
      <c r="A394" s="89"/>
      <c r="B394" s="18"/>
      <c r="C394" s="20"/>
      <c r="D394" s="20"/>
      <c r="E394" s="18"/>
      <c r="F394" s="18"/>
      <c r="G394" s="18"/>
      <c r="H394" s="91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  <c r="AB394" s="78"/>
      <c r="AC394" s="78"/>
      <c r="AD394" s="78"/>
      <c r="AE394" s="78"/>
      <c r="AF394" s="78"/>
      <c r="AG394" s="78"/>
      <c r="AH394" s="78"/>
      <c r="AI394" s="78"/>
    </row>
    <row r="395" spans="1:35" ht="12.75" customHeight="1">
      <c r="A395" s="89"/>
      <c r="B395" s="18"/>
      <c r="C395" s="20"/>
      <c r="D395" s="20"/>
      <c r="E395" s="18"/>
      <c r="F395" s="18"/>
      <c r="G395" s="18"/>
      <c r="H395" s="91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  <c r="AB395" s="78"/>
      <c r="AC395" s="78"/>
      <c r="AD395" s="78"/>
      <c r="AE395" s="78"/>
      <c r="AF395" s="78"/>
      <c r="AG395" s="78"/>
      <c r="AH395" s="78"/>
      <c r="AI395" s="78"/>
    </row>
    <row r="396" spans="1:35" ht="12.75" customHeight="1">
      <c r="A396" s="89"/>
      <c r="B396" s="18"/>
      <c r="C396" s="20"/>
      <c r="D396" s="20"/>
      <c r="E396" s="18"/>
      <c r="F396" s="18"/>
      <c r="G396" s="18"/>
      <c r="H396" s="91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  <c r="AB396" s="78"/>
      <c r="AC396" s="78"/>
      <c r="AD396" s="78"/>
      <c r="AE396" s="78"/>
      <c r="AF396" s="78"/>
      <c r="AG396" s="78"/>
      <c r="AH396" s="78"/>
      <c r="AI396" s="78"/>
    </row>
    <row r="397" spans="1:35" ht="12.75" customHeight="1">
      <c r="A397" s="89"/>
      <c r="B397" s="18"/>
      <c r="C397" s="20"/>
      <c r="D397" s="20"/>
      <c r="E397" s="18"/>
      <c r="F397" s="18"/>
      <c r="G397" s="18"/>
      <c r="H397" s="91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  <c r="AB397" s="78"/>
      <c r="AC397" s="78"/>
      <c r="AD397" s="78"/>
      <c r="AE397" s="78"/>
      <c r="AF397" s="78"/>
      <c r="AG397" s="78"/>
      <c r="AH397" s="78"/>
      <c r="AI397" s="78"/>
    </row>
    <row r="398" spans="1:35" ht="12.75" customHeight="1">
      <c r="A398" s="89"/>
      <c r="B398" s="18"/>
      <c r="C398" s="20"/>
      <c r="D398" s="20"/>
      <c r="E398" s="18"/>
      <c r="F398" s="18"/>
      <c r="G398" s="18"/>
      <c r="H398" s="91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  <c r="AB398" s="78"/>
      <c r="AC398" s="78"/>
      <c r="AD398" s="78"/>
      <c r="AE398" s="78"/>
      <c r="AF398" s="78"/>
      <c r="AG398" s="78"/>
      <c r="AH398" s="78"/>
      <c r="AI398" s="78"/>
    </row>
    <row r="399" spans="1:35" ht="12.75" customHeight="1">
      <c r="A399" s="89"/>
      <c r="B399" s="18"/>
      <c r="C399" s="20"/>
      <c r="D399" s="20"/>
      <c r="E399" s="18"/>
      <c r="F399" s="18"/>
      <c r="G399" s="18"/>
      <c r="H399" s="91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  <c r="AB399" s="78"/>
      <c r="AC399" s="78"/>
      <c r="AD399" s="78"/>
      <c r="AE399" s="78"/>
      <c r="AF399" s="78"/>
      <c r="AG399" s="78"/>
      <c r="AH399" s="78"/>
      <c r="AI399" s="78"/>
    </row>
    <row r="400" spans="1:35" ht="12.75" customHeight="1">
      <c r="A400" s="89"/>
      <c r="B400" s="18"/>
      <c r="C400" s="20"/>
      <c r="D400" s="20"/>
      <c r="E400" s="18"/>
      <c r="F400" s="18"/>
      <c r="G400" s="18"/>
      <c r="H400" s="91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  <c r="AB400" s="78"/>
      <c r="AC400" s="78"/>
      <c r="AD400" s="78"/>
      <c r="AE400" s="78"/>
      <c r="AF400" s="78"/>
      <c r="AG400" s="78"/>
      <c r="AH400" s="78"/>
      <c r="AI400" s="78"/>
    </row>
    <row r="401" spans="1:35" ht="12.75" customHeight="1">
      <c r="A401" s="89"/>
      <c r="B401" s="18"/>
      <c r="C401" s="20"/>
      <c r="D401" s="20"/>
      <c r="E401" s="18"/>
      <c r="F401" s="18"/>
      <c r="G401" s="18"/>
      <c r="H401" s="91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  <c r="AB401" s="78"/>
      <c r="AC401" s="78"/>
      <c r="AD401" s="78"/>
      <c r="AE401" s="78"/>
      <c r="AF401" s="78"/>
      <c r="AG401" s="78"/>
      <c r="AH401" s="78"/>
      <c r="AI401" s="78"/>
    </row>
    <row r="402" spans="1:35" ht="12.75" customHeight="1">
      <c r="A402" s="89"/>
      <c r="B402" s="18"/>
      <c r="C402" s="20"/>
      <c r="D402" s="20"/>
      <c r="E402" s="18"/>
      <c r="F402" s="18"/>
      <c r="G402" s="18"/>
      <c r="H402" s="91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  <c r="AB402" s="78"/>
      <c r="AC402" s="78"/>
      <c r="AD402" s="78"/>
      <c r="AE402" s="78"/>
      <c r="AF402" s="78"/>
      <c r="AG402" s="78"/>
      <c r="AH402" s="78"/>
      <c r="AI402" s="78"/>
    </row>
    <row r="403" spans="1:35" ht="12.75" customHeight="1">
      <c r="A403" s="89"/>
      <c r="B403" s="18"/>
      <c r="C403" s="20"/>
      <c r="D403" s="20"/>
      <c r="E403" s="18"/>
      <c r="F403" s="18"/>
      <c r="G403" s="18"/>
      <c r="H403" s="91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  <c r="AB403" s="78"/>
      <c r="AC403" s="78"/>
      <c r="AD403" s="78"/>
      <c r="AE403" s="78"/>
      <c r="AF403" s="78"/>
      <c r="AG403" s="78"/>
      <c r="AH403" s="78"/>
      <c r="AI403" s="78"/>
    </row>
    <row r="404" spans="1:35" ht="12.75" customHeight="1">
      <c r="A404" s="89"/>
      <c r="B404" s="18"/>
      <c r="C404" s="20"/>
      <c r="D404" s="20"/>
      <c r="E404" s="18"/>
      <c r="F404" s="18"/>
      <c r="G404" s="18"/>
      <c r="H404" s="91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89"/>
      <c r="B405" s="18"/>
      <c r="C405" s="20"/>
      <c r="D405" s="20"/>
      <c r="E405" s="18"/>
      <c r="F405" s="18"/>
      <c r="G405" s="18"/>
      <c r="H405" s="91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89"/>
      <c r="B406" s="18"/>
      <c r="C406" s="20"/>
      <c r="D406" s="20"/>
      <c r="E406" s="18"/>
      <c r="F406" s="18"/>
      <c r="G406" s="18"/>
      <c r="H406" s="91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89"/>
      <c r="B407" s="18"/>
      <c r="C407" s="20"/>
      <c r="D407" s="20"/>
      <c r="E407" s="18"/>
      <c r="F407" s="18"/>
      <c r="G407" s="18"/>
      <c r="H407" s="91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89"/>
      <c r="B408" s="18"/>
      <c r="C408" s="20"/>
      <c r="D408" s="20"/>
      <c r="E408" s="18"/>
      <c r="F408" s="18"/>
      <c r="G408" s="18"/>
      <c r="H408" s="91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89"/>
      <c r="B409" s="18"/>
      <c r="C409" s="20"/>
      <c r="D409" s="20"/>
      <c r="E409" s="18"/>
      <c r="F409" s="18"/>
      <c r="G409" s="18"/>
      <c r="H409" s="91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89"/>
      <c r="B410" s="18"/>
      <c r="C410" s="20"/>
      <c r="D410" s="20"/>
      <c r="E410" s="18"/>
      <c r="F410" s="18"/>
      <c r="G410" s="18"/>
      <c r="H410" s="91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89"/>
      <c r="B411" s="18"/>
      <c r="C411" s="20"/>
      <c r="D411" s="20"/>
      <c r="E411" s="18"/>
      <c r="F411" s="18"/>
      <c r="G411" s="18"/>
      <c r="H411" s="91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89"/>
      <c r="B412" s="18"/>
      <c r="C412" s="20"/>
      <c r="D412" s="20"/>
      <c r="E412" s="18"/>
      <c r="F412" s="18"/>
      <c r="G412" s="18"/>
      <c r="H412" s="91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89"/>
      <c r="B413" s="18"/>
      <c r="C413" s="20"/>
      <c r="D413" s="20"/>
      <c r="E413" s="18"/>
      <c r="F413" s="18"/>
      <c r="G413" s="18"/>
      <c r="H413" s="91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89"/>
      <c r="B414" s="18"/>
      <c r="C414" s="20"/>
      <c r="D414" s="20"/>
      <c r="E414" s="18"/>
      <c r="F414" s="18"/>
      <c r="G414" s="18"/>
      <c r="H414" s="91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89"/>
      <c r="B415" s="18"/>
      <c r="C415" s="20"/>
      <c r="D415" s="20"/>
      <c r="E415" s="18"/>
      <c r="F415" s="18"/>
      <c r="G415" s="18"/>
      <c r="H415" s="91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89"/>
      <c r="B416" s="18"/>
      <c r="C416" s="20"/>
      <c r="D416" s="20"/>
      <c r="E416" s="18"/>
      <c r="F416" s="18"/>
      <c r="G416" s="18"/>
      <c r="H416" s="91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89"/>
      <c r="B417" s="18"/>
      <c r="C417" s="20"/>
      <c r="D417" s="20"/>
      <c r="E417" s="18"/>
      <c r="F417" s="18"/>
      <c r="G417" s="18"/>
      <c r="H417" s="91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89"/>
      <c r="B418" s="18"/>
      <c r="C418" s="20"/>
      <c r="D418" s="20"/>
      <c r="E418" s="18"/>
      <c r="F418" s="18"/>
      <c r="G418" s="18"/>
      <c r="H418" s="91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89"/>
      <c r="B419" s="18"/>
      <c r="C419" s="20"/>
      <c r="D419" s="20"/>
      <c r="E419" s="18"/>
      <c r="F419" s="18"/>
      <c r="G419" s="18"/>
      <c r="H419" s="91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89"/>
      <c r="B420" s="18"/>
      <c r="C420" s="20"/>
      <c r="D420" s="20"/>
      <c r="E420" s="18"/>
      <c r="F420" s="18"/>
      <c r="G420" s="18"/>
      <c r="H420" s="91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89"/>
      <c r="B421" s="18"/>
      <c r="C421" s="20"/>
      <c r="D421" s="20"/>
      <c r="E421" s="18"/>
      <c r="F421" s="18"/>
      <c r="G421" s="18"/>
      <c r="H421" s="91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89"/>
      <c r="B422" s="18"/>
      <c r="C422" s="20"/>
      <c r="D422" s="20"/>
      <c r="E422" s="18"/>
      <c r="F422" s="18"/>
      <c r="G422" s="18"/>
      <c r="H422" s="91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89"/>
      <c r="B423" s="18"/>
      <c r="C423" s="20"/>
      <c r="D423" s="20"/>
      <c r="E423" s="18"/>
      <c r="F423" s="18"/>
      <c r="G423" s="18"/>
      <c r="H423" s="91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89"/>
      <c r="B424" s="18"/>
      <c r="C424" s="20"/>
      <c r="D424" s="20"/>
      <c r="E424" s="18"/>
      <c r="F424" s="18"/>
      <c r="G424" s="18"/>
      <c r="H424" s="91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89"/>
      <c r="B425" s="18"/>
      <c r="C425" s="20"/>
      <c r="D425" s="20"/>
      <c r="E425" s="18"/>
      <c r="F425" s="18"/>
      <c r="G425" s="18"/>
      <c r="H425" s="91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89"/>
      <c r="B426" s="18"/>
      <c r="C426" s="20"/>
      <c r="D426" s="20"/>
      <c r="E426" s="18"/>
      <c r="F426" s="18"/>
      <c r="G426" s="18"/>
      <c r="H426" s="91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89"/>
      <c r="B427" s="18"/>
      <c r="C427" s="20"/>
      <c r="D427" s="20"/>
      <c r="E427" s="18"/>
      <c r="F427" s="18"/>
      <c r="G427" s="18"/>
      <c r="H427" s="91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89"/>
      <c r="B428" s="18"/>
      <c r="C428" s="20"/>
      <c r="D428" s="20"/>
      <c r="E428" s="18"/>
      <c r="F428" s="18"/>
      <c r="G428" s="18"/>
      <c r="H428" s="91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89"/>
      <c r="B429" s="18"/>
      <c r="C429" s="20"/>
      <c r="D429" s="20"/>
      <c r="E429" s="18"/>
      <c r="F429" s="18"/>
      <c r="G429" s="18"/>
      <c r="H429" s="91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89"/>
      <c r="B430" s="18"/>
      <c r="C430" s="20"/>
      <c r="D430" s="20"/>
      <c r="E430" s="18"/>
      <c r="F430" s="18"/>
      <c r="G430" s="18"/>
      <c r="H430" s="91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89"/>
      <c r="B431" s="18"/>
      <c r="C431" s="20"/>
      <c r="D431" s="20"/>
      <c r="E431" s="18"/>
      <c r="F431" s="18"/>
      <c r="G431" s="18"/>
      <c r="H431" s="91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89"/>
      <c r="B432" s="18"/>
      <c r="C432" s="20"/>
      <c r="D432" s="20"/>
      <c r="E432" s="18"/>
      <c r="F432" s="18"/>
      <c r="G432" s="18"/>
      <c r="H432" s="91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89"/>
      <c r="B433" s="18"/>
      <c r="C433" s="20"/>
      <c r="D433" s="20"/>
      <c r="E433" s="18"/>
      <c r="F433" s="18"/>
      <c r="G433" s="18"/>
      <c r="H433" s="91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89"/>
      <c r="B434" s="18"/>
      <c r="C434" s="20"/>
      <c r="D434" s="20"/>
      <c r="E434" s="18"/>
      <c r="F434" s="18"/>
      <c r="G434" s="18"/>
      <c r="H434" s="91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89"/>
      <c r="B435" s="18"/>
      <c r="C435" s="20"/>
      <c r="D435" s="20"/>
      <c r="E435" s="18"/>
      <c r="F435" s="18"/>
      <c r="G435" s="18"/>
      <c r="H435" s="91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89"/>
      <c r="B436" s="18"/>
      <c r="C436" s="20"/>
      <c r="D436" s="20"/>
      <c r="E436" s="18"/>
      <c r="F436" s="18"/>
      <c r="G436" s="18"/>
      <c r="H436" s="91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89"/>
      <c r="B437" s="18"/>
      <c r="C437" s="20"/>
      <c r="D437" s="20"/>
      <c r="E437" s="18"/>
      <c r="F437" s="18"/>
      <c r="G437" s="18"/>
      <c r="H437" s="91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89"/>
      <c r="B438" s="18"/>
      <c r="C438" s="20"/>
      <c r="D438" s="20"/>
      <c r="E438" s="18"/>
      <c r="F438" s="18"/>
      <c r="G438" s="18"/>
      <c r="H438" s="91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89"/>
      <c r="B439" s="18"/>
      <c r="C439" s="20"/>
      <c r="D439" s="20"/>
      <c r="E439" s="18"/>
      <c r="F439" s="18"/>
      <c r="G439" s="18"/>
      <c r="H439" s="91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89"/>
      <c r="B440" s="18"/>
      <c r="C440" s="20"/>
      <c r="D440" s="20"/>
      <c r="E440" s="18"/>
      <c r="F440" s="18"/>
      <c r="G440" s="18"/>
      <c r="H440" s="91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89"/>
      <c r="B441" s="18"/>
      <c r="C441" s="20"/>
      <c r="D441" s="20"/>
      <c r="E441" s="18"/>
      <c r="F441" s="18"/>
      <c r="G441" s="18"/>
      <c r="H441" s="91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89"/>
      <c r="B442" s="18"/>
      <c r="C442" s="20"/>
      <c r="D442" s="20"/>
      <c r="E442" s="18"/>
      <c r="F442" s="18"/>
      <c r="G442" s="18"/>
      <c r="H442" s="91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89"/>
      <c r="B443" s="18"/>
      <c r="C443" s="20"/>
      <c r="D443" s="20"/>
      <c r="E443" s="18"/>
      <c r="F443" s="18"/>
      <c r="G443" s="18"/>
      <c r="H443" s="91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89"/>
      <c r="B444" s="18"/>
      <c r="C444" s="20"/>
      <c r="D444" s="20"/>
      <c r="E444" s="18"/>
      <c r="F444" s="18"/>
      <c r="G444" s="18"/>
      <c r="H444" s="91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89"/>
      <c r="B445" s="18"/>
      <c r="C445" s="20"/>
      <c r="D445" s="20"/>
      <c r="E445" s="18"/>
      <c r="F445" s="18"/>
      <c r="G445" s="18"/>
      <c r="H445" s="91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89"/>
      <c r="B446" s="18"/>
      <c r="C446" s="20"/>
      <c r="D446" s="20"/>
      <c r="E446" s="18"/>
      <c r="F446" s="18"/>
      <c r="G446" s="18"/>
      <c r="H446" s="91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89"/>
      <c r="B447" s="18"/>
      <c r="C447" s="20"/>
      <c r="D447" s="20"/>
      <c r="E447" s="18"/>
      <c r="F447" s="18"/>
      <c r="G447" s="18"/>
      <c r="H447" s="91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89"/>
      <c r="B448" s="18"/>
      <c r="C448" s="20"/>
      <c r="D448" s="20"/>
      <c r="E448" s="18"/>
      <c r="F448" s="18"/>
      <c r="G448" s="18"/>
      <c r="H448" s="91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89"/>
      <c r="B449" s="18"/>
      <c r="C449" s="20"/>
      <c r="D449" s="20"/>
      <c r="E449" s="18"/>
      <c r="F449" s="18"/>
      <c r="G449" s="18"/>
      <c r="H449" s="91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89"/>
      <c r="B450" s="18"/>
      <c r="C450" s="20"/>
      <c r="D450" s="20"/>
      <c r="E450" s="18"/>
      <c r="F450" s="18"/>
      <c r="G450" s="18"/>
      <c r="H450" s="91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89"/>
      <c r="B451" s="18"/>
      <c r="C451" s="20"/>
      <c r="D451" s="20"/>
      <c r="E451" s="18"/>
      <c r="F451" s="18"/>
      <c r="G451" s="18"/>
      <c r="H451" s="91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89"/>
      <c r="B452" s="18"/>
      <c r="C452" s="20"/>
      <c r="D452" s="20"/>
      <c r="E452" s="18"/>
      <c r="F452" s="18"/>
      <c r="G452" s="18"/>
      <c r="H452" s="91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89"/>
      <c r="B453" s="18"/>
      <c r="C453" s="20"/>
      <c r="D453" s="20"/>
      <c r="E453" s="18"/>
      <c r="F453" s="18"/>
      <c r="G453" s="18"/>
      <c r="H453" s="91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89"/>
      <c r="B454" s="18"/>
      <c r="C454" s="20"/>
      <c r="D454" s="20"/>
      <c r="E454" s="18"/>
      <c r="F454" s="18"/>
      <c r="G454" s="18"/>
      <c r="H454" s="91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89"/>
      <c r="B455" s="18"/>
      <c r="C455" s="20"/>
      <c r="D455" s="20"/>
      <c r="E455" s="18"/>
      <c r="F455" s="18"/>
      <c r="G455" s="18"/>
      <c r="H455" s="91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89"/>
      <c r="B456" s="18"/>
      <c r="C456" s="20"/>
      <c r="D456" s="20"/>
      <c r="E456" s="18"/>
      <c r="F456" s="18"/>
      <c r="G456" s="18"/>
      <c r="H456" s="91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89"/>
      <c r="B457" s="18"/>
      <c r="C457" s="20"/>
      <c r="D457" s="20"/>
      <c r="E457" s="18"/>
      <c r="F457" s="18"/>
      <c r="G457" s="18"/>
      <c r="H457" s="91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89"/>
      <c r="B458" s="18"/>
      <c r="C458" s="20"/>
      <c r="D458" s="20"/>
      <c r="E458" s="18"/>
      <c r="F458" s="18"/>
      <c r="G458" s="18"/>
      <c r="H458" s="91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89"/>
      <c r="B459" s="18"/>
      <c r="C459" s="20"/>
      <c r="D459" s="20"/>
      <c r="E459" s="18"/>
      <c r="F459" s="18"/>
      <c r="G459" s="18"/>
      <c r="H459" s="91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89"/>
      <c r="B460" s="18"/>
      <c r="C460" s="20"/>
      <c r="D460" s="20"/>
      <c r="E460" s="18"/>
      <c r="F460" s="18"/>
      <c r="G460" s="18"/>
      <c r="H460" s="91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89"/>
      <c r="B461" s="18"/>
      <c r="C461" s="20"/>
      <c r="D461" s="20"/>
      <c r="E461" s="18"/>
      <c r="F461" s="18"/>
      <c r="G461" s="18"/>
      <c r="H461" s="91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89"/>
      <c r="B462" s="18"/>
      <c r="C462" s="20"/>
      <c r="D462" s="20"/>
      <c r="E462" s="18"/>
      <c r="F462" s="18"/>
      <c r="G462" s="18"/>
      <c r="H462" s="91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89"/>
      <c r="B463" s="18"/>
      <c r="C463" s="20"/>
      <c r="D463" s="20"/>
      <c r="E463" s="18"/>
      <c r="F463" s="18"/>
      <c r="G463" s="18"/>
      <c r="H463" s="91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89"/>
      <c r="B464" s="18"/>
      <c r="C464" s="20"/>
      <c r="D464" s="20"/>
      <c r="E464" s="18"/>
      <c r="F464" s="18"/>
      <c r="G464" s="18"/>
      <c r="H464" s="91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89"/>
      <c r="B465" s="18"/>
      <c r="C465" s="20"/>
      <c r="D465" s="20"/>
      <c r="E465" s="18"/>
      <c r="F465" s="18"/>
      <c r="G465" s="18"/>
      <c r="H465" s="91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89"/>
      <c r="B466" s="18"/>
      <c r="C466" s="20"/>
      <c r="D466" s="20"/>
      <c r="E466" s="18"/>
      <c r="F466" s="18"/>
      <c r="G466" s="18"/>
      <c r="H466" s="91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89"/>
      <c r="B467" s="18"/>
      <c r="C467" s="20"/>
      <c r="D467" s="20"/>
      <c r="E467" s="18"/>
      <c r="F467" s="18"/>
      <c r="G467" s="18"/>
      <c r="H467" s="91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89"/>
      <c r="B468" s="18"/>
      <c r="C468" s="20"/>
      <c r="D468" s="20"/>
      <c r="E468" s="18"/>
      <c r="F468" s="18"/>
      <c r="G468" s="18"/>
      <c r="H468" s="91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89"/>
      <c r="B469" s="18"/>
      <c r="C469" s="20"/>
      <c r="D469" s="20"/>
      <c r="E469" s="18"/>
      <c r="F469" s="18"/>
      <c r="G469" s="18"/>
      <c r="H469" s="91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89"/>
      <c r="B470" s="18"/>
      <c r="C470" s="20"/>
      <c r="D470" s="20"/>
      <c r="E470" s="18"/>
      <c r="F470" s="18"/>
      <c r="G470" s="18"/>
      <c r="H470" s="91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89"/>
      <c r="B471" s="18"/>
      <c r="C471" s="20"/>
      <c r="D471" s="20"/>
      <c r="E471" s="18"/>
      <c r="F471" s="18"/>
      <c r="G471" s="18"/>
      <c r="H471" s="91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89"/>
      <c r="B472" s="18"/>
      <c r="C472" s="20"/>
      <c r="D472" s="20"/>
      <c r="E472" s="18"/>
      <c r="F472" s="18"/>
      <c r="G472" s="18"/>
      <c r="H472" s="91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89"/>
      <c r="B473" s="18"/>
      <c r="C473" s="20"/>
      <c r="D473" s="20"/>
      <c r="E473" s="18"/>
      <c r="F473" s="18"/>
      <c r="G473" s="18"/>
      <c r="H473" s="91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89"/>
      <c r="B474" s="18"/>
      <c r="C474" s="20"/>
      <c r="D474" s="20"/>
      <c r="E474" s="18"/>
      <c r="F474" s="18"/>
      <c r="G474" s="18"/>
      <c r="H474" s="91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89"/>
      <c r="B475" s="18"/>
      <c r="C475" s="20"/>
      <c r="D475" s="20"/>
      <c r="E475" s="18"/>
      <c r="F475" s="18"/>
      <c r="G475" s="18"/>
      <c r="H475" s="91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89"/>
      <c r="B476" s="18"/>
      <c r="C476" s="20"/>
      <c r="D476" s="20"/>
      <c r="E476" s="18"/>
      <c r="F476" s="18"/>
      <c r="G476" s="18"/>
      <c r="H476" s="91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89"/>
      <c r="B477" s="18"/>
      <c r="C477" s="20"/>
      <c r="D477" s="20"/>
      <c r="E477" s="18"/>
      <c r="F477" s="18"/>
      <c r="G477" s="18"/>
      <c r="H477" s="91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89"/>
      <c r="B478" s="18"/>
      <c r="C478" s="20"/>
      <c r="D478" s="20"/>
      <c r="E478" s="18"/>
      <c r="F478" s="18"/>
      <c r="G478" s="18"/>
      <c r="H478" s="91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89"/>
      <c r="B479" s="18"/>
      <c r="C479" s="20"/>
      <c r="D479" s="20"/>
      <c r="E479" s="18"/>
      <c r="F479" s="18"/>
      <c r="G479" s="18"/>
      <c r="H479" s="91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89"/>
      <c r="B480" s="18"/>
      <c r="C480" s="20"/>
      <c r="D480" s="20"/>
      <c r="E480" s="18"/>
      <c r="F480" s="18"/>
      <c r="G480" s="18"/>
      <c r="H480" s="91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89"/>
      <c r="B481" s="18"/>
      <c r="C481" s="20"/>
      <c r="D481" s="20"/>
      <c r="E481" s="18"/>
      <c r="F481" s="18"/>
      <c r="G481" s="18"/>
      <c r="H481" s="91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89"/>
      <c r="B482" s="18"/>
      <c r="C482" s="20"/>
      <c r="D482" s="20"/>
      <c r="E482" s="18"/>
      <c r="F482" s="18"/>
      <c r="G482" s="18"/>
      <c r="H482" s="91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89"/>
      <c r="B483" s="18"/>
      <c r="C483" s="20"/>
      <c r="D483" s="20"/>
      <c r="E483" s="18"/>
      <c r="F483" s="18"/>
      <c r="G483" s="18"/>
      <c r="H483" s="91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89"/>
      <c r="B484" s="18"/>
      <c r="C484" s="20"/>
      <c r="D484" s="20"/>
      <c r="E484" s="18"/>
      <c r="F484" s="18"/>
      <c r="G484" s="18"/>
      <c r="H484" s="91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89"/>
      <c r="B485" s="18"/>
      <c r="C485" s="20"/>
      <c r="D485" s="20"/>
      <c r="E485" s="18"/>
      <c r="F485" s="18"/>
      <c r="G485" s="18"/>
      <c r="H485" s="91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89"/>
      <c r="B486" s="18"/>
      <c r="C486" s="20"/>
      <c r="D486" s="20"/>
      <c r="E486" s="18"/>
      <c r="F486" s="18"/>
      <c r="G486" s="18"/>
      <c r="H486" s="91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89"/>
      <c r="B487" s="18"/>
      <c r="C487" s="20"/>
      <c r="D487" s="20"/>
      <c r="E487" s="18"/>
      <c r="F487" s="18"/>
      <c r="G487" s="18"/>
      <c r="H487" s="91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89"/>
      <c r="B488" s="18"/>
      <c r="C488" s="20"/>
      <c r="D488" s="20"/>
      <c r="E488" s="18"/>
      <c r="F488" s="18"/>
      <c r="G488" s="18"/>
      <c r="H488" s="91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89"/>
      <c r="B489" s="18"/>
      <c r="C489" s="20"/>
      <c r="D489" s="20"/>
      <c r="E489" s="18"/>
      <c r="F489" s="18"/>
      <c r="G489" s="18"/>
      <c r="H489" s="91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89"/>
      <c r="B490" s="18"/>
      <c r="C490" s="20"/>
      <c r="D490" s="20"/>
      <c r="E490" s="18"/>
      <c r="F490" s="18"/>
      <c r="G490" s="18"/>
      <c r="H490" s="91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89"/>
      <c r="B491" s="18"/>
      <c r="C491" s="20"/>
      <c r="D491" s="20"/>
      <c r="E491" s="18"/>
      <c r="F491" s="18"/>
      <c r="G491" s="18"/>
      <c r="H491" s="91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89"/>
      <c r="B492" s="18"/>
      <c r="C492" s="20"/>
      <c r="D492" s="20"/>
      <c r="E492" s="18"/>
      <c r="F492" s="18"/>
      <c r="G492" s="18"/>
      <c r="H492" s="91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89"/>
      <c r="B493" s="18"/>
      <c r="C493" s="20"/>
      <c r="D493" s="20"/>
      <c r="E493" s="18"/>
      <c r="F493" s="18"/>
      <c r="G493" s="18"/>
      <c r="H493" s="91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89"/>
      <c r="B494" s="18"/>
      <c r="C494" s="20"/>
      <c r="D494" s="20"/>
      <c r="E494" s="18"/>
      <c r="F494" s="18"/>
      <c r="G494" s="18"/>
      <c r="H494" s="91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89"/>
      <c r="B495" s="18"/>
      <c r="C495" s="20"/>
      <c r="D495" s="20"/>
      <c r="E495" s="18"/>
      <c r="F495" s="18"/>
      <c r="G495" s="18"/>
      <c r="H495" s="91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89"/>
      <c r="B496" s="18"/>
      <c r="C496" s="20"/>
      <c r="D496" s="20"/>
      <c r="E496" s="18"/>
      <c r="F496" s="18"/>
      <c r="G496" s="18"/>
      <c r="H496" s="91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89"/>
      <c r="B497" s="18"/>
      <c r="C497" s="20"/>
      <c r="D497" s="20"/>
      <c r="E497" s="18"/>
      <c r="F497" s="18"/>
      <c r="G497" s="18"/>
      <c r="H497" s="91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89"/>
      <c r="B498" s="18"/>
      <c r="C498" s="20"/>
      <c r="D498" s="20"/>
      <c r="E498" s="18"/>
      <c r="F498" s="18"/>
      <c r="G498" s="18"/>
      <c r="H498" s="91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89"/>
      <c r="B499" s="18"/>
      <c r="C499" s="20"/>
      <c r="D499" s="20"/>
      <c r="E499" s="18"/>
      <c r="F499" s="18"/>
      <c r="G499" s="18"/>
      <c r="H499" s="91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89"/>
      <c r="B500" s="18"/>
      <c r="C500" s="20"/>
      <c r="D500" s="20"/>
      <c r="E500" s="18"/>
      <c r="F500" s="18"/>
      <c r="G500" s="18"/>
      <c r="H500" s="91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1"/>
  <sheetViews>
    <sheetView zoomScale="85" zoomScaleNormal="85" workbookViewId="0">
      <selection activeCell="R1" sqref="R1:R1048576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2"/>
      <c r="G2" s="92"/>
      <c r="H2" s="92"/>
      <c r="I2" s="92"/>
      <c r="J2" s="22"/>
      <c r="K2" s="92"/>
      <c r="L2" s="92"/>
      <c r="M2" s="92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3"/>
      <c r="L3" s="92"/>
      <c r="M3" s="92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4"/>
      <c r="J4" s="3"/>
      <c r="K4" s="93"/>
      <c r="L4" s="92"/>
      <c r="M4" s="92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9"/>
      <c r="M5" s="95" t="s">
        <v>287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6" t="s">
        <v>888</v>
      </c>
      <c r="D6" s="1"/>
      <c r="E6" s="1"/>
      <c r="F6" s="6"/>
      <c r="G6" s="6"/>
      <c r="H6" s="6"/>
      <c r="I6" s="6"/>
      <c r="J6" s="1"/>
      <c r="K6" s="6"/>
      <c r="L6" s="6"/>
      <c r="M6" s="97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7">
        <f>Main!B10</f>
        <v>44564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8" t="s">
        <v>578</v>
      </c>
      <c r="C8" s="98"/>
      <c r="D8" s="98"/>
      <c r="E8" s="98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9" t="s">
        <v>16</v>
      </c>
      <c r="B9" s="100" t="s">
        <v>568</v>
      </c>
      <c r="C9" s="100"/>
      <c r="D9" s="101" t="s">
        <v>579</v>
      </c>
      <c r="E9" s="100" t="s">
        <v>580</v>
      </c>
      <c r="F9" s="100" t="s">
        <v>581</v>
      </c>
      <c r="G9" s="100" t="s">
        <v>582</v>
      </c>
      <c r="H9" s="100" t="s">
        <v>583</v>
      </c>
      <c r="I9" s="100" t="s">
        <v>584</v>
      </c>
      <c r="J9" s="99" t="s">
        <v>585</v>
      </c>
      <c r="K9" s="100" t="s">
        <v>586</v>
      </c>
      <c r="L9" s="102" t="s">
        <v>587</v>
      </c>
      <c r="M9" s="102" t="s">
        <v>588</v>
      </c>
      <c r="N9" s="100" t="s">
        <v>589</v>
      </c>
      <c r="O9" s="101" t="s">
        <v>590</v>
      </c>
      <c r="P9" s="100" t="s">
        <v>829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457">
        <v>1</v>
      </c>
      <c r="B10" s="410">
        <v>44474</v>
      </c>
      <c r="C10" s="458"/>
      <c r="D10" s="459" t="s">
        <v>118</v>
      </c>
      <c r="E10" s="460" t="s">
        <v>593</v>
      </c>
      <c r="F10" s="329">
        <v>720</v>
      </c>
      <c r="G10" s="329">
        <v>660</v>
      </c>
      <c r="H10" s="460">
        <v>675</v>
      </c>
      <c r="I10" s="461" t="s">
        <v>830</v>
      </c>
      <c r="J10" s="325" t="s">
        <v>1165</v>
      </c>
      <c r="K10" s="325">
        <f t="shared" ref="K10:K11" si="0">H10-F10</f>
        <v>-45</v>
      </c>
      <c r="L10" s="326">
        <f t="shared" ref="L10:L16" si="1">(F10*-0.7)/100</f>
        <v>-5.0399999999999991</v>
      </c>
      <c r="M10" s="327">
        <f t="shared" ref="M10:M11" si="2">(K10+L10)/F10</f>
        <v>-6.9499999999999992E-2</v>
      </c>
      <c r="N10" s="325" t="s">
        <v>604</v>
      </c>
      <c r="O10" s="328">
        <v>44543</v>
      </c>
      <c r="P10" s="329"/>
      <c r="Q10" s="1"/>
      <c r="R10" s="1" t="s">
        <v>592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s="308" customFormat="1" ht="12.75" customHeight="1">
      <c r="A11" s="318">
        <v>2</v>
      </c>
      <c r="B11" s="319">
        <v>44495</v>
      </c>
      <c r="C11" s="320"/>
      <c r="D11" s="321" t="s">
        <v>126</v>
      </c>
      <c r="E11" s="322" t="s">
        <v>593</v>
      </c>
      <c r="F11" s="323">
        <v>1490</v>
      </c>
      <c r="G11" s="323">
        <v>1395</v>
      </c>
      <c r="H11" s="322">
        <v>1395</v>
      </c>
      <c r="I11" s="324" t="s">
        <v>841</v>
      </c>
      <c r="J11" s="325" t="s">
        <v>719</v>
      </c>
      <c r="K11" s="325">
        <f t="shared" si="0"/>
        <v>-95</v>
      </c>
      <c r="L11" s="326">
        <f t="shared" si="1"/>
        <v>-10.43</v>
      </c>
      <c r="M11" s="327">
        <f t="shared" si="2"/>
        <v>-7.0758389261744978E-2</v>
      </c>
      <c r="N11" s="325" t="s">
        <v>604</v>
      </c>
      <c r="O11" s="328">
        <v>44547</v>
      </c>
      <c r="P11" s="329"/>
      <c r="Q11" s="307"/>
      <c r="R11" s="307" t="s">
        <v>592</v>
      </c>
      <c r="S11" s="307"/>
      <c r="T11" s="307"/>
      <c r="U11" s="307"/>
      <c r="V11" s="307"/>
      <c r="W11" s="307"/>
      <c r="X11" s="307"/>
      <c r="Y11" s="307"/>
      <c r="Z11" s="307"/>
      <c r="AA11" s="307"/>
      <c r="AB11" s="307"/>
      <c r="AC11" s="307"/>
      <c r="AD11" s="307"/>
      <c r="AE11" s="307"/>
      <c r="AF11" s="307"/>
      <c r="AG11" s="307"/>
      <c r="AH11" s="307"/>
      <c r="AI11" s="307"/>
      <c r="AJ11" s="307"/>
      <c r="AK11" s="307"/>
      <c r="AL11" s="307"/>
    </row>
    <row r="12" spans="1:38" s="262" customFormat="1" ht="12.75" customHeight="1">
      <c r="A12" s="318">
        <v>3</v>
      </c>
      <c r="B12" s="319">
        <v>44525</v>
      </c>
      <c r="C12" s="320"/>
      <c r="D12" s="321" t="s">
        <v>407</v>
      </c>
      <c r="E12" s="322" t="s">
        <v>593</v>
      </c>
      <c r="F12" s="323">
        <v>772.5</v>
      </c>
      <c r="G12" s="323">
        <v>730</v>
      </c>
      <c r="H12" s="322">
        <v>730</v>
      </c>
      <c r="I12" s="324" t="s">
        <v>870</v>
      </c>
      <c r="J12" s="325" t="s">
        <v>881</v>
      </c>
      <c r="K12" s="325">
        <f t="shared" ref="K12" si="3">H12-F12</f>
        <v>-42.5</v>
      </c>
      <c r="L12" s="326">
        <f t="shared" si="1"/>
        <v>-5.4074999999999998</v>
      </c>
      <c r="M12" s="327">
        <f t="shared" ref="M12" si="4">(K12+L12)/F12</f>
        <v>-6.2016181229773461E-2</v>
      </c>
      <c r="N12" s="325" t="s">
        <v>604</v>
      </c>
      <c r="O12" s="328">
        <v>44531</v>
      </c>
      <c r="P12" s="329"/>
      <c r="Q12" s="261"/>
      <c r="R12" s="261" t="s">
        <v>592</v>
      </c>
      <c r="S12" s="261"/>
      <c r="T12" s="261"/>
      <c r="U12" s="261"/>
      <c r="V12" s="261"/>
      <c r="W12" s="261"/>
      <c r="X12" s="261"/>
      <c r="Y12" s="261"/>
      <c r="Z12" s="261"/>
      <c r="AA12" s="261"/>
      <c r="AB12" s="261"/>
      <c r="AC12" s="261"/>
      <c r="AD12" s="261"/>
      <c r="AE12" s="261"/>
      <c r="AF12" s="261"/>
      <c r="AG12" s="261"/>
      <c r="AH12" s="261"/>
      <c r="AI12" s="261"/>
      <c r="AJ12" s="261"/>
      <c r="AK12" s="261"/>
      <c r="AL12" s="261"/>
    </row>
    <row r="13" spans="1:38" s="262" customFormat="1" ht="12.75" customHeight="1">
      <c r="A13" s="340">
        <v>4</v>
      </c>
      <c r="B13" s="356">
        <v>44525</v>
      </c>
      <c r="C13" s="341"/>
      <c r="D13" s="342" t="s">
        <v>266</v>
      </c>
      <c r="E13" s="343" t="s">
        <v>593</v>
      </c>
      <c r="F13" s="344">
        <v>2065</v>
      </c>
      <c r="G13" s="344">
        <v>1950</v>
      </c>
      <c r="H13" s="343">
        <v>2190</v>
      </c>
      <c r="I13" s="345" t="s">
        <v>871</v>
      </c>
      <c r="J13" s="103" t="s">
        <v>1092</v>
      </c>
      <c r="K13" s="103">
        <f t="shared" ref="K13" si="5">H13-F13</f>
        <v>125</v>
      </c>
      <c r="L13" s="104">
        <f t="shared" si="1"/>
        <v>-14.455</v>
      </c>
      <c r="M13" s="105">
        <f t="shared" ref="M13" si="6">(K13+L13)/F13</f>
        <v>5.353268765133172E-2</v>
      </c>
      <c r="N13" s="103" t="s">
        <v>591</v>
      </c>
      <c r="O13" s="106">
        <v>44560</v>
      </c>
      <c r="P13" s="269"/>
      <c r="Q13" s="261"/>
      <c r="R13" s="261" t="s">
        <v>592</v>
      </c>
      <c r="S13" s="261"/>
      <c r="T13" s="261"/>
      <c r="U13" s="261"/>
      <c r="V13" s="261"/>
      <c r="W13" s="261"/>
      <c r="X13" s="261"/>
      <c r="Y13" s="261"/>
      <c r="Z13" s="261"/>
      <c r="AA13" s="261"/>
      <c r="AB13" s="261"/>
      <c r="AC13" s="261"/>
      <c r="AD13" s="261"/>
      <c r="AE13" s="261"/>
      <c r="AF13" s="261"/>
      <c r="AG13" s="261"/>
      <c r="AH13" s="261"/>
      <c r="AI13" s="261"/>
      <c r="AJ13" s="261"/>
      <c r="AK13" s="261"/>
      <c r="AL13" s="261"/>
    </row>
    <row r="14" spans="1:38" s="262" customFormat="1" ht="12.75" customHeight="1">
      <c r="A14" s="340">
        <v>5</v>
      </c>
      <c r="B14" s="356">
        <v>44526</v>
      </c>
      <c r="C14" s="341"/>
      <c r="D14" s="342" t="s">
        <v>522</v>
      </c>
      <c r="E14" s="343" t="s">
        <v>593</v>
      </c>
      <c r="F14" s="344">
        <v>2160</v>
      </c>
      <c r="G14" s="344">
        <v>2030</v>
      </c>
      <c r="H14" s="343">
        <v>2290</v>
      </c>
      <c r="I14" s="345" t="s">
        <v>826</v>
      </c>
      <c r="J14" s="103" t="s">
        <v>880</v>
      </c>
      <c r="K14" s="103">
        <f t="shared" ref="K14:K15" si="7">H14-F14</f>
        <v>130</v>
      </c>
      <c r="L14" s="104">
        <f t="shared" si="1"/>
        <v>-15.12</v>
      </c>
      <c r="M14" s="105">
        <f t="shared" ref="M14:M15" si="8">(K14+L14)/F14</f>
        <v>5.3185185185185183E-2</v>
      </c>
      <c r="N14" s="103" t="s">
        <v>591</v>
      </c>
      <c r="O14" s="106">
        <v>44531</v>
      </c>
      <c r="P14" s="269"/>
      <c r="Q14" s="261"/>
      <c r="R14" s="261" t="s">
        <v>592</v>
      </c>
      <c r="S14" s="261"/>
      <c r="T14" s="261"/>
      <c r="U14" s="261"/>
      <c r="V14" s="261"/>
      <c r="W14" s="261"/>
      <c r="X14" s="261"/>
      <c r="Y14" s="261"/>
      <c r="Z14" s="261"/>
      <c r="AA14" s="261"/>
      <c r="AB14" s="261"/>
      <c r="AC14" s="261"/>
      <c r="AD14" s="261"/>
      <c r="AE14" s="261"/>
      <c r="AF14" s="261"/>
      <c r="AG14" s="261"/>
      <c r="AH14" s="261"/>
      <c r="AI14" s="261"/>
      <c r="AJ14" s="261"/>
      <c r="AK14" s="261"/>
      <c r="AL14" s="261"/>
    </row>
    <row r="15" spans="1:38" s="262" customFormat="1" ht="12.75" customHeight="1">
      <c r="A15" s="340">
        <v>6</v>
      </c>
      <c r="B15" s="356">
        <v>44526</v>
      </c>
      <c r="C15" s="341"/>
      <c r="D15" s="342" t="s">
        <v>71</v>
      </c>
      <c r="E15" s="343" t="s">
        <v>593</v>
      </c>
      <c r="F15" s="344">
        <v>201</v>
      </c>
      <c r="G15" s="344">
        <v>189</v>
      </c>
      <c r="H15" s="343">
        <v>213.5</v>
      </c>
      <c r="I15" s="345" t="s">
        <v>874</v>
      </c>
      <c r="J15" s="103" t="s">
        <v>921</v>
      </c>
      <c r="K15" s="103">
        <f t="shared" si="7"/>
        <v>12.5</v>
      </c>
      <c r="L15" s="104">
        <f t="shared" si="1"/>
        <v>-1.4069999999999998</v>
      </c>
      <c r="M15" s="105">
        <f t="shared" si="8"/>
        <v>5.5189054726368161E-2</v>
      </c>
      <c r="N15" s="103" t="s">
        <v>591</v>
      </c>
      <c r="O15" s="106">
        <v>44537</v>
      </c>
      <c r="P15" s="269"/>
      <c r="Q15" s="261"/>
      <c r="R15" s="261" t="s">
        <v>592</v>
      </c>
      <c r="S15" s="261"/>
      <c r="T15" s="261"/>
      <c r="U15" s="261"/>
      <c r="V15" s="261"/>
      <c r="W15" s="261"/>
      <c r="X15" s="261"/>
      <c r="Y15" s="261"/>
      <c r="Z15" s="261"/>
      <c r="AA15" s="261"/>
      <c r="AB15" s="261"/>
      <c r="AC15" s="261"/>
      <c r="AD15" s="261"/>
      <c r="AE15" s="261"/>
      <c r="AF15" s="261"/>
      <c r="AG15" s="261"/>
      <c r="AH15" s="261"/>
      <c r="AI15" s="261"/>
      <c r="AJ15" s="261"/>
      <c r="AK15" s="261"/>
      <c r="AL15" s="261"/>
    </row>
    <row r="16" spans="1:38" s="262" customFormat="1" ht="12.75" customHeight="1">
      <c r="A16" s="340">
        <v>7</v>
      </c>
      <c r="B16" s="356">
        <v>44531</v>
      </c>
      <c r="C16" s="341"/>
      <c r="D16" s="342" t="s">
        <v>554</v>
      </c>
      <c r="E16" s="343" t="s">
        <v>593</v>
      </c>
      <c r="F16" s="344">
        <v>1970</v>
      </c>
      <c r="G16" s="344">
        <v>1845</v>
      </c>
      <c r="H16" s="343">
        <v>2115</v>
      </c>
      <c r="I16" s="345" t="s">
        <v>886</v>
      </c>
      <c r="J16" s="103" t="s">
        <v>739</v>
      </c>
      <c r="K16" s="103">
        <f t="shared" ref="K16" si="9">H16-F16</f>
        <v>145</v>
      </c>
      <c r="L16" s="104">
        <f t="shared" si="1"/>
        <v>-13.79</v>
      </c>
      <c r="M16" s="105">
        <f t="shared" ref="M16" si="10">(K16+L16)/F16</f>
        <v>6.660406091370559E-2</v>
      </c>
      <c r="N16" s="103" t="s">
        <v>591</v>
      </c>
      <c r="O16" s="106">
        <v>44544</v>
      </c>
      <c r="P16" s="269"/>
      <c r="Q16" s="261"/>
      <c r="R16" s="261" t="s">
        <v>592</v>
      </c>
      <c r="S16" s="261"/>
      <c r="T16" s="261"/>
      <c r="U16" s="261"/>
      <c r="V16" s="261"/>
      <c r="W16" s="261"/>
      <c r="X16" s="261"/>
      <c r="Y16" s="261"/>
      <c r="Z16" s="261"/>
      <c r="AA16" s="261"/>
      <c r="AB16" s="261"/>
      <c r="AC16" s="261"/>
      <c r="AD16" s="261"/>
      <c r="AE16" s="261"/>
      <c r="AF16" s="261"/>
      <c r="AG16" s="261"/>
      <c r="AH16" s="261"/>
      <c r="AI16" s="261"/>
      <c r="AJ16" s="261"/>
      <c r="AK16" s="261"/>
      <c r="AL16" s="261"/>
    </row>
    <row r="17" spans="1:38" s="262" customFormat="1" ht="12.75" customHeight="1">
      <c r="A17" s="349">
        <v>8</v>
      </c>
      <c r="B17" s="263">
        <v>44532</v>
      </c>
      <c r="C17" s="351"/>
      <c r="D17" s="352" t="s">
        <v>251</v>
      </c>
      <c r="E17" s="353" t="s">
        <v>593</v>
      </c>
      <c r="F17" s="354" t="s">
        <v>902</v>
      </c>
      <c r="G17" s="354">
        <v>414</v>
      </c>
      <c r="H17" s="353"/>
      <c r="I17" s="355" t="s">
        <v>903</v>
      </c>
      <c r="J17" s="303" t="s">
        <v>594</v>
      </c>
      <c r="K17" s="303"/>
      <c r="L17" s="304"/>
      <c r="M17" s="305"/>
      <c r="N17" s="303"/>
      <c r="O17" s="306"/>
      <c r="P17" s="107">
        <f>VLOOKUP(D17,'MidCap Intra'!B42:C535,2,0)</f>
        <v>437.45</v>
      </c>
      <c r="Q17" s="261"/>
      <c r="R17" s="261" t="s">
        <v>592</v>
      </c>
      <c r="S17" s="261"/>
      <c r="T17" s="261"/>
      <c r="U17" s="261"/>
      <c r="V17" s="261"/>
      <c r="W17" s="261"/>
      <c r="X17" s="261"/>
      <c r="Y17" s="261"/>
      <c r="Z17" s="261"/>
      <c r="AA17" s="261"/>
      <c r="AB17" s="261"/>
      <c r="AC17" s="261"/>
      <c r="AD17" s="261"/>
      <c r="AE17" s="261"/>
      <c r="AF17" s="261"/>
      <c r="AG17" s="261"/>
      <c r="AH17" s="261"/>
      <c r="AI17" s="261"/>
      <c r="AJ17" s="261"/>
      <c r="AK17" s="261"/>
      <c r="AL17" s="261"/>
    </row>
    <row r="18" spans="1:38" s="262" customFormat="1" ht="12.75" customHeight="1">
      <c r="A18" s="349">
        <v>9</v>
      </c>
      <c r="B18" s="263">
        <v>44532</v>
      </c>
      <c r="C18" s="351"/>
      <c r="D18" s="352" t="s">
        <v>136</v>
      </c>
      <c r="E18" s="353" t="s">
        <v>593</v>
      </c>
      <c r="F18" s="354" t="s">
        <v>904</v>
      </c>
      <c r="G18" s="354">
        <v>109</v>
      </c>
      <c r="H18" s="353"/>
      <c r="I18" s="355" t="s">
        <v>905</v>
      </c>
      <c r="J18" s="303" t="s">
        <v>594</v>
      </c>
      <c r="K18" s="303"/>
      <c r="L18" s="304"/>
      <c r="M18" s="305"/>
      <c r="N18" s="303"/>
      <c r="O18" s="306"/>
      <c r="P18" s="107">
        <f>VLOOKUP(D18,'MidCap Intra'!B43:C536,2,0)</f>
        <v>111.5</v>
      </c>
      <c r="Q18" s="261"/>
      <c r="R18" s="261" t="s">
        <v>592</v>
      </c>
      <c r="S18" s="261"/>
      <c r="T18" s="261"/>
      <c r="U18" s="261"/>
      <c r="V18" s="261"/>
      <c r="W18" s="261"/>
      <c r="X18" s="261"/>
      <c r="Y18" s="261"/>
      <c r="Z18" s="261"/>
      <c r="AA18" s="261"/>
      <c r="AB18" s="261"/>
      <c r="AC18" s="261"/>
      <c r="AD18" s="261"/>
      <c r="AE18" s="261"/>
      <c r="AF18" s="261"/>
      <c r="AG18" s="261"/>
      <c r="AH18" s="261"/>
      <c r="AI18" s="261"/>
      <c r="AJ18" s="261"/>
      <c r="AK18" s="261"/>
      <c r="AL18" s="261"/>
    </row>
    <row r="19" spans="1:38" s="262" customFormat="1" ht="12.75" customHeight="1">
      <c r="A19" s="318">
        <v>10</v>
      </c>
      <c r="B19" s="479">
        <v>44543</v>
      </c>
      <c r="C19" s="320"/>
      <c r="D19" s="321" t="s">
        <v>134</v>
      </c>
      <c r="E19" s="322" t="s">
        <v>593</v>
      </c>
      <c r="F19" s="323">
        <v>272</v>
      </c>
      <c r="G19" s="323">
        <v>255</v>
      </c>
      <c r="H19" s="322">
        <v>255</v>
      </c>
      <c r="I19" s="324" t="s">
        <v>941</v>
      </c>
      <c r="J19" s="325" t="s">
        <v>968</v>
      </c>
      <c r="K19" s="325">
        <f t="shared" ref="K19" si="11">H19-F19</f>
        <v>-17</v>
      </c>
      <c r="L19" s="326">
        <f>(F19*-0.7)/100</f>
        <v>-1.9039999999999997</v>
      </c>
      <c r="M19" s="327">
        <f t="shared" ref="M19" si="12">(K19+L19)/F19</f>
        <v>-6.9500000000000006E-2</v>
      </c>
      <c r="N19" s="325" t="s">
        <v>604</v>
      </c>
      <c r="O19" s="328">
        <v>44547</v>
      </c>
      <c r="P19" s="329"/>
      <c r="Q19" s="261"/>
      <c r="R19" s="261" t="s">
        <v>592</v>
      </c>
      <c r="S19" s="261"/>
      <c r="T19" s="261"/>
      <c r="U19" s="261"/>
      <c r="V19" s="261"/>
      <c r="W19" s="261"/>
      <c r="X19" s="261"/>
      <c r="Y19" s="261"/>
      <c r="Z19" s="261"/>
      <c r="AA19" s="261"/>
      <c r="AB19" s="261"/>
      <c r="AC19" s="261"/>
      <c r="AD19" s="261"/>
      <c r="AE19" s="261"/>
      <c r="AF19" s="261"/>
      <c r="AG19" s="261"/>
      <c r="AH19" s="261"/>
      <c r="AI19" s="261"/>
      <c r="AJ19" s="261"/>
      <c r="AK19" s="261"/>
      <c r="AL19" s="261"/>
    </row>
    <row r="20" spans="1:38" s="262" customFormat="1" ht="12.75" customHeight="1">
      <c r="A20" s="349">
        <v>11</v>
      </c>
      <c r="B20" s="350">
        <v>44544</v>
      </c>
      <c r="C20" s="351"/>
      <c r="D20" s="352" t="s">
        <v>118</v>
      </c>
      <c r="E20" s="353" t="s">
        <v>593</v>
      </c>
      <c r="F20" s="354" t="s">
        <v>948</v>
      </c>
      <c r="G20" s="354">
        <v>635</v>
      </c>
      <c r="H20" s="353"/>
      <c r="I20" s="355" t="s">
        <v>949</v>
      </c>
      <c r="J20" s="303" t="s">
        <v>594</v>
      </c>
      <c r="K20" s="303"/>
      <c r="L20" s="304"/>
      <c r="M20" s="305"/>
      <c r="N20" s="303"/>
      <c r="O20" s="306"/>
      <c r="P20" s="107">
        <f>VLOOKUP(D20,'MidCap Intra'!B45:C538,2,0)</f>
        <v>649.54999999999995</v>
      </c>
      <c r="Q20" s="261"/>
      <c r="R20" s="261" t="s">
        <v>592</v>
      </c>
      <c r="S20" s="261"/>
      <c r="T20" s="261"/>
      <c r="U20" s="261"/>
      <c r="V20" s="261"/>
      <c r="W20" s="261"/>
      <c r="X20" s="261"/>
      <c r="Y20" s="261"/>
      <c r="Z20" s="261"/>
      <c r="AA20" s="261"/>
      <c r="AB20" s="261"/>
      <c r="AC20" s="261"/>
      <c r="AD20" s="261"/>
      <c r="AE20" s="261"/>
      <c r="AF20" s="261"/>
      <c r="AG20" s="261"/>
      <c r="AH20" s="261"/>
      <c r="AI20" s="261"/>
      <c r="AJ20" s="261"/>
      <c r="AK20" s="261"/>
      <c r="AL20" s="261"/>
    </row>
    <row r="21" spans="1:38" s="262" customFormat="1" ht="12.75" customHeight="1">
      <c r="A21" s="370">
        <v>12</v>
      </c>
      <c r="B21" s="371">
        <v>44547</v>
      </c>
      <c r="C21" s="372"/>
      <c r="D21" s="373" t="s">
        <v>71</v>
      </c>
      <c r="E21" s="374" t="s">
        <v>593</v>
      </c>
      <c r="F21" s="375">
        <v>201.5</v>
      </c>
      <c r="G21" s="375">
        <v>188</v>
      </c>
      <c r="H21" s="374">
        <v>209.5</v>
      </c>
      <c r="I21" s="376" t="s">
        <v>969</v>
      </c>
      <c r="J21" s="271" t="s">
        <v>1013</v>
      </c>
      <c r="K21" s="271">
        <f t="shared" ref="K21" si="13">H21-F21</f>
        <v>8</v>
      </c>
      <c r="L21" s="272">
        <f t="shared" ref="L21" si="14">(F21*-0.7)/100</f>
        <v>-1.4104999999999999</v>
      </c>
      <c r="M21" s="273">
        <f t="shared" ref="M21" si="15">(K21+L21)/F21</f>
        <v>3.2702233250620348E-2</v>
      </c>
      <c r="N21" s="271" t="s">
        <v>591</v>
      </c>
      <c r="O21" s="274">
        <v>44553</v>
      </c>
      <c r="P21" s="270">
        <f>VLOOKUP(D21,'MidCap Intra'!B46:C539,2,0)</f>
        <v>209.95</v>
      </c>
      <c r="Q21" s="261"/>
      <c r="R21" s="261" t="s">
        <v>592</v>
      </c>
      <c r="S21" s="261"/>
      <c r="T21" s="261"/>
      <c r="U21" s="261"/>
      <c r="V21" s="261"/>
      <c r="W21" s="261"/>
      <c r="X21" s="261"/>
      <c r="Y21" s="261"/>
      <c r="Z21" s="261"/>
      <c r="AA21" s="261"/>
      <c r="AB21" s="261"/>
      <c r="AC21" s="261"/>
      <c r="AD21" s="261"/>
      <c r="AE21" s="261"/>
      <c r="AF21" s="261"/>
      <c r="AG21" s="261"/>
      <c r="AH21" s="261"/>
      <c r="AI21" s="261"/>
      <c r="AJ21" s="261"/>
      <c r="AK21" s="261"/>
      <c r="AL21" s="261"/>
    </row>
    <row r="22" spans="1:38" s="262" customFormat="1" ht="12.75" customHeight="1">
      <c r="A22" s="349">
        <v>13</v>
      </c>
      <c r="B22" s="350">
        <v>44547</v>
      </c>
      <c r="C22" s="351"/>
      <c r="D22" s="352" t="s">
        <v>125</v>
      </c>
      <c r="E22" s="353" t="s">
        <v>593</v>
      </c>
      <c r="F22" s="354" t="s">
        <v>970</v>
      </c>
      <c r="G22" s="354">
        <v>687</v>
      </c>
      <c r="H22" s="353"/>
      <c r="I22" s="355" t="s">
        <v>971</v>
      </c>
      <c r="J22" s="303" t="s">
        <v>594</v>
      </c>
      <c r="K22" s="303"/>
      <c r="L22" s="304"/>
      <c r="M22" s="305"/>
      <c r="N22" s="303"/>
      <c r="O22" s="306"/>
      <c r="P22" s="107">
        <f>VLOOKUP(D22,'MidCap Intra'!B47:C540,2,0)</f>
        <v>740.15</v>
      </c>
      <c r="Q22" s="261"/>
      <c r="R22" s="261" t="s">
        <v>592</v>
      </c>
      <c r="S22" s="261"/>
      <c r="T22" s="261"/>
      <c r="U22" s="261"/>
      <c r="V22" s="261"/>
      <c r="W22" s="261"/>
      <c r="X22" s="261"/>
      <c r="Y22" s="261"/>
      <c r="Z22" s="261"/>
      <c r="AA22" s="261"/>
      <c r="AB22" s="261"/>
      <c r="AC22" s="261"/>
      <c r="AD22" s="261"/>
      <c r="AE22" s="261"/>
      <c r="AF22" s="261"/>
      <c r="AG22" s="261"/>
      <c r="AH22" s="261"/>
      <c r="AI22" s="261"/>
      <c r="AJ22" s="261"/>
      <c r="AK22" s="261"/>
      <c r="AL22" s="261"/>
    </row>
    <row r="23" spans="1:38" s="262" customFormat="1" ht="12.75" customHeight="1">
      <c r="A23" s="370">
        <v>14</v>
      </c>
      <c r="B23" s="371">
        <v>44552</v>
      </c>
      <c r="C23" s="372"/>
      <c r="D23" s="373" t="s">
        <v>43</v>
      </c>
      <c r="E23" s="374" t="s">
        <v>593</v>
      </c>
      <c r="F23" s="375">
        <v>2140</v>
      </c>
      <c r="G23" s="375">
        <v>1995</v>
      </c>
      <c r="H23" s="374">
        <v>2234</v>
      </c>
      <c r="I23" s="376" t="s">
        <v>993</v>
      </c>
      <c r="J23" s="271" t="s">
        <v>1149</v>
      </c>
      <c r="K23" s="271">
        <f t="shared" ref="K23" si="16">H23-F23</f>
        <v>94</v>
      </c>
      <c r="L23" s="272">
        <f t="shared" ref="L23" si="17">(F23*-0.7)/100</f>
        <v>-14.98</v>
      </c>
      <c r="M23" s="273">
        <f t="shared" ref="M23" si="18">(K23+L23)/F23</f>
        <v>3.6925233644859813E-2</v>
      </c>
      <c r="N23" s="271" t="s">
        <v>591</v>
      </c>
      <c r="O23" s="274">
        <v>44561</v>
      </c>
      <c r="P23" s="270"/>
      <c r="Q23" s="261"/>
      <c r="R23" s="261" t="s">
        <v>592</v>
      </c>
      <c r="S23" s="261"/>
      <c r="T23" s="261"/>
      <c r="U23" s="261"/>
      <c r="V23" s="261"/>
      <c r="W23" s="261"/>
      <c r="X23" s="261"/>
      <c r="Y23" s="261"/>
      <c r="Z23" s="261"/>
      <c r="AA23" s="261"/>
      <c r="AB23" s="261"/>
      <c r="AC23" s="261"/>
      <c r="AD23" s="261"/>
      <c r="AE23" s="261"/>
      <c r="AF23" s="261"/>
      <c r="AG23" s="261"/>
      <c r="AH23" s="261"/>
      <c r="AI23" s="261"/>
      <c r="AJ23" s="261"/>
      <c r="AK23" s="261"/>
      <c r="AL23" s="261"/>
    </row>
    <row r="24" spans="1:38" s="262" customFormat="1" ht="12.75" customHeight="1">
      <c r="A24" s="349">
        <v>15</v>
      </c>
      <c r="B24" s="350">
        <v>44557</v>
      </c>
      <c r="C24" s="351"/>
      <c r="D24" s="352" t="s">
        <v>522</v>
      </c>
      <c r="E24" s="353" t="s">
        <v>593</v>
      </c>
      <c r="F24" s="354" t="s">
        <v>1036</v>
      </c>
      <c r="G24" s="354">
        <v>2035</v>
      </c>
      <c r="H24" s="353"/>
      <c r="I24" s="355" t="s">
        <v>826</v>
      </c>
      <c r="J24" s="303" t="s">
        <v>594</v>
      </c>
      <c r="K24" s="303"/>
      <c r="L24" s="304"/>
      <c r="M24" s="305"/>
      <c r="N24" s="303"/>
      <c r="O24" s="306"/>
      <c r="P24" s="107">
        <f>VLOOKUP(D24,'MidCap Intra'!B12:M512,2,0)</f>
        <v>2228.85</v>
      </c>
      <c r="Q24" s="261"/>
      <c r="R24" s="261" t="s">
        <v>592</v>
      </c>
      <c r="S24" s="261"/>
      <c r="T24" s="261"/>
      <c r="U24" s="261"/>
      <c r="V24" s="261"/>
      <c r="W24" s="261"/>
      <c r="X24" s="261"/>
      <c r="Y24" s="261"/>
      <c r="Z24" s="261"/>
      <c r="AA24" s="261"/>
      <c r="AB24" s="261"/>
      <c r="AC24" s="261"/>
      <c r="AD24" s="261"/>
      <c r="AE24" s="261"/>
      <c r="AF24" s="261"/>
      <c r="AG24" s="261"/>
      <c r="AH24" s="261"/>
      <c r="AI24" s="261"/>
      <c r="AJ24" s="261"/>
      <c r="AK24" s="261"/>
      <c r="AL24" s="261"/>
    </row>
    <row r="25" spans="1:38" s="262" customFormat="1" ht="12.75" customHeight="1">
      <c r="A25" s="370">
        <v>16</v>
      </c>
      <c r="B25" s="371">
        <v>44559</v>
      </c>
      <c r="C25" s="372"/>
      <c r="D25" s="373" t="s">
        <v>493</v>
      </c>
      <c r="E25" s="374" t="s">
        <v>593</v>
      </c>
      <c r="F25" s="375">
        <v>1730</v>
      </c>
      <c r="G25" s="375">
        <v>1640</v>
      </c>
      <c r="H25" s="374">
        <v>1810</v>
      </c>
      <c r="I25" s="376" t="s">
        <v>1075</v>
      </c>
      <c r="J25" s="271" t="s">
        <v>1150</v>
      </c>
      <c r="K25" s="271">
        <f t="shared" ref="K25" si="19">H25-F25</f>
        <v>80</v>
      </c>
      <c r="L25" s="272">
        <f t="shared" ref="L25" si="20">(F25*-0.7)/100</f>
        <v>-12.11</v>
      </c>
      <c r="M25" s="273">
        <f t="shared" ref="M25" si="21">(K25+L25)/F25</f>
        <v>3.9242774566473987E-2</v>
      </c>
      <c r="N25" s="271" t="s">
        <v>591</v>
      </c>
      <c r="O25" s="274">
        <v>44561</v>
      </c>
      <c r="P25" s="270">
        <f>VLOOKUP(D25,'MidCap Intra'!B50:C543,2,0)</f>
        <v>1783.4</v>
      </c>
      <c r="Q25" s="261"/>
      <c r="R25" s="261" t="s">
        <v>592</v>
      </c>
      <c r="S25" s="261"/>
      <c r="T25" s="261"/>
      <c r="U25" s="261"/>
      <c r="V25" s="261"/>
      <c r="W25" s="261"/>
      <c r="X25" s="261"/>
      <c r="Y25" s="261"/>
      <c r="Z25" s="261"/>
      <c r="AA25" s="261"/>
      <c r="AB25" s="261"/>
      <c r="AC25" s="261"/>
      <c r="AD25" s="261"/>
      <c r="AE25" s="261"/>
      <c r="AF25" s="261"/>
      <c r="AG25" s="261"/>
      <c r="AH25" s="261"/>
      <c r="AI25" s="261"/>
      <c r="AJ25" s="261"/>
      <c r="AK25" s="261"/>
      <c r="AL25" s="261"/>
    </row>
    <row r="26" spans="1:38" s="262" customFormat="1" ht="12.75" customHeight="1">
      <c r="A26" s="349">
        <v>17</v>
      </c>
      <c r="B26" s="350">
        <v>44561</v>
      </c>
      <c r="C26" s="351"/>
      <c r="D26" s="352" t="s">
        <v>179</v>
      </c>
      <c r="E26" s="353" t="s">
        <v>593</v>
      </c>
      <c r="F26" s="354" t="s">
        <v>1151</v>
      </c>
      <c r="G26" s="354">
        <v>2790</v>
      </c>
      <c r="H26" s="353"/>
      <c r="I26" s="355" t="s">
        <v>1152</v>
      </c>
      <c r="J26" s="303" t="s">
        <v>594</v>
      </c>
      <c r="K26" s="303"/>
      <c r="L26" s="304"/>
      <c r="M26" s="305"/>
      <c r="N26" s="303"/>
      <c r="O26" s="306"/>
      <c r="P26" s="107"/>
      <c r="Q26" s="261"/>
      <c r="R26" s="261" t="s">
        <v>592</v>
      </c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</row>
    <row r="27" spans="1:38" ht="13.9" customHeight="1">
      <c r="A27" s="113"/>
      <c r="B27" s="108"/>
      <c r="C27" s="114"/>
      <c r="D27" s="109"/>
      <c r="E27" s="110"/>
      <c r="F27" s="107"/>
      <c r="G27" s="107"/>
      <c r="H27" s="110"/>
      <c r="I27" s="111"/>
      <c r="J27" s="112"/>
      <c r="K27" s="113"/>
      <c r="L27" s="108"/>
      <c r="M27" s="114"/>
      <c r="N27" s="109"/>
      <c r="O27" s="110"/>
      <c r="P27" s="110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4.25" customHeight="1">
      <c r="A28" s="120"/>
      <c r="B28" s="121"/>
      <c r="C28" s="122"/>
      <c r="D28" s="123"/>
      <c r="E28" s="124"/>
      <c r="F28" s="124"/>
      <c r="H28" s="124"/>
      <c r="I28" s="125"/>
      <c r="J28" s="126"/>
      <c r="K28" s="126"/>
      <c r="L28" s="127"/>
      <c r="M28" s="128"/>
      <c r="N28" s="129"/>
      <c r="O28" s="130"/>
      <c r="P28" s="131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4.25" customHeight="1">
      <c r="A29" s="120"/>
      <c r="B29" s="121"/>
      <c r="C29" s="122"/>
      <c r="D29" s="123"/>
      <c r="E29" s="124"/>
      <c r="F29" s="124"/>
      <c r="G29" s="120"/>
      <c r="H29" s="124"/>
      <c r="I29" s="125"/>
      <c r="J29" s="126"/>
      <c r="K29" s="126"/>
      <c r="L29" s="127"/>
      <c r="M29" s="128"/>
      <c r="N29" s="129"/>
      <c r="O29" s="130"/>
      <c r="P29" s="131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</row>
    <row r="30" spans="1:38" ht="12" customHeight="1">
      <c r="A30" s="132" t="s">
        <v>596</v>
      </c>
      <c r="B30" s="133"/>
      <c r="C30" s="134"/>
      <c r="D30" s="135"/>
      <c r="E30" s="136"/>
      <c r="F30" s="136"/>
      <c r="G30" s="136"/>
      <c r="H30" s="136"/>
      <c r="I30" s="136"/>
      <c r="J30" s="137"/>
      <c r="K30" s="136"/>
      <c r="L30" s="138"/>
      <c r="M30" s="59"/>
      <c r="N30" s="137"/>
      <c r="O30" s="13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2" customHeight="1">
      <c r="A31" s="139" t="s">
        <v>597</v>
      </c>
      <c r="B31" s="132"/>
      <c r="C31" s="132"/>
      <c r="D31" s="132"/>
      <c r="E31" s="44"/>
      <c r="F31" s="140" t="s">
        <v>598</v>
      </c>
      <c r="G31" s="6"/>
      <c r="H31" s="6"/>
      <c r="I31" s="6"/>
      <c r="J31" s="141"/>
      <c r="K31" s="142"/>
      <c r="L31" s="142"/>
      <c r="M31" s="143"/>
      <c r="N31" s="1"/>
      <c r="O31" s="1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</row>
    <row r="32" spans="1:38" ht="12" customHeight="1">
      <c r="A32" s="132" t="s">
        <v>599</v>
      </c>
      <c r="B32" s="132"/>
      <c r="C32" s="132"/>
      <c r="D32" s="132"/>
      <c r="E32" s="6"/>
      <c r="F32" s="140" t="s">
        <v>600</v>
      </c>
      <c r="G32" s="6"/>
      <c r="H32" s="6"/>
      <c r="I32" s="6"/>
      <c r="J32" s="141"/>
      <c r="K32" s="142"/>
      <c r="L32" s="142"/>
      <c r="M32" s="143"/>
      <c r="N32" s="1"/>
      <c r="O32" s="1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</row>
    <row r="33" spans="1:38" ht="12" customHeight="1">
      <c r="A33" s="132"/>
      <c r="B33" s="132"/>
      <c r="C33" s="132"/>
      <c r="D33" s="132"/>
      <c r="E33" s="6"/>
      <c r="F33" s="6"/>
      <c r="G33" s="6"/>
      <c r="H33" s="6"/>
      <c r="I33" s="6"/>
      <c r="J33" s="145"/>
      <c r="K33" s="142"/>
      <c r="L33" s="142"/>
      <c r="M33" s="6"/>
      <c r="N33" s="146"/>
      <c r="O33" s="1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</row>
    <row r="34" spans="1:38" ht="12.75" customHeight="1">
      <c r="A34" s="1"/>
      <c r="B34" s="147" t="s">
        <v>601</v>
      </c>
      <c r="C34" s="147"/>
      <c r="D34" s="147"/>
      <c r="E34" s="147"/>
      <c r="F34" s="148"/>
      <c r="G34" s="6"/>
      <c r="H34" s="6"/>
      <c r="I34" s="149"/>
      <c r="J34" s="150"/>
      <c r="K34" s="151"/>
      <c r="L34" s="150"/>
      <c r="M34" s="6"/>
      <c r="N34" s="1"/>
      <c r="O34" s="1"/>
      <c r="P34" s="1"/>
      <c r="R34" s="59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99" t="s">
        <v>16</v>
      </c>
      <c r="B35" s="100" t="s">
        <v>568</v>
      </c>
      <c r="C35" s="102"/>
      <c r="D35" s="101" t="s">
        <v>579</v>
      </c>
      <c r="E35" s="100" t="s">
        <v>580</v>
      </c>
      <c r="F35" s="100" t="s">
        <v>581</v>
      </c>
      <c r="G35" s="100" t="s">
        <v>602</v>
      </c>
      <c r="H35" s="100" t="s">
        <v>583</v>
      </c>
      <c r="I35" s="100" t="s">
        <v>584</v>
      </c>
      <c r="J35" s="100" t="s">
        <v>585</v>
      </c>
      <c r="K35" s="100" t="s">
        <v>603</v>
      </c>
      <c r="L35" s="153" t="s">
        <v>587</v>
      </c>
      <c r="M35" s="102" t="s">
        <v>588</v>
      </c>
      <c r="N35" s="99" t="s">
        <v>589</v>
      </c>
      <c r="O35" s="388" t="s">
        <v>590</v>
      </c>
      <c r="P35" s="307"/>
      <c r="Q35" s="1"/>
      <c r="R35" s="384"/>
      <c r="S35" s="384"/>
      <c r="T35" s="384"/>
      <c r="U35" s="346"/>
      <c r="V35" s="346"/>
      <c r="W35" s="346"/>
      <c r="X35" s="346"/>
      <c r="Y35" s="346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</row>
    <row r="36" spans="1:38" s="262" customFormat="1" ht="15" customHeight="1">
      <c r="A36" s="318">
        <v>1</v>
      </c>
      <c r="B36" s="319">
        <v>44524</v>
      </c>
      <c r="C36" s="320"/>
      <c r="D36" s="321" t="s">
        <v>867</v>
      </c>
      <c r="E36" s="322" t="s">
        <v>593</v>
      </c>
      <c r="F36" s="323">
        <v>3165</v>
      </c>
      <c r="G36" s="323">
        <v>3080</v>
      </c>
      <c r="H36" s="322">
        <v>3080</v>
      </c>
      <c r="I36" s="324" t="s">
        <v>868</v>
      </c>
      <c r="J36" s="325" t="s">
        <v>1166</v>
      </c>
      <c r="K36" s="325">
        <f t="shared" ref="K36" si="22">H36-F36</f>
        <v>-85</v>
      </c>
      <c r="L36" s="326">
        <f t="shared" ref="L36:L41" si="23">(F36*-0.7)/100</f>
        <v>-22.155000000000001</v>
      </c>
      <c r="M36" s="327">
        <f t="shared" ref="M36" si="24">(K36+L36)/F36</f>
        <v>-3.385624012638231E-2</v>
      </c>
      <c r="N36" s="325" t="s">
        <v>604</v>
      </c>
      <c r="O36" s="328">
        <v>44536</v>
      </c>
      <c r="P36" s="390"/>
      <c r="Q36" s="385"/>
      <c r="R36" s="386" t="s">
        <v>595</v>
      </c>
      <c r="S36" s="261"/>
      <c r="T36" s="261"/>
      <c r="U36" s="261"/>
      <c r="V36" s="261"/>
      <c r="W36" s="261"/>
      <c r="X36" s="261"/>
      <c r="Y36" s="261"/>
      <c r="Z36" s="261"/>
      <c r="AA36" s="261"/>
      <c r="AB36" s="261"/>
      <c r="AC36" s="261"/>
      <c r="AD36" s="261"/>
      <c r="AE36" s="261"/>
      <c r="AF36" s="261"/>
      <c r="AG36" s="261"/>
      <c r="AH36" s="261"/>
      <c r="AI36" s="261"/>
      <c r="AJ36" s="261"/>
      <c r="AK36" s="261"/>
      <c r="AL36" s="261"/>
    </row>
    <row r="37" spans="1:38" s="262" customFormat="1" ht="15" customHeight="1">
      <c r="A37" s="392">
        <v>2</v>
      </c>
      <c r="B37" s="393">
        <v>44529</v>
      </c>
      <c r="C37" s="394"/>
      <c r="D37" s="395" t="s">
        <v>114</v>
      </c>
      <c r="E37" s="396" t="s">
        <v>593</v>
      </c>
      <c r="F37" s="396">
        <v>1134</v>
      </c>
      <c r="G37" s="396">
        <v>1095</v>
      </c>
      <c r="H37" s="396">
        <v>1167.5</v>
      </c>
      <c r="I37" s="396" t="s">
        <v>875</v>
      </c>
      <c r="J37" s="103" t="s">
        <v>889</v>
      </c>
      <c r="K37" s="103">
        <f t="shared" ref="K37" si="25">H37-F37</f>
        <v>33.5</v>
      </c>
      <c r="L37" s="104">
        <f t="shared" si="23"/>
        <v>-7.9379999999999997</v>
      </c>
      <c r="M37" s="105">
        <f t="shared" ref="M37" si="26">(K37+L37)/F37</f>
        <v>2.2541446208112877E-2</v>
      </c>
      <c r="N37" s="387" t="s">
        <v>591</v>
      </c>
      <c r="O37" s="389">
        <v>44532</v>
      </c>
      <c r="P37" s="391"/>
      <c r="Q37" s="385"/>
      <c r="R37" s="386" t="s">
        <v>592</v>
      </c>
      <c r="S37" s="261"/>
      <c r="T37" s="261"/>
      <c r="U37" s="261"/>
      <c r="V37" s="261"/>
      <c r="W37" s="261"/>
      <c r="X37" s="261"/>
      <c r="Y37" s="261"/>
      <c r="Z37" s="261"/>
      <c r="AA37" s="261"/>
      <c r="AB37" s="261"/>
      <c r="AC37" s="261"/>
      <c r="AD37" s="261"/>
      <c r="AE37" s="261"/>
      <c r="AF37" s="261"/>
      <c r="AG37" s="261"/>
      <c r="AH37" s="261"/>
      <c r="AI37" s="261"/>
      <c r="AJ37" s="261"/>
      <c r="AK37" s="261"/>
      <c r="AL37" s="261"/>
    </row>
    <row r="38" spans="1:38" s="262" customFormat="1" ht="15" customHeight="1">
      <c r="A38" s="427">
        <v>3</v>
      </c>
      <c r="B38" s="428">
        <v>44530</v>
      </c>
      <c r="C38" s="429"/>
      <c r="D38" s="430" t="s">
        <v>350</v>
      </c>
      <c r="E38" s="431" t="s">
        <v>593</v>
      </c>
      <c r="F38" s="431">
        <v>742.5</v>
      </c>
      <c r="G38" s="431">
        <v>720</v>
      </c>
      <c r="H38" s="431">
        <v>749</v>
      </c>
      <c r="I38" s="431" t="s">
        <v>876</v>
      </c>
      <c r="J38" s="432" t="s">
        <v>914</v>
      </c>
      <c r="K38" s="432">
        <f t="shared" ref="K38" si="27">H38-F38</f>
        <v>6.5</v>
      </c>
      <c r="L38" s="433">
        <f t="shared" si="23"/>
        <v>-5.1974999999999998</v>
      </c>
      <c r="M38" s="434">
        <f t="shared" ref="M38" si="28">(K38+L38)/F38</f>
        <v>1.7542087542087544E-3</v>
      </c>
      <c r="N38" s="435" t="s">
        <v>714</v>
      </c>
      <c r="O38" s="436">
        <v>44536</v>
      </c>
      <c r="P38" s="390"/>
      <c r="Q38" s="385"/>
      <c r="R38" s="386" t="s">
        <v>595</v>
      </c>
      <c r="S38" s="261"/>
      <c r="T38" s="261"/>
      <c r="U38" s="261"/>
      <c r="V38" s="261"/>
      <c r="W38" s="261"/>
      <c r="X38" s="261"/>
      <c r="Y38" s="261"/>
      <c r="Z38" s="261"/>
      <c r="AA38" s="261"/>
      <c r="AB38" s="261"/>
      <c r="AC38" s="261"/>
      <c r="AD38" s="261"/>
      <c r="AE38" s="261"/>
      <c r="AF38" s="261"/>
      <c r="AG38" s="261"/>
      <c r="AH38" s="261"/>
      <c r="AI38" s="261"/>
      <c r="AJ38" s="261"/>
      <c r="AK38" s="261"/>
      <c r="AL38" s="261"/>
    </row>
    <row r="39" spans="1:38" s="262" customFormat="1" ht="15" customHeight="1">
      <c r="A39" s="427">
        <v>4</v>
      </c>
      <c r="B39" s="428">
        <v>44530</v>
      </c>
      <c r="C39" s="429"/>
      <c r="D39" s="430" t="s">
        <v>415</v>
      </c>
      <c r="E39" s="431" t="s">
        <v>593</v>
      </c>
      <c r="F39" s="431">
        <v>1615</v>
      </c>
      <c r="G39" s="431">
        <v>1570</v>
      </c>
      <c r="H39" s="431">
        <v>1630</v>
      </c>
      <c r="I39" s="431" t="s">
        <v>877</v>
      </c>
      <c r="J39" s="432" t="s">
        <v>946</v>
      </c>
      <c r="K39" s="432">
        <f t="shared" ref="K39" si="29">H39-F39</f>
        <v>15</v>
      </c>
      <c r="L39" s="433">
        <f t="shared" si="23"/>
        <v>-11.305</v>
      </c>
      <c r="M39" s="434">
        <f t="shared" ref="M39" si="30">(K39+L39)/F39</f>
        <v>2.2879256965944272E-3</v>
      </c>
      <c r="N39" s="435" t="s">
        <v>714</v>
      </c>
      <c r="O39" s="436">
        <v>44544</v>
      </c>
      <c r="P39" s="385"/>
      <c r="Q39" s="385"/>
      <c r="R39" s="386" t="s">
        <v>592</v>
      </c>
      <c r="S39" s="261"/>
      <c r="T39" s="261"/>
      <c r="U39" s="261"/>
      <c r="V39" s="261"/>
      <c r="W39" s="261"/>
      <c r="X39" s="261"/>
      <c r="Y39" s="261"/>
      <c r="Z39" s="261"/>
      <c r="AA39" s="261"/>
      <c r="AB39" s="261"/>
      <c r="AC39" s="261"/>
      <c r="AD39" s="261"/>
      <c r="AE39" s="261"/>
      <c r="AF39" s="261"/>
      <c r="AG39" s="261"/>
      <c r="AH39" s="261"/>
      <c r="AI39" s="261"/>
      <c r="AJ39" s="261"/>
      <c r="AK39" s="261"/>
      <c r="AL39" s="261"/>
    </row>
    <row r="40" spans="1:38" s="262" customFormat="1" ht="15" customHeight="1">
      <c r="A40" s="318">
        <v>5</v>
      </c>
      <c r="B40" s="319">
        <v>44532</v>
      </c>
      <c r="C40" s="320"/>
      <c r="D40" s="321" t="s">
        <v>85</v>
      </c>
      <c r="E40" s="322" t="s">
        <v>593</v>
      </c>
      <c r="F40" s="323">
        <v>929</v>
      </c>
      <c r="G40" s="323">
        <v>896</v>
      </c>
      <c r="H40" s="322">
        <v>896</v>
      </c>
      <c r="I40" s="324" t="s">
        <v>890</v>
      </c>
      <c r="J40" s="325" t="s">
        <v>927</v>
      </c>
      <c r="K40" s="325">
        <f t="shared" ref="K40:K41" si="31">H40-F40</f>
        <v>-33</v>
      </c>
      <c r="L40" s="326">
        <f t="shared" si="23"/>
        <v>-6.5029999999999992</v>
      </c>
      <c r="M40" s="327">
        <f t="shared" ref="M40:M41" si="32">(K40+L40)/F40</f>
        <v>-4.252206673842842E-2</v>
      </c>
      <c r="N40" s="325" t="s">
        <v>604</v>
      </c>
      <c r="O40" s="328">
        <v>44537</v>
      </c>
      <c r="P40" s="390"/>
      <c r="Q40" s="385"/>
      <c r="R40" s="386" t="s">
        <v>592</v>
      </c>
      <c r="S40" s="261"/>
      <c r="T40" s="261"/>
      <c r="U40" s="261"/>
      <c r="V40" s="261"/>
      <c r="W40" s="261"/>
      <c r="X40" s="261"/>
      <c r="Y40" s="261"/>
      <c r="Z40" s="261"/>
      <c r="AA40" s="261"/>
      <c r="AB40" s="261"/>
      <c r="AC40" s="261"/>
      <c r="AD40" s="261"/>
      <c r="AE40" s="261"/>
      <c r="AF40" s="261"/>
      <c r="AG40" s="261"/>
      <c r="AH40" s="261"/>
      <c r="AI40" s="261"/>
      <c r="AJ40" s="261"/>
      <c r="AK40" s="261"/>
      <c r="AL40" s="261"/>
    </row>
    <row r="41" spans="1:38" s="262" customFormat="1" ht="15" customHeight="1">
      <c r="A41" s="392">
        <v>6</v>
      </c>
      <c r="B41" s="393">
        <v>44532</v>
      </c>
      <c r="C41" s="394"/>
      <c r="D41" s="395" t="s">
        <v>77</v>
      </c>
      <c r="E41" s="396" t="s">
        <v>593</v>
      </c>
      <c r="F41" s="396">
        <v>364.5</v>
      </c>
      <c r="G41" s="396">
        <v>355</v>
      </c>
      <c r="H41" s="396">
        <v>375</v>
      </c>
      <c r="I41" s="396" t="s">
        <v>891</v>
      </c>
      <c r="J41" s="103" t="s">
        <v>928</v>
      </c>
      <c r="K41" s="103">
        <f t="shared" si="31"/>
        <v>10.5</v>
      </c>
      <c r="L41" s="104">
        <f t="shared" si="23"/>
        <v>-2.5514999999999999</v>
      </c>
      <c r="M41" s="105">
        <f t="shared" si="32"/>
        <v>2.1806584362139919E-2</v>
      </c>
      <c r="N41" s="387" t="s">
        <v>591</v>
      </c>
      <c r="O41" s="389">
        <v>44538</v>
      </c>
      <c r="P41" s="391"/>
      <c r="Q41" s="385"/>
      <c r="R41" s="386" t="s">
        <v>595</v>
      </c>
      <c r="S41" s="261"/>
      <c r="T41" s="261"/>
      <c r="U41" s="261"/>
      <c r="V41" s="261"/>
      <c r="W41" s="261"/>
      <c r="X41" s="261"/>
      <c r="Y41" s="261"/>
      <c r="Z41" s="261"/>
      <c r="AA41" s="261"/>
      <c r="AB41" s="261"/>
      <c r="AC41" s="261"/>
      <c r="AD41" s="261"/>
      <c r="AE41" s="261"/>
      <c r="AF41" s="261"/>
      <c r="AG41" s="261"/>
      <c r="AH41" s="261"/>
      <c r="AI41" s="261"/>
      <c r="AJ41" s="261"/>
      <c r="AK41" s="261"/>
      <c r="AL41" s="261"/>
    </row>
    <row r="42" spans="1:38" s="282" customFormat="1" ht="15" customHeight="1">
      <c r="A42" s="406">
        <v>7</v>
      </c>
      <c r="B42" s="260">
        <v>44532</v>
      </c>
      <c r="C42" s="312"/>
      <c r="D42" s="407" t="s">
        <v>407</v>
      </c>
      <c r="E42" s="311" t="s">
        <v>593</v>
      </c>
      <c r="F42" s="311">
        <v>722.5</v>
      </c>
      <c r="G42" s="311">
        <v>698</v>
      </c>
      <c r="H42" s="311">
        <v>732.5</v>
      </c>
      <c r="I42" s="311" t="s">
        <v>892</v>
      </c>
      <c r="J42" s="103" t="s">
        <v>893</v>
      </c>
      <c r="K42" s="103">
        <f t="shared" ref="K42:K44" si="33">H42-F42</f>
        <v>10</v>
      </c>
      <c r="L42" s="104">
        <f>(F42*-0.07)/100</f>
        <v>-0.50575000000000003</v>
      </c>
      <c r="M42" s="105">
        <f t="shared" ref="M42:M44" si="34">(K42+L42)/F42</f>
        <v>1.3140830449826989E-2</v>
      </c>
      <c r="N42" s="387" t="s">
        <v>591</v>
      </c>
      <c r="O42" s="408">
        <v>44532</v>
      </c>
      <c r="P42" s="385"/>
      <c r="Q42" s="385"/>
      <c r="R42" s="386" t="s">
        <v>592</v>
      </c>
      <c r="S42" s="261"/>
      <c r="T42" s="261"/>
      <c r="U42" s="261"/>
      <c r="V42" s="261"/>
      <c r="W42" s="261"/>
      <c r="X42" s="261"/>
      <c r="Y42" s="261"/>
      <c r="Z42" s="383"/>
      <c r="AA42" s="339"/>
      <c r="AB42" s="339"/>
      <c r="AC42" s="339"/>
      <c r="AD42" s="339"/>
      <c r="AE42" s="339"/>
      <c r="AF42" s="339"/>
      <c r="AG42" s="339"/>
      <c r="AH42" s="339"/>
      <c r="AI42" s="339"/>
      <c r="AJ42" s="339"/>
      <c r="AK42" s="339"/>
      <c r="AL42" s="339"/>
    </row>
    <row r="43" spans="1:38" s="282" customFormat="1" ht="15" customHeight="1">
      <c r="A43" s="318">
        <v>8</v>
      </c>
      <c r="B43" s="319">
        <v>44533</v>
      </c>
      <c r="C43" s="320"/>
      <c r="D43" s="321" t="s">
        <v>907</v>
      </c>
      <c r="E43" s="322" t="s">
        <v>593</v>
      </c>
      <c r="F43" s="323">
        <v>5450</v>
      </c>
      <c r="G43" s="323">
        <v>5290</v>
      </c>
      <c r="H43" s="322">
        <v>5290</v>
      </c>
      <c r="I43" s="324" t="s">
        <v>908</v>
      </c>
      <c r="J43" s="325" t="s">
        <v>913</v>
      </c>
      <c r="K43" s="325">
        <f t="shared" si="33"/>
        <v>-160</v>
      </c>
      <c r="L43" s="326">
        <f t="shared" ref="L43:L50" si="35">(F43*-0.7)/100</f>
        <v>-38.15</v>
      </c>
      <c r="M43" s="327">
        <f t="shared" si="34"/>
        <v>-3.6357798165137616E-2</v>
      </c>
      <c r="N43" s="325" t="s">
        <v>604</v>
      </c>
      <c r="O43" s="328">
        <v>44536</v>
      </c>
      <c r="P43" s="385"/>
      <c r="Q43" s="385"/>
      <c r="R43" s="386" t="s">
        <v>592</v>
      </c>
      <c r="S43" s="261"/>
      <c r="T43" s="261"/>
      <c r="U43" s="261"/>
      <c r="V43" s="261"/>
      <c r="W43" s="261"/>
      <c r="X43" s="261"/>
      <c r="Y43" s="261"/>
      <c r="Z43" s="383"/>
      <c r="AA43" s="339"/>
      <c r="AB43" s="339"/>
      <c r="AC43" s="339"/>
      <c r="AD43" s="339"/>
      <c r="AE43" s="339"/>
      <c r="AF43" s="339"/>
      <c r="AG43" s="339"/>
      <c r="AH43" s="339"/>
      <c r="AI43" s="339"/>
      <c r="AJ43" s="339"/>
      <c r="AK43" s="339"/>
      <c r="AL43" s="339"/>
    </row>
    <row r="44" spans="1:38" ht="15" customHeight="1">
      <c r="A44" s="451">
        <v>9</v>
      </c>
      <c r="B44" s="452">
        <v>44536</v>
      </c>
      <c r="C44" s="453"/>
      <c r="D44" s="454" t="s">
        <v>911</v>
      </c>
      <c r="E44" s="455" t="s">
        <v>593</v>
      </c>
      <c r="F44" s="455">
        <v>1168</v>
      </c>
      <c r="G44" s="455">
        <v>1135</v>
      </c>
      <c r="H44" s="455">
        <v>1213.5</v>
      </c>
      <c r="I44" s="455" t="s">
        <v>912</v>
      </c>
      <c r="J44" s="103" t="s">
        <v>981</v>
      </c>
      <c r="K44" s="103">
        <f t="shared" si="33"/>
        <v>45.5</v>
      </c>
      <c r="L44" s="104">
        <f t="shared" si="35"/>
        <v>-8.1759999999999984</v>
      </c>
      <c r="M44" s="105">
        <f t="shared" si="34"/>
        <v>3.1955479452054791E-2</v>
      </c>
      <c r="N44" s="387" t="s">
        <v>591</v>
      </c>
      <c r="O44" s="389">
        <v>44551</v>
      </c>
      <c r="P44" s="1"/>
      <c r="Q44" s="1"/>
      <c r="R44" s="456" t="s">
        <v>595</v>
      </c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s="282" customFormat="1" ht="15" customHeight="1">
      <c r="A45" s="406">
        <v>10</v>
      </c>
      <c r="B45" s="260">
        <v>44537</v>
      </c>
      <c r="C45" s="312"/>
      <c r="D45" s="407" t="s">
        <v>350</v>
      </c>
      <c r="E45" s="311" t="s">
        <v>593</v>
      </c>
      <c r="F45" s="311">
        <v>740</v>
      </c>
      <c r="G45" s="311">
        <v>718</v>
      </c>
      <c r="H45" s="311">
        <v>760</v>
      </c>
      <c r="I45" s="311" t="s">
        <v>876</v>
      </c>
      <c r="J45" s="103" t="s">
        <v>898</v>
      </c>
      <c r="K45" s="103">
        <f t="shared" ref="K45:K47" si="36">H45-F45</f>
        <v>20</v>
      </c>
      <c r="L45" s="104">
        <f t="shared" si="35"/>
        <v>-5.18</v>
      </c>
      <c r="M45" s="105">
        <f t="shared" ref="M45:M47" si="37">(K45+L45)/F45</f>
        <v>2.0027027027027026E-2</v>
      </c>
      <c r="N45" s="387" t="s">
        <v>591</v>
      </c>
      <c r="O45" s="389">
        <v>44540</v>
      </c>
      <c r="P45" s="385"/>
      <c r="Q45" s="385"/>
      <c r="R45" s="386" t="s">
        <v>595</v>
      </c>
      <c r="S45" s="261"/>
      <c r="T45" s="261"/>
      <c r="U45" s="261"/>
      <c r="V45" s="261"/>
      <c r="W45" s="261"/>
      <c r="X45" s="261"/>
      <c r="Y45" s="261"/>
      <c r="Z45" s="383"/>
      <c r="AA45" s="339"/>
      <c r="AB45" s="339"/>
      <c r="AC45" s="339"/>
      <c r="AD45" s="339"/>
      <c r="AE45" s="339"/>
      <c r="AF45" s="339"/>
      <c r="AG45" s="339"/>
      <c r="AH45" s="339"/>
      <c r="AI45" s="339"/>
      <c r="AJ45" s="339"/>
      <c r="AK45" s="339"/>
      <c r="AL45" s="339"/>
    </row>
    <row r="46" spans="1:38" ht="15" customHeight="1">
      <c r="A46" s="451">
        <v>11</v>
      </c>
      <c r="B46" s="452">
        <v>44538</v>
      </c>
      <c r="C46" s="453"/>
      <c r="D46" s="454" t="s">
        <v>929</v>
      </c>
      <c r="E46" s="455" t="s">
        <v>593</v>
      </c>
      <c r="F46" s="455">
        <v>369</v>
      </c>
      <c r="G46" s="455">
        <v>356</v>
      </c>
      <c r="H46" s="455">
        <v>382</v>
      </c>
      <c r="I46" s="455" t="s">
        <v>930</v>
      </c>
      <c r="J46" s="103" t="s">
        <v>940</v>
      </c>
      <c r="K46" s="103">
        <f t="shared" si="36"/>
        <v>13</v>
      </c>
      <c r="L46" s="104">
        <f t="shared" si="35"/>
        <v>-2.5830000000000002</v>
      </c>
      <c r="M46" s="105">
        <f t="shared" si="37"/>
        <v>2.8230352303523033E-2</v>
      </c>
      <c r="N46" s="387" t="s">
        <v>591</v>
      </c>
      <c r="O46" s="389">
        <v>44540</v>
      </c>
      <c r="P46" s="1"/>
      <c r="Q46" s="1"/>
      <c r="R46" s="456" t="s">
        <v>595</v>
      </c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s="282" customFormat="1" ht="15" customHeight="1">
      <c r="A47" s="451">
        <v>12</v>
      </c>
      <c r="B47" s="452">
        <v>44539</v>
      </c>
      <c r="C47" s="453"/>
      <c r="D47" s="454" t="s">
        <v>935</v>
      </c>
      <c r="E47" s="455" t="s">
        <v>593</v>
      </c>
      <c r="F47" s="455">
        <v>1440</v>
      </c>
      <c r="G47" s="455">
        <v>1392</v>
      </c>
      <c r="H47" s="455">
        <v>1480</v>
      </c>
      <c r="I47" s="455" t="s">
        <v>936</v>
      </c>
      <c r="J47" s="103" t="s">
        <v>636</v>
      </c>
      <c r="K47" s="103">
        <f t="shared" si="36"/>
        <v>40</v>
      </c>
      <c r="L47" s="104">
        <f t="shared" si="35"/>
        <v>-10.079999999999998</v>
      </c>
      <c r="M47" s="105">
        <f t="shared" si="37"/>
        <v>2.077777777777778E-2</v>
      </c>
      <c r="N47" s="387" t="s">
        <v>591</v>
      </c>
      <c r="O47" s="389">
        <v>44561</v>
      </c>
      <c r="P47" s="385"/>
      <c r="Q47" s="385"/>
      <c r="R47" s="386" t="s">
        <v>595</v>
      </c>
      <c r="S47" s="261"/>
      <c r="T47" s="261"/>
      <c r="U47" s="261"/>
      <c r="V47" s="261"/>
      <c r="W47" s="261"/>
      <c r="X47" s="261"/>
      <c r="Y47" s="261"/>
      <c r="Z47" s="383"/>
      <c r="AA47" s="339"/>
      <c r="AB47" s="339"/>
      <c r="AC47" s="339"/>
      <c r="AD47" s="339"/>
      <c r="AE47" s="339"/>
      <c r="AF47" s="339"/>
      <c r="AG47" s="339"/>
      <c r="AH47" s="339"/>
      <c r="AI47" s="339"/>
      <c r="AJ47" s="339"/>
      <c r="AK47" s="339"/>
      <c r="AL47" s="339"/>
    </row>
    <row r="48" spans="1:38" ht="15" customHeight="1">
      <c r="A48" s="472">
        <v>13</v>
      </c>
      <c r="B48" s="473">
        <v>44543</v>
      </c>
      <c r="C48" s="474"/>
      <c r="D48" s="475" t="s">
        <v>129</v>
      </c>
      <c r="E48" s="463" t="s">
        <v>593</v>
      </c>
      <c r="F48" s="463">
        <v>51.55</v>
      </c>
      <c r="G48" s="463">
        <v>49.9</v>
      </c>
      <c r="H48" s="463">
        <v>49.9</v>
      </c>
      <c r="I48" s="463" t="s">
        <v>942</v>
      </c>
      <c r="J48" s="325" t="s">
        <v>955</v>
      </c>
      <c r="K48" s="325">
        <f t="shared" ref="K48:K49" si="38">H48-F48</f>
        <v>-1.6499999999999986</v>
      </c>
      <c r="L48" s="326">
        <f t="shared" si="35"/>
        <v>-0.36084999999999995</v>
      </c>
      <c r="M48" s="327">
        <f t="shared" ref="M48:M49" si="39">(K48+L48)/F48</f>
        <v>-3.9007759456838001E-2</v>
      </c>
      <c r="N48" s="325" t="s">
        <v>604</v>
      </c>
      <c r="O48" s="328">
        <v>44546</v>
      </c>
      <c r="P48" s="1"/>
      <c r="Q48" s="1"/>
      <c r="R48" s="456" t="s">
        <v>592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s="282" customFormat="1" ht="15" customHeight="1">
      <c r="A49" s="476">
        <v>14</v>
      </c>
      <c r="B49" s="410">
        <v>44544</v>
      </c>
      <c r="C49" s="411"/>
      <c r="D49" s="477" t="s">
        <v>68</v>
      </c>
      <c r="E49" s="409" t="s">
        <v>593</v>
      </c>
      <c r="F49" s="409">
        <v>92</v>
      </c>
      <c r="G49" s="409">
        <v>89.3</v>
      </c>
      <c r="H49" s="409">
        <v>89.3</v>
      </c>
      <c r="I49" s="409" t="s">
        <v>947</v>
      </c>
      <c r="J49" s="325" t="s">
        <v>956</v>
      </c>
      <c r="K49" s="325">
        <f t="shared" si="38"/>
        <v>-2.7000000000000028</v>
      </c>
      <c r="L49" s="326">
        <f t="shared" si="35"/>
        <v>-0.64399999999999991</v>
      </c>
      <c r="M49" s="327">
        <f t="shared" si="39"/>
        <v>-3.6347826086956553E-2</v>
      </c>
      <c r="N49" s="325" t="s">
        <v>604</v>
      </c>
      <c r="O49" s="328">
        <v>44546</v>
      </c>
      <c r="P49" s="385"/>
      <c r="Q49" s="385"/>
      <c r="R49" s="386" t="s">
        <v>592</v>
      </c>
      <c r="S49" s="261"/>
      <c r="T49" s="261"/>
      <c r="U49" s="261"/>
      <c r="V49" s="261"/>
      <c r="W49" s="261"/>
      <c r="X49" s="261"/>
      <c r="Y49" s="261"/>
      <c r="Z49" s="383"/>
      <c r="AA49" s="339"/>
      <c r="AB49" s="339"/>
      <c r="AC49" s="339"/>
      <c r="AD49" s="339"/>
      <c r="AE49" s="339"/>
      <c r="AF49" s="339"/>
      <c r="AG49" s="339"/>
      <c r="AH49" s="339"/>
      <c r="AI49" s="339"/>
      <c r="AJ49" s="339"/>
      <c r="AK49" s="339"/>
      <c r="AL49" s="339"/>
    </row>
    <row r="50" spans="1:38" ht="15" customHeight="1">
      <c r="A50" s="472">
        <v>15</v>
      </c>
      <c r="B50" s="473">
        <v>44545</v>
      </c>
      <c r="C50" s="474"/>
      <c r="D50" s="475" t="s">
        <v>389</v>
      </c>
      <c r="E50" s="463" t="s">
        <v>593</v>
      </c>
      <c r="F50" s="463">
        <v>220.5</v>
      </c>
      <c r="G50" s="463">
        <v>214</v>
      </c>
      <c r="H50" s="463">
        <v>214</v>
      </c>
      <c r="I50" s="463" t="s">
        <v>951</v>
      </c>
      <c r="J50" s="325" t="s">
        <v>972</v>
      </c>
      <c r="K50" s="325">
        <f t="shared" ref="K50" si="40">H50-F50</f>
        <v>-6.5</v>
      </c>
      <c r="L50" s="326">
        <f t="shared" si="35"/>
        <v>-1.5434999999999999</v>
      </c>
      <c r="M50" s="327">
        <f t="shared" ref="M50" si="41">(K50+L50)/F50</f>
        <v>-3.6478458049886621E-2</v>
      </c>
      <c r="N50" s="325" t="s">
        <v>604</v>
      </c>
      <c r="O50" s="328">
        <v>44550</v>
      </c>
      <c r="P50" s="1"/>
      <c r="Q50" s="1"/>
      <c r="R50" s="456" t="s">
        <v>592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s="282" customFormat="1" ht="15" customHeight="1">
      <c r="A51" s="476">
        <v>16</v>
      </c>
      <c r="B51" s="410">
        <v>44550</v>
      </c>
      <c r="C51" s="411"/>
      <c r="D51" s="477" t="s">
        <v>148</v>
      </c>
      <c r="E51" s="409" t="s">
        <v>593</v>
      </c>
      <c r="F51" s="409">
        <v>5265</v>
      </c>
      <c r="G51" s="409">
        <v>5120</v>
      </c>
      <c r="H51" s="409">
        <v>5120</v>
      </c>
      <c r="I51" s="409" t="s">
        <v>976</v>
      </c>
      <c r="J51" s="325" t="s">
        <v>977</v>
      </c>
      <c r="K51" s="325">
        <f t="shared" ref="K51:K53" si="42">H51-F51</f>
        <v>-145</v>
      </c>
      <c r="L51" s="326">
        <f>(F51*-0.07)/100</f>
        <v>-3.6855000000000002</v>
      </c>
      <c r="M51" s="327">
        <f t="shared" ref="M51:M53" si="43">(K51+L51)/F51</f>
        <v>-2.8240360873694206E-2</v>
      </c>
      <c r="N51" s="325" t="s">
        <v>604</v>
      </c>
      <c r="O51" s="328">
        <v>44550</v>
      </c>
      <c r="P51" s="385"/>
      <c r="Q51" s="385"/>
      <c r="R51" s="456" t="s">
        <v>595</v>
      </c>
      <c r="S51" s="261"/>
      <c r="T51" s="261"/>
      <c r="U51" s="261"/>
      <c r="V51" s="261"/>
      <c r="W51" s="261"/>
      <c r="X51" s="261"/>
      <c r="Y51" s="261"/>
      <c r="Z51" s="383"/>
      <c r="AA51" s="339"/>
      <c r="AB51" s="339"/>
      <c r="AC51" s="339"/>
      <c r="AD51" s="339"/>
      <c r="AE51" s="339"/>
      <c r="AF51" s="339"/>
      <c r="AG51" s="339"/>
      <c r="AH51" s="339"/>
      <c r="AI51" s="339"/>
      <c r="AJ51" s="339"/>
      <c r="AK51" s="339"/>
      <c r="AL51" s="339"/>
    </row>
    <row r="52" spans="1:38" s="385" customFormat="1" ht="15" customHeight="1">
      <c r="A52" s="451">
        <v>17</v>
      </c>
      <c r="B52" s="452">
        <v>44551</v>
      </c>
      <c r="C52" s="453"/>
      <c r="D52" s="454" t="s">
        <v>75</v>
      </c>
      <c r="E52" s="455" t="s">
        <v>593</v>
      </c>
      <c r="F52" s="455">
        <v>661</v>
      </c>
      <c r="G52" s="455">
        <v>639</v>
      </c>
      <c r="H52" s="455">
        <v>679</v>
      </c>
      <c r="I52" s="455" t="s">
        <v>980</v>
      </c>
      <c r="J52" s="103" t="s">
        <v>987</v>
      </c>
      <c r="K52" s="103">
        <f t="shared" si="42"/>
        <v>18</v>
      </c>
      <c r="L52" s="104">
        <f>(F52*-0.7)/100</f>
        <v>-4.6269999999999998</v>
      </c>
      <c r="M52" s="105">
        <f t="shared" si="43"/>
        <v>2.0231467473524965E-2</v>
      </c>
      <c r="N52" s="387" t="s">
        <v>591</v>
      </c>
      <c r="O52" s="389">
        <v>44552</v>
      </c>
      <c r="R52" s="456" t="s">
        <v>592</v>
      </c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</row>
    <row r="53" spans="1:38" s="385" customFormat="1" ht="15" customHeight="1">
      <c r="A53" s="451">
        <v>18</v>
      </c>
      <c r="B53" s="452">
        <v>44552</v>
      </c>
      <c r="C53" s="453"/>
      <c r="D53" s="454" t="s">
        <v>350</v>
      </c>
      <c r="E53" s="455" t="s">
        <v>593</v>
      </c>
      <c r="F53" s="455">
        <v>729</v>
      </c>
      <c r="G53" s="455">
        <v>710</v>
      </c>
      <c r="H53" s="455">
        <v>748.5</v>
      </c>
      <c r="I53" s="455" t="s">
        <v>991</v>
      </c>
      <c r="J53" s="103" t="s">
        <v>1148</v>
      </c>
      <c r="K53" s="103">
        <f t="shared" si="42"/>
        <v>19.5</v>
      </c>
      <c r="L53" s="104">
        <f>(F53*-0.7)/100</f>
        <v>-5.1029999999999998</v>
      </c>
      <c r="M53" s="105">
        <f t="shared" si="43"/>
        <v>1.9748971193415638E-2</v>
      </c>
      <c r="N53" s="387" t="s">
        <v>591</v>
      </c>
      <c r="O53" s="389">
        <v>44561</v>
      </c>
      <c r="R53" s="456" t="s">
        <v>595</v>
      </c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</row>
    <row r="54" spans="1:38" s="385" customFormat="1" ht="15" customHeight="1">
      <c r="A54" s="451">
        <v>19</v>
      </c>
      <c r="B54" s="452">
        <v>44552</v>
      </c>
      <c r="C54" s="453"/>
      <c r="D54" s="454" t="s">
        <v>117</v>
      </c>
      <c r="E54" s="455" t="s">
        <v>593</v>
      </c>
      <c r="F54" s="455">
        <v>1435</v>
      </c>
      <c r="G54" s="455">
        <v>1395</v>
      </c>
      <c r="H54" s="455">
        <v>1476</v>
      </c>
      <c r="I54" s="455" t="s">
        <v>992</v>
      </c>
      <c r="J54" s="103" t="s">
        <v>1147</v>
      </c>
      <c r="K54" s="103">
        <f t="shared" ref="K54" si="44">H54-F54</f>
        <v>41</v>
      </c>
      <c r="L54" s="104">
        <f>(F54*-0.7)/100</f>
        <v>-10.044999999999998</v>
      </c>
      <c r="M54" s="105">
        <f t="shared" ref="M54" si="45">(K54+L54)/F54</f>
        <v>2.1571428571428571E-2</v>
      </c>
      <c r="N54" s="387" t="s">
        <v>591</v>
      </c>
      <c r="O54" s="389">
        <v>44561</v>
      </c>
      <c r="R54" s="456" t="s">
        <v>592</v>
      </c>
      <c r="S54" s="261"/>
      <c r="T54" s="261"/>
      <c r="U54" s="261"/>
      <c r="V54" s="261"/>
      <c r="W54" s="261"/>
      <c r="X54" s="261"/>
      <c r="Y54" s="261"/>
      <c r="Z54" s="261"/>
      <c r="AA54" s="261"/>
      <c r="AB54" s="261"/>
      <c r="AC54" s="261"/>
      <c r="AD54" s="261"/>
      <c r="AE54" s="261"/>
      <c r="AF54" s="261"/>
      <c r="AG54" s="261"/>
      <c r="AH54" s="261"/>
      <c r="AI54" s="261"/>
      <c r="AJ54" s="261"/>
      <c r="AK54" s="261"/>
      <c r="AL54" s="261"/>
    </row>
    <row r="55" spans="1:38" s="385" customFormat="1" ht="15" customHeight="1">
      <c r="A55" s="451">
        <v>20</v>
      </c>
      <c r="B55" s="452">
        <v>44552</v>
      </c>
      <c r="C55" s="453"/>
      <c r="D55" s="454" t="s">
        <v>415</v>
      </c>
      <c r="E55" s="455" t="s">
        <v>593</v>
      </c>
      <c r="F55" s="455">
        <v>1575</v>
      </c>
      <c r="G55" s="455">
        <v>1530</v>
      </c>
      <c r="H55" s="455">
        <v>1630</v>
      </c>
      <c r="I55" s="455" t="s">
        <v>994</v>
      </c>
      <c r="J55" s="103" t="s">
        <v>731</v>
      </c>
      <c r="K55" s="103">
        <f t="shared" ref="K55" si="46">H55-F55</f>
        <v>55</v>
      </c>
      <c r="L55" s="104">
        <f>(F55*-0.7)/100</f>
        <v>-11.025</v>
      </c>
      <c r="M55" s="105">
        <f t="shared" ref="M55" si="47">(K55+L55)/F55</f>
        <v>2.7920634920634922E-2</v>
      </c>
      <c r="N55" s="387" t="s">
        <v>591</v>
      </c>
      <c r="O55" s="389">
        <v>44553</v>
      </c>
      <c r="R55" s="456" t="s">
        <v>592</v>
      </c>
      <c r="S55" s="261"/>
      <c r="T55" s="261"/>
      <c r="U55" s="261"/>
      <c r="V55" s="261"/>
      <c r="W55" s="261"/>
      <c r="X55" s="261"/>
      <c r="Y55" s="261"/>
      <c r="Z55" s="261"/>
      <c r="AA55" s="261"/>
      <c r="AB55" s="261"/>
      <c r="AC55" s="261"/>
      <c r="AD55" s="261"/>
      <c r="AE55" s="261"/>
      <c r="AF55" s="261"/>
      <c r="AG55" s="261"/>
      <c r="AH55" s="261"/>
      <c r="AI55" s="261"/>
      <c r="AJ55" s="261"/>
      <c r="AK55" s="261"/>
      <c r="AL55" s="261"/>
    </row>
    <row r="56" spans="1:38" s="385" customFormat="1" ht="15" customHeight="1">
      <c r="A56" s="497">
        <v>21</v>
      </c>
      <c r="B56" s="498">
        <v>44554</v>
      </c>
      <c r="C56" s="499"/>
      <c r="D56" s="500" t="s">
        <v>415</v>
      </c>
      <c r="E56" s="401" t="s">
        <v>593</v>
      </c>
      <c r="F56" s="401">
        <v>1660</v>
      </c>
      <c r="G56" s="401">
        <v>1618</v>
      </c>
      <c r="H56" s="401">
        <v>1678</v>
      </c>
      <c r="I56" s="401" t="s">
        <v>994</v>
      </c>
      <c r="J56" s="501" t="s">
        <v>987</v>
      </c>
      <c r="K56" s="501">
        <f t="shared" ref="K56" si="48">H56-F56</f>
        <v>18</v>
      </c>
      <c r="L56" s="502">
        <f>(F56*-0.07)/100</f>
        <v>-1.1620000000000001</v>
      </c>
      <c r="M56" s="503">
        <f t="shared" ref="M56" si="49">(K56+L56)/F56</f>
        <v>1.0143373493975904E-2</v>
      </c>
      <c r="N56" s="504" t="s">
        <v>591</v>
      </c>
      <c r="O56" s="408">
        <v>44554</v>
      </c>
      <c r="R56" s="456" t="s">
        <v>592</v>
      </c>
      <c r="S56" s="261"/>
      <c r="T56" s="261"/>
      <c r="U56" s="261"/>
      <c r="V56" s="261"/>
      <c r="W56" s="261"/>
      <c r="X56" s="261"/>
      <c r="Y56" s="261"/>
      <c r="Z56" s="261"/>
      <c r="AA56" s="261"/>
      <c r="AB56" s="261"/>
      <c r="AC56" s="261"/>
      <c r="AD56" s="261"/>
      <c r="AE56" s="261"/>
      <c r="AF56" s="261"/>
      <c r="AG56" s="261"/>
      <c r="AH56" s="261"/>
      <c r="AI56" s="261"/>
      <c r="AJ56" s="261"/>
      <c r="AK56" s="261"/>
      <c r="AL56" s="261"/>
    </row>
    <row r="57" spans="1:38" s="282" customFormat="1" ht="15" customHeight="1">
      <c r="A57" s="406">
        <v>22</v>
      </c>
      <c r="B57" s="260">
        <v>44559</v>
      </c>
      <c r="C57" s="312"/>
      <c r="D57" s="407" t="s">
        <v>381</v>
      </c>
      <c r="E57" s="311" t="s">
        <v>593</v>
      </c>
      <c r="F57" s="311">
        <v>431</v>
      </c>
      <c r="G57" s="311">
        <v>418</v>
      </c>
      <c r="H57" s="311">
        <v>445</v>
      </c>
      <c r="I57" s="311" t="s">
        <v>1066</v>
      </c>
      <c r="J57" s="501" t="s">
        <v>1067</v>
      </c>
      <c r="K57" s="501">
        <f t="shared" ref="K57:K58" si="50">H57-F57</f>
        <v>14</v>
      </c>
      <c r="L57" s="502">
        <f>(F57*-0.07)/100</f>
        <v>-0.30170000000000002</v>
      </c>
      <c r="M57" s="503">
        <f t="shared" ref="M57:M58" si="51">(K57+L57)/F57</f>
        <v>3.1782598607888631E-2</v>
      </c>
      <c r="N57" s="504" t="s">
        <v>591</v>
      </c>
      <c r="O57" s="408">
        <v>44559</v>
      </c>
      <c r="P57" s="385"/>
      <c r="Q57" s="385"/>
      <c r="R57" s="386" t="s">
        <v>592</v>
      </c>
      <c r="S57" s="261"/>
      <c r="T57" s="261"/>
      <c r="U57" s="261"/>
      <c r="V57" s="261"/>
      <c r="W57" s="261"/>
      <c r="X57" s="261"/>
      <c r="Y57" s="261"/>
      <c r="Z57" s="261"/>
      <c r="AA57" s="261"/>
      <c r="AB57" s="261"/>
      <c r="AC57" s="261"/>
      <c r="AD57" s="261"/>
      <c r="AE57" s="261"/>
      <c r="AF57" s="261"/>
      <c r="AG57" s="261"/>
      <c r="AH57" s="261"/>
      <c r="AI57" s="383"/>
      <c r="AJ57" s="339"/>
      <c r="AK57" s="339"/>
      <c r="AL57" s="339"/>
    </row>
    <row r="58" spans="1:38" s="282" customFormat="1" ht="15" customHeight="1">
      <c r="A58" s="406">
        <v>23</v>
      </c>
      <c r="B58" s="260">
        <v>44559</v>
      </c>
      <c r="C58" s="312"/>
      <c r="D58" s="407" t="s">
        <v>458</v>
      </c>
      <c r="E58" s="311" t="s">
        <v>593</v>
      </c>
      <c r="F58" s="311">
        <v>44.2</v>
      </c>
      <c r="G58" s="311">
        <v>42.5</v>
      </c>
      <c r="H58" s="311">
        <v>45.4</v>
      </c>
      <c r="I58" s="311" t="s">
        <v>1068</v>
      </c>
      <c r="J58" s="103" t="s">
        <v>1093</v>
      </c>
      <c r="K58" s="103">
        <f t="shared" si="50"/>
        <v>1.1999999999999957</v>
      </c>
      <c r="L58" s="104">
        <f>(F58*-0.7)/100</f>
        <v>-0.30940000000000001</v>
      </c>
      <c r="M58" s="105">
        <f t="shared" si="51"/>
        <v>2.0149321266968227E-2</v>
      </c>
      <c r="N58" s="387" t="s">
        <v>591</v>
      </c>
      <c r="O58" s="389">
        <v>44560</v>
      </c>
      <c r="P58" s="385"/>
      <c r="Q58" s="385"/>
      <c r="R58" s="386" t="s">
        <v>595</v>
      </c>
      <c r="S58" s="261"/>
      <c r="T58" s="261"/>
      <c r="U58" s="261"/>
      <c r="V58" s="261"/>
      <c r="W58" s="261"/>
      <c r="X58" s="261"/>
      <c r="Y58" s="261"/>
      <c r="Z58" s="261"/>
      <c r="AA58" s="261"/>
      <c r="AB58" s="261"/>
      <c r="AC58" s="261"/>
      <c r="AD58" s="261"/>
      <c r="AE58" s="261"/>
      <c r="AF58" s="261"/>
      <c r="AG58" s="261"/>
      <c r="AH58" s="261"/>
      <c r="AI58" s="383"/>
      <c r="AJ58" s="339"/>
      <c r="AK58" s="339"/>
      <c r="AL58" s="339"/>
    </row>
    <row r="59" spans="1:38" s="282" customFormat="1" ht="15" customHeight="1">
      <c r="A59" s="377">
        <v>24</v>
      </c>
      <c r="B59" s="263">
        <v>44559</v>
      </c>
      <c r="C59" s="378"/>
      <c r="D59" s="379" t="s">
        <v>199</v>
      </c>
      <c r="E59" s="267" t="s">
        <v>593</v>
      </c>
      <c r="F59" s="267" t="s">
        <v>1069</v>
      </c>
      <c r="G59" s="267">
        <v>463</v>
      </c>
      <c r="H59" s="267"/>
      <c r="I59" s="267" t="s">
        <v>811</v>
      </c>
      <c r="J59" s="380" t="s">
        <v>594</v>
      </c>
      <c r="K59" s="380"/>
      <c r="L59" s="381"/>
      <c r="M59" s="382"/>
      <c r="N59" s="380"/>
      <c r="O59" s="508"/>
      <c r="P59" s="385"/>
      <c r="Q59" s="385"/>
      <c r="R59" s="386" t="s">
        <v>592</v>
      </c>
      <c r="S59" s="261"/>
      <c r="T59" s="261"/>
      <c r="U59" s="261"/>
      <c r="V59" s="261"/>
      <c r="W59" s="261"/>
      <c r="X59" s="261"/>
      <c r="Y59" s="261"/>
      <c r="Z59" s="261"/>
      <c r="AA59" s="261"/>
      <c r="AB59" s="261"/>
      <c r="AC59" s="261"/>
      <c r="AD59" s="261"/>
      <c r="AE59" s="261"/>
      <c r="AF59" s="261"/>
      <c r="AG59" s="261"/>
      <c r="AH59" s="261"/>
      <c r="AI59" s="383"/>
      <c r="AJ59" s="339"/>
      <c r="AK59" s="339"/>
      <c r="AL59" s="339"/>
    </row>
    <row r="60" spans="1:38" s="282" customFormat="1" ht="15" customHeight="1">
      <c r="A60" s="377">
        <v>25</v>
      </c>
      <c r="B60" s="263">
        <v>44559</v>
      </c>
      <c r="C60" s="378"/>
      <c r="D60" s="379" t="s">
        <v>855</v>
      </c>
      <c r="E60" s="267" t="s">
        <v>593</v>
      </c>
      <c r="F60" s="267" t="s">
        <v>1070</v>
      </c>
      <c r="G60" s="267">
        <v>2930</v>
      </c>
      <c r="H60" s="267"/>
      <c r="I60" s="267" t="s">
        <v>1071</v>
      </c>
      <c r="J60" s="380" t="s">
        <v>594</v>
      </c>
      <c r="K60" s="380"/>
      <c r="L60" s="381"/>
      <c r="M60" s="382"/>
      <c r="N60" s="380"/>
      <c r="O60" s="508"/>
      <c r="P60" s="385"/>
      <c r="Q60" s="385"/>
      <c r="R60" s="386" t="s">
        <v>592</v>
      </c>
      <c r="S60" s="261"/>
      <c r="T60" s="261"/>
      <c r="U60" s="261"/>
      <c r="V60" s="261"/>
      <c r="W60" s="261"/>
      <c r="X60" s="261"/>
      <c r="Y60" s="261"/>
      <c r="Z60" s="261"/>
      <c r="AA60" s="261"/>
      <c r="AB60" s="261"/>
      <c r="AC60" s="261"/>
      <c r="AD60" s="261"/>
      <c r="AE60" s="261"/>
      <c r="AF60" s="261"/>
      <c r="AG60" s="261"/>
      <c r="AH60" s="261"/>
      <c r="AI60" s="383"/>
      <c r="AJ60" s="339"/>
      <c r="AK60" s="339"/>
      <c r="AL60" s="339"/>
    </row>
    <row r="61" spans="1:38" s="282" customFormat="1" ht="15" customHeight="1">
      <c r="A61" s="377">
        <v>26</v>
      </c>
      <c r="B61" s="263">
        <v>44559</v>
      </c>
      <c r="C61" s="378"/>
      <c r="D61" s="379" t="s">
        <v>391</v>
      </c>
      <c r="E61" s="267" t="s">
        <v>593</v>
      </c>
      <c r="F61" s="267" t="s">
        <v>1072</v>
      </c>
      <c r="G61" s="267">
        <v>122</v>
      </c>
      <c r="H61" s="267"/>
      <c r="I61" s="267" t="s">
        <v>1073</v>
      </c>
      <c r="J61" s="380" t="s">
        <v>594</v>
      </c>
      <c r="K61" s="380"/>
      <c r="L61" s="381"/>
      <c r="M61" s="382"/>
      <c r="N61" s="380"/>
      <c r="O61" s="508"/>
      <c r="P61" s="385"/>
      <c r="Q61" s="385"/>
      <c r="R61" s="386" t="s">
        <v>595</v>
      </c>
      <c r="S61" s="261"/>
      <c r="T61" s="261"/>
      <c r="U61" s="261"/>
      <c r="V61" s="261"/>
      <c r="W61" s="261"/>
      <c r="X61" s="261"/>
      <c r="Y61" s="261"/>
      <c r="Z61" s="261"/>
      <c r="AA61" s="261"/>
      <c r="AB61" s="261"/>
      <c r="AC61" s="261"/>
      <c r="AD61" s="261"/>
      <c r="AE61" s="261"/>
      <c r="AF61" s="261"/>
      <c r="AG61" s="261"/>
      <c r="AH61" s="261"/>
      <c r="AI61" s="383"/>
      <c r="AJ61" s="339"/>
      <c r="AK61" s="339"/>
      <c r="AL61" s="339"/>
    </row>
    <row r="62" spans="1:38" s="282" customFormat="1" ht="15" customHeight="1">
      <c r="A62" s="406">
        <v>27</v>
      </c>
      <c r="B62" s="260">
        <v>44559</v>
      </c>
      <c r="C62" s="312"/>
      <c r="D62" s="407" t="s">
        <v>534</v>
      </c>
      <c r="E62" s="311" t="s">
        <v>593</v>
      </c>
      <c r="F62" s="311">
        <v>1405</v>
      </c>
      <c r="G62" s="311">
        <v>1360</v>
      </c>
      <c r="H62" s="311">
        <v>1445</v>
      </c>
      <c r="I62" s="311" t="s">
        <v>1074</v>
      </c>
      <c r="J62" s="103" t="s">
        <v>636</v>
      </c>
      <c r="K62" s="103">
        <f t="shared" ref="K62" si="52">H62-F62</f>
        <v>40</v>
      </c>
      <c r="L62" s="104">
        <f>(F62*-0.7)/100</f>
        <v>-9.8349999999999991</v>
      </c>
      <c r="M62" s="105">
        <f t="shared" ref="M62" si="53">(K62+L62)/F62</f>
        <v>2.1469750889679715E-2</v>
      </c>
      <c r="N62" s="387" t="s">
        <v>591</v>
      </c>
      <c r="O62" s="389">
        <v>44561</v>
      </c>
      <c r="P62" s="385"/>
      <c r="Q62" s="385"/>
      <c r="R62" s="386" t="s">
        <v>592</v>
      </c>
      <c r="S62" s="261"/>
      <c r="T62" s="261"/>
      <c r="U62" s="261"/>
      <c r="V62" s="261"/>
      <c r="W62" s="261"/>
      <c r="X62" s="261"/>
      <c r="Y62" s="261"/>
      <c r="Z62" s="261"/>
      <c r="AA62" s="261"/>
      <c r="AB62" s="261"/>
      <c r="AC62" s="261"/>
      <c r="AD62" s="261"/>
      <c r="AE62" s="261"/>
      <c r="AF62" s="261"/>
      <c r="AG62" s="261"/>
      <c r="AH62" s="261"/>
      <c r="AI62" s="383"/>
      <c r="AJ62" s="339"/>
      <c r="AK62" s="339"/>
      <c r="AL62" s="339"/>
    </row>
    <row r="63" spans="1:38" s="282" customFormat="1" ht="15" customHeight="1">
      <c r="A63" s="406">
        <v>28</v>
      </c>
      <c r="B63" s="260">
        <v>44560</v>
      </c>
      <c r="C63" s="312"/>
      <c r="D63" s="407" t="s">
        <v>316</v>
      </c>
      <c r="E63" s="311" t="s">
        <v>593</v>
      </c>
      <c r="F63" s="311">
        <v>352</v>
      </c>
      <c r="G63" s="311">
        <v>342</v>
      </c>
      <c r="H63" s="311">
        <v>363</v>
      </c>
      <c r="I63" s="311" t="s">
        <v>1094</v>
      </c>
      <c r="J63" s="501" t="s">
        <v>1164</v>
      </c>
      <c r="K63" s="501">
        <f t="shared" ref="K63" si="54">H63-F63</f>
        <v>11</v>
      </c>
      <c r="L63" s="502">
        <f>(F63*-0.07)/100</f>
        <v>-0.24640000000000001</v>
      </c>
      <c r="M63" s="503">
        <f t="shared" ref="M63" si="55">(K63+L63)/F63</f>
        <v>3.0550000000000001E-2</v>
      </c>
      <c r="N63" s="504" t="s">
        <v>591</v>
      </c>
      <c r="O63" s="408">
        <v>44560</v>
      </c>
      <c r="P63" s="385"/>
      <c r="Q63" s="385"/>
      <c r="R63" s="386" t="s">
        <v>592</v>
      </c>
      <c r="S63" s="261"/>
      <c r="T63" s="261"/>
      <c r="U63" s="261"/>
      <c r="V63" s="261"/>
      <c r="W63" s="261"/>
      <c r="X63" s="261"/>
      <c r="Y63" s="261"/>
      <c r="Z63" s="261"/>
      <c r="AA63" s="261"/>
      <c r="AB63" s="261"/>
      <c r="AC63" s="261"/>
      <c r="AD63" s="261"/>
      <c r="AE63" s="261"/>
      <c r="AF63" s="261"/>
      <c r="AG63" s="261"/>
      <c r="AH63" s="261"/>
      <c r="AI63" s="383"/>
      <c r="AJ63" s="339"/>
      <c r="AK63" s="339"/>
      <c r="AL63" s="339"/>
    </row>
    <row r="64" spans="1:38" s="282" customFormat="1" ht="15" customHeight="1">
      <c r="A64" s="377">
        <v>29</v>
      </c>
      <c r="B64" s="263">
        <v>44561</v>
      </c>
      <c r="C64" s="378"/>
      <c r="D64" s="379" t="s">
        <v>381</v>
      </c>
      <c r="E64" s="267" t="s">
        <v>593</v>
      </c>
      <c r="F64" s="267" t="s">
        <v>1153</v>
      </c>
      <c r="G64" s="267">
        <v>430</v>
      </c>
      <c r="H64" s="267"/>
      <c r="I64" s="267" t="s">
        <v>1154</v>
      </c>
      <c r="J64" s="380" t="s">
        <v>594</v>
      </c>
      <c r="K64" s="380"/>
      <c r="L64" s="381"/>
      <c r="M64" s="382"/>
      <c r="N64" s="380"/>
      <c r="O64" s="508"/>
      <c r="P64" s="385"/>
      <c r="Q64" s="385"/>
      <c r="R64" s="386" t="s">
        <v>595</v>
      </c>
      <c r="S64" s="261"/>
      <c r="T64" s="261"/>
      <c r="U64" s="261"/>
      <c r="V64" s="261"/>
      <c r="W64" s="261"/>
      <c r="X64" s="261"/>
      <c r="Y64" s="261"/>
      <c r="Z64" s="261"/>
      <c r="AA64" s="261"/>
      <c r="AB64" s="261"/>
      <c r="AC64" s="261"/>
      <c r="AD64" s="261"/>
      <c r="AE64" s="261"/>
      <c r="AF64" s="261"/>
      <c r="AG64" s="261"/>
      <c r="AH64" s="261"/>
      <c r="AI64" s="383"/>
      <c r="AJ64" s="339"/>
      <c r="AK64" s="339"/>
      <c r="AL64" s="339"/>
    </row>
    <row r="65" spans="1:38" s="295" customFormat="1" ht="15" customHeight="1">
      <c r="A65" s="377">
        <v>30</v>
      </c>
      <c r="B65" s="263">
        <v>44561</v>
      </c>
      <c r="C65" s="378"/>
      <c r="D65" s="379" t="s">
        <v>61</v>
      </c>
      <c r="E65" s="267" t="s">
        <v>593</v>
      </c>
      <c r="F65" s="267" t="s">
        <v>1161</v>
      </c>
      <c r="G65" s="267">
        <v>659</v>
      </c>
      <c r="H65" s="267"/>
      <c r="I65" s="267" t="s">
        <v>1162</v>
      </c>
      <c r="J65" s="268" t="s">
        <v>594</v>
      </c>
      <c r="K65" s="268"/>
      <c r="L65" s="309"/>
      <c r="M65" s="505"/>
      <c r="N65" s="268"/>
      <c r="O65" s="337"/>
      <c r="P65" s="1"/>
      <c r="Q65" s="1"/>
      <c r="R65" s="456" t="s">
        <v>592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507"/>
      <c r="AJ65" s="506"/>
      <c r="AK65" s="506"/>
      <c r="AL65" s="506"/>
    </row>
    <row r="66" spans="1:38" ht="15" customHeight="1">
      <c r="A66" s="437"/>
      <c r="B66" s="438"/>
      <c r="C66" s="439"/>
      <c r="D66" s="440"/>
      <c r="E66" s="441"/>
      <c r="F66" s="441"/>
      <c r="G66" s="441"/>
      <c r="H66" s="441"/>
      <c r="I66" s="441"/>
      <c r="J66" s="442"/>
      <c r="K66" s="442"/>
      <c r="L66" s="443"/>
      <c r="M66" s="444"/>
      <c r="N66" s="442"/>
      <c r="O66" s="445"/>
      <c r="P66" s="1"/>
      <c r="Q66" s="1"/>
      <c r="R66" s="456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44.25" customHeight="1">
      <c r="A67" s="132" t="s">
        <v>596</v>
      </c>
      <c r="B67" s="155"/>
      <c r="C67" s="155"/>
      <c r="D67" s="1"/>
      <c r="E67" s="6"/>
      <c r="F67" s="6"/>
      <c r="G67" s="6"/>
      <c r="H67" s="6" t="s">
        <v>608</v>
      </c>
      <c r="I67" s="6"/>
      <c r="J67" s="6"/>
      <c r="K67" s="128"/>
      <c r="L67" s="157"/>
      <c r="M67" s="128"/>
      <c r="N67" s="129"/>
      <c r="O67" s="128"/>
      <c r="P67" s="1"/>
      <c r="Q67" s="1"/>
      <c r="R67" s="6"/>
      <c r="S67" s="1"/>
      <c r="T67" s="1"/>
      <c r="U67" s="1"/>
      <c r="V67" s="1"/>
      <c r="W67" s="1"/>
      <c r="X67" s="1"/>
      <c r="Y67" s="1"/>
      <c r="Z67" s="1"/>
      <c r="AA67" s="1"/>
      <c r="AB67" s="1"/>
      <c r="AC67" s="348"/>
      <c r="AD67" s="348"/>
      <c r="AE67" s="348"/>
      <c r="AF67" s="348"/>
      <c r="AG67" s="348"/>
      <c r="AH67" s="348"/>
    </row>
    <row r="68" spans="1:38" ht="12.75" customHeight="1">
      <c r="A68" s="139" t="s">
        <v>597</v>
      </c>
      <c r="B68" s="132"/>
      <c r="C68" s="132"/>
      <c r="D68" s="132"/>
      <c r="E68" s="44"/>
      <c r="F68" s="140" t="s">
        <v>598</v>
      </c>
      <c r="G68" s="59"/>
      <c r="H68" s="44"/>
      <c r="I68" s="59"/>
      <c r="J68" s="6"/>
      <c r="K68" s="158"/>
      <c r="L68" s="159"/>
      <c r="M68" s="6"/>
      <c r="N68" s="122"/>
      <c r="O68" s="160"/>
      <c r="P68" s="44"/>
      <c r="Q68" s="44"/>
      <c r="R68" s="6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</row>
    <row r="69" spans="1:38" ht="14.25" customHeight="1">
      <c r="A69" s="139"/>
      <c r="B69" s="132"/>
      <c r="C69" s="132"/>
      <c r="D69" s="132"/>
      <c r="E69" s="6"/>
      <c r="F69" s="140" t="s">
        <v>600</v>
      </c>
      <c r="G69" s="59"/>
      <c r="H69" s="44"/>
      <c r="I69" s="59"/>
      <c r="J69" s="6"/>
      <c r="K69" s="158"/>
      <c r="L69" s="159"/>
      <c r="M69" s="6"/>
      <c r="N69" s="122"/>
      <c r="O69" s="160"/>
      <c r="P69" s="44"/>
      <c r="Q69" s="44"/>
      <c r="R69" s="6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  <c r="AI69" s="44"/>
      <c r="AJ69" s="44"/>
      <c r="AK69" s="44"/>
      <c r="AL69" s="44"/>
    </row>
    <row r="70" spans="1:38" ht="14.25" customHeight="1">
      <c r="A70" s="132"/>
      <c r="B70" s="132"/>
      <c r="C70" s="132"/>
      <c r="D70" s="132"/>
      <c r="E70" s="6"/>
      <c r="F70" s="6"/>
      <c r="G70" s="6"/>
      <c r="H70" s="6"/>
      <c r="I70" s="6"/>
      <c r="J70" s="145"/>
      <c r="K70" s="142"/>
      <c r="L70" s="143"/>
      <c r="M70" s="6"/>
      <c r="N70" s="146"/>
      <c r="O70" s="1"/>
      <c r="P70" s="44"/>
      <c r="Q70" s="44"/>
      <c r="R70" s="6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4"/>
      <c r="AH70" s="44"/>
      <c r="AI70" s="44"/>
      <c r="AJ70" s="44"/>
      <c r="AK70" s="44"/>
      <c r="AL70" s="44"/>
    </row>
    <row r="71" spans="1:38" ht="12.75" customHeight="1">
      <c r="A71" s="161" t="s">
        <v>609</v>
      </c>
      <c r="B71" s="161"/>
      <c r="C71" s="161"/>
      <c r="D71" s="161"/>
      <c r="E71" s="6"/>
      <c r="F71" s="6"/>
      <c r="G71" s="6"/>
      <c r="H71" s="6"/>
      <c r="I71" s="6"/>
      <c r="J71" s="6"/>
      <c r="K71" s="6"/>
      <c r="L71" s="6"/>
      <c r="M71" s="6"/>
      <c r="N71" s="6"/>
      <c r="O71" s="24"/>
      <c r="Q71" s="44"/>
      <c r="R71" s="6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4"/>
      <c r="AH71" s="44"/>
      <c r="AI71" s="44"/>
      <c r="AJ71" s="44"/>
      <c r="AK71" s="44"/>
      <c r="AL71" s="44"/>
    </row>
    <row r="72" spans="1:38" ht="38.25" customHeight="1">
      <c r="A72" s="100" t="s">
        <v>16</v>
      </c>
      <c r="B72" s="100" t="s">
        <v>568</v>
      </c>
      <c r="C72" s="100"/>
      <c r="D72" s="101" t="s">
        <v>579</v>
      </c>
      <c r="E72" s="100" t="s">
        <v>580</v>
      </c>
      <c r="F72" s="100" t="s">
        <v>581</v>
      </c>
      <c r="G72" s="100" t="s">
        <v>602</v>
      </c>
      <c r="H72" s="100" t="s">
        <v>583</v>
      </c>
      <c r="I72" s="100" t="s">
        <v>584</v>
      </c>
      <c r="J72" s="99" t="s">
        <v>585</v>
      </c>
      <c r="K72" s="162" t="s">
        <v>610</v>
      </c>
      <c r="L72" s="102" t="s">
        <v>587</v>
      </c>
      <c r="M72" s="162" t="s">
        <v>611</v>
      </c>
      <c r="N72" s="100" t="s">
        <v>612</v>
      </c>
      <c r="O72" s="99" t="s">
        <v>589</v>
      </c>
      <c r="P72" s="101" t="s">
        <v>590</v>
      </c>
      <c r="Q72" s="44"/>
      <c r="R72" s="6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</row>
    <row r="73" spans="1:38" s="262" customFormat="1" ht="13.5" customHeight="1">
      <c r="A73" s="311">
        <v>1</v>
      </c>
      <c r="B73" s="424">
        <v>44531</v>
      </c>
      <c r="C73" s="425"/>
      <c r="D73" s="425" t="s">
        <v>869</v>
      </c>
      <c r="E73" s="311" t="s">
        <v>593</v>
      </c>
      <c r="F73" s="311">
        <v>2140</v>
      </c>
      <c r="G73" s="311">
        <v>2100</v>
      </c>
      <c r="H73" s="314">
        <v>2171.5</v>
      </c>
      <c r="I73" s="314" t="s">
        <v>887</v>
      </c>
      <c r="J73" s="103" t="s">
        <v>906</v>
      </c>
      <c r="K73" s="314">
        <f t="shared" ref="K73" si="56">H73-F73</f>
        <v>31.5</v>
      </c>
      <c r="L73" s="420">
        <f t="shared" ref="L73" si="57">(H73*N73)*0.07%</f>
        <v>418.01375000000007</v>
      </c>
      <c r="M73" s="421">
        <f t="shared" ref="M73" si="58">(K73*N73)-L73</f>
        <v>8244.4862499999999</v>
      </c>
      <c r="N73" s="314">
        <v>275</v>
      </c>
      <c r="O73" s="422" t="s">
        <v>591</v>
      </c>
      <c r="P73" s="423">
        <v>44532</v>
      </c>
      <c r="Q73" s="264"/>
      <c r="R73" s="277" t="s">
        <v>595</v>
      </c>
      <c r="S73" s="261"/>
      <c r="T73" s="261"/>
      <c r="U73" s="261"/>
      <c r="V73" s="261"/>
      <c r="W73" s="261"/>
      <c r="X73" s="261"/>
      <c r="Y73" s="261"/>
      <c r="Z73" s="261"/>
      <c r="AA73" s="261"/>
      <c r="AB73" s="261"/>
      <c r="AC73" s="261"/>
      <c r="AD73" s="261"/>
      <c r="AE73" s="261"/>
      <c r="AF73" s="276"/>
      <c r="AG73" s="266"/>
      <c r="AH73" s="275"/>
      <c r="AI73" s="275"/>
      <c r="AJ73" s="276"/>
      <c r="AK73" s="276"/>
      <c r="AL73" s="276"/>
    </row>
    <row r="74" spans="1:38" s="262" customFormat="1" ht="13.5" customHeight="1">
      <c r="A74" s="311">
        <v>2</v>
      </c>
      <c r="B74" s="424">
        <v>44531</v>
      </c>
      <c r="C74" s="425"/>
      <c r="D74" s="425" t="s">
        <v>872</v>
      </c>
      <c r="E74" s="311" t="s">
        <v>593</v>
      </c>
      <c r="F74" s="311">
        <v>3143</v>
      </c>
      <c r="G74" s="311">
        <v>3070</v>
      </c>
      <c r="H74" s="314">
        <v>3207.5</v>
      </c>
      <c r="I74" s="314" t="s">
        <v>873</v>
      </c>
      <c r="J74" s="103" t="s">
        <v>742</v>
      </c>
      <c r="K74" s="314">
        <f t="shared" ref="K74" si="59">H74-F74</f>
        <v>64.5</v>
      </c>
      <c r="L74" s="420">
        <f t="shared" ref="L74" si="60">(H74*N74)*0.07%</f>
        <v>336.78750000000002</v>
      </c>
      <c r="M74" s="421">
        <f t="shared" ref="M74" si="61">(K74*N74)-L74</f>
        <v>9338.2124999999996</v>
      </c>
      <c r="N74" s="314">
        <v>150</v>
      </c>
      <c r="O74" s="422" t="s">
        <v>591</v>
      </c>
      <c r="P74" s="423">
        <v>44532</v>
      </c>
      <c r="Q74" s="264"/>
      <c r="R74" s="277" t="s">
        <v>592</v>
      </c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76"/>
      <c r="AG74" s="266"/>
      <c r="AH74" s="275"/>
      <c r="AI74" s="275"/>
      <c r="AJ74" s="276"/>
      <c r="AK74" s="276"/>
      <c r="AL74" s="276"/>
    </row>
    <row r="75" spans="1:38" s="262" customFormat="1" ht="13.5" customHeight="1">
      <c r="A75" s="409">
        <v>3</v>
      </c>
      <c r="B75" s="410">
        <v>44538</v>
      </c>
      <c r="C75" s="462"/>
      <c r="D75" s="462" t="s">
        <v>925</v>
      </c>
      <c r="E75" s="463" t="s">
        <v>593</v>
      </c>
      <c r="F75" s="463">
        <v>5760</v>
      </c>
      <c r="G75" s="463">
        <v>5630</v>
      </c>
      <c r="H75" s="464">
        <v>5660</v>
      </c>
      <c r="I75" s="464" t="s">
        <v>926</v>
      </c>
      <c r="J75" s="465" t="s">
        <v>945</v>
      </c>
      <c r="K75" s="413">
        <f t="shared" ref="K75:K76" si="62">H75-F75</f>
        <v>-100</v>
      </c>
      <c r="L75" s="466">
        <f t="shared" ref="L75:L76" si="63">(H75*N75)*0.07%</f>
        <v>495.25000000000006</v>
      </c>
      <c r="M75" s="467">
        <f t="shared" ref="M75:M76" si="64">(K75*N75)-L75</f>
        <v>-12995.25</v>
      </c>
      <c r="N75" s="413">
        <v>125</v>
      </c>
      <c r="O75" s="468" t="s">
        <v>604</v>
      </c>
      <c r="P75" s="469">
        <v>44543</v>
      </c>
      <c r="Q75" s="264"/>
      <c r="R75" s="277" t="s">
        <v>595</v>
      </c>
      <c r="S75" s="261"/>
      <c r="T75" s="261"/>
      <c r="U75" s="261"/>
      <c r="V75" s="261"/>
      <c r="W75" s="261"/>
      <c r="X75" s="261"/>
      <c r="Y75" s="261"/>
      <c r="Z75" s="261"/>
      <c r="AA75" s="261"/>
      <c r="AB75" s="261"/>
      <c r="AC75" s="261"/>
      <c r="AD75" s="261"/>
      <c r="AE75" s="261"/>
      <c r="AF75" s="276"/>
      <c r="AG75" s="266"/>
      <c r="AH75" s="275"/>
      <c r="AI75" s="275"/>
      <c r="AJ75" s="276"/>
      <c r="AK75" s="276"/>
      <c r="AL75" s="276"/>
    </row>
    <row r="76" spans="1:38" s="262" customFormat="1" ht="13.5" customHeight="1">
      <c r="A76" s="311">
        <v>4</v>
      </c>
      <c r="B76" s="260">
        <v>44543</v>
      </c>
      <c r="C76" s="425"/>
      <c r="D76" s="425" t="s">
        <v>943</v>
      </c>
      <c r="E76" s="455" t="s">
        <v>593</v>
      </c>
      <c r="F76" s="455">
        <v>1161</v>
      </c>
      <c r="G76" s="455">
        <v>1144</v>
      </c>
      <c r="H76" s="478">
        <v>1183</v>
      </c>
      <c r="I76" s="478" t="s">
        <v>944</v>
      </c>
      <c r="J76" s="103" t="s">
        <v>918</v>
      </c>
      <c r="K76" s="314">
        <f t="shared" si="62"/>
        <v>22</v>
      </c>
      <c r="L76" s="420">
        <f t="shared" si="63"/>
        <v>579.67000000000007</v>
      </c>
      <c r="M76" s="421">
        <f t="shared" si="64"/>
        <v>14820.33</v>
      </c>
      <c r="N76" s="314">
        <v>700</v>
      </c>
      <c r="O76" s="422" t="s">
        <v>591</v>
      </c>
      <c r="P76" s="423">
        <v>44547</v>
      </c>
      <c r="Q76" s="264"/>
      <c r="R76" s="277" t="s">
        <v>592</v>
      </c>
      <c r="S76" s="261"/>
      <c r="T76" s="261"/>
      <c r="U76" s="261"/>
      <c r="V76" s="261"/>
      <c r="W76" s="261"/>
      <c r="X76" s="261"/>
      <c r="Y76" s="261"/>
      <c r="Z76" s="261"/>
      <c r="AA76" s="261"/>
      <c r="AB76" s="261"/>
      <c r="AC76" s="261"/>
      <c r="AD76" s="261"/>
      <c r="AE76" s="261"/>
      <c r="AF76" s="276"/>
      <c r="AG76" s="263"/>
      <c r="AH76" s="338"/>
      <c r="AI76" s="338"/>
      <c r="AJ76" s="301"/>
      <c r="AK76" s="301"/>
      <c r="AL76" s="301"/>
    </row>
    <row r="77" spans="1:38" s="262" customFormat="1" ht="13.5" customHeight="1">
      <c r="A77" s="409">
        <v>5</v>
      </c>
      <c r="B77" s="410">
        <v>44546</v>
      </c>
      <c r="C77" s="462"/>
      <c r="D77" s="462" t="s">
        <v>978</v>
      </c>
      <c r="E77" s="463" t="s">
        <v>593</v>
      </c>
      <c r="F77" s="463">
        <v>754</v>
      </c>
      <c r="G77" s="463">
        <v>744</v>
      </c>
      <c r="H77" s="464">
        <v>745</v>
      </c>
      <c r="I77" s="464" t="s">
        <v>957</v>
      </c>
      <c r="J77" s="465" t="s">
        <v>958</v>
      </c>
      <c r="K77" s="413">
        <f t="shared" ref="K77:K79" si="65">H77-F77</f>
        <v>-9</v>
      </c>
      <c r="L77" s="466">
        <f t="shared" ref="L77:L79" si="66">(H77*N77)*0.07%</f>
        <v>717.06250000000011</v>
      </c>
      <c r="M77" s="467">
        <f t="shared" ref="M77:M79" si="67">(K77*N77)-L77</f>
        <v>-13092.0625</v>
      </c>
      <c r="N77" s="413">
        <v>1375</v>
      </c>
      <c r="O77" s="468" t="s">
        <v>604</v>
      </c>
      <c r="P77" s="469">
        <v>44546</v>
      </c>
      <c r="Q77" s="264"/>
      <c r="R77" s="277" t="s">
        <v>592</v>
      </c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76"/>
      <c r="AG77" s="263"/>
      <c r="AH77" s="338"/>
      <c r="AI77" s="338"/>
      <c r="AJ77" s="301"/>
      <c r="AK77" s="301"/>
      <c r="AL77" s="301"/>
    </row>
    <row r="78" spans="1:38" s="262" customFormat="1" ht="13.5" customHeight="1">
      <c r="A78" s="409">
        <v>6</v>
      </c>
      <c r="B78" s="410">
        <v>44546</v>
      </c>
      <c r="C78" s="462"/>
      <c r="D78" s="462" t="s">
        <v>959</v>
      </c>
      <c r="E78" s="463" t="s">
        <v>593</v>
      </c>
      <c r="F78" s="463">
        <v>1407</v>
      </c>
      <c r="G78" s="463">
        <v>1379</v>
      </c>
      <c r="H78" s="464">
        <v>1379</v>
      </c>
      <c r="I78" s="464" t="s">
        <v>960</v>
      </c>
      <c r="J78" s="465" t="s">
        <v>961</v>
      </c>
      <c r="K78" s="413">
        <f t="shared" si="65"/>
        <v>-28</v>
      </c>
      <c r="L78" s="466">
        <f t="shared" si="66"/>
        <v>410.25250000000005</v>
      </c>
      <c r="M78" s="467">
        <f t="shared" si="67"/>
        <v>-12310.252500000001</v>
      </c>
      <c r="N78" s="413">
        <v>425</v>
      </c>
      <c r="O78" s="468" t="s">
        <v>604</v>
      </c>
      <c r="P78" s="469">
        <v>44546</v>
      </c>
      <c r="Q78" s="264"/>
      <c r="R78" s="277" t="s">
        <v>592</v>
      </c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76"/>
      <c r="AG78" s="263"/>
      <c r="AH78" s="338"/>
      <c r="AI78" s="338"/>
      <c r="AJ78" s="301"/>
      <c r="AK78" s="301"/>
      <c r="AL78" s="301"/>
    </row>
    <row r="79" spans="1:38" s="262" customFormat="1" ht="13.5" customHeight="1">
      <c r="A79" s="311">
        <v>7</v>
      </c>
      <c r="B79" s="260">
        <v>44558</v>
      </c>
      <c r="C79" s="425"/>
      <c r="D79" s="425" t="s">
        <v>1044</v>
      </c>
      <c r="E79" s="455" t="s">
        <v>593</v>
      </c>
      <c r="F79" s="455">
        <v>4240</v>
      </c>
      <c r="G79" s="455">
        <v>4180</v>
      </c>
      <c r="H79" s="478">
        <v>4285</v>
      </c>
      <c r="I79" s="478" t="s">
        <v>1045</v>
      </c>
      <c r="J79" s="103" t="s">
        <v>1046</v>
      </c>
      <c r="K79" s="314">
        <f t="shared" si="65"/>
        <v>45</v>
      </c>
      <c r="L79" s="420">
        <f t="shared" si="66"/>
        <v>674.88750000000005</v>
      </c>
      <c r="M79" s="421">
        <f t="shared" si="67"/>
        <v>9450.1124999999993</v>
      </c>
      <c r="N79" s="314">
        <v>225</v>
      </c>
      <c r="O79" s="422" t="s">
        <v>591</v>
      </c>
      <c r="P79" s="423">
        <v>44558</v>
      </c>
      <c r="Q79" s="264"/>
      <c r="R79" s="277" t="s">
        <v>592</v>
      </c>
      <c r="S79" s="261"/>
      <c r="T79" s="261"/>
      <c r="U79" s="261"/>
      <c r="V79" s="261"/>
      <c r="W79" s="261"/>
      <c r="X79" s="261"/>
      <c r="Y79" s="261"/>
      <c r="Z79" s="261"/>
      <c r="AA79" s="261"/>
      <c r="AB79" s="261"/>
      <c r="AC79" s="261"/>
      <c r="AD79" s="261"/>
      <c r="AE79" s="261"/>
      <c r="AF79" s="276"/>
      <c r="AG79" s="263"/>
      <c r="AH79" s="338"/>
      <c r="AI79" s="338"/>
      <c r="AJ79" s="301"/>
      <c r="AK79" s="301"/>
      <c r="AL79" s="301"/>
    </row>
    <row r="80" spans="1:38" s="262" customFormat="1" ht="13.5" customHeight="1">
      <c r="A80" s="267">
        <v>8</v>
      </c>
      <c r="B80" s="263">
        <v>44561</v>
      </c>
      <c r="C80" s="510"/>
      <c r="D80" s="510" t="s">
        <v>1160</v>
      </c>
      <c r="E80" s="281" t="s">
        <v>593</v>
      </c>
      <c r="F80" s="281" t="s">
        <v>1158</v>
      </c>
      <c r="G80" s="281">
        <v>2398</v>
      </c>
      <c r="H80" s="511"/>
      <c r="I80" s="511" t="s">
        <v>1159</v>
      </c>
      <c r="J80" s="267" t="s">
        <v>594</v>
      </c>
      <c r="K80" s="268"/>
      <c r="L80" s="309"/>
      <c r="M80" s="310"/>
      <c r="N80" s="268"/>
      <c r="O80" s="336"/>
      <c r="P80" s="337"/>
      <c r="Q80" s="264"/>
      <c r="R80" s="277" t="s">
        <v>595</v>
      </c>
      <c r="S80" s="261"/>
      <c r="T80" s="261"/>
      <c r="U80" s="261"/>
      <c r="V80" s="261"/>
      <c r="W80" s="261"/>
      <c r="X80" s="261"/>
      <c r="Y80" s="261"/>
      <c r="Z80" s="261"/>
      <c r="AA80" s="261"/>
      <c r="AB80" s="261"/>
      <c r="AC80" s="261"/>
      <c r="AD80" s="261"/>
      <c r="AE80" s="261"/>
      <c r="AF80" s="276"/>
      <c r="AG80" s="263"/>
      <c r="AH80" s="338"/>
      <c r="AI80" s="338"/>
      <c r="AJ80" s="301"/>
      <c r="AK80" s="301"/>
      <c r="AL80" s="301"/>
    </row>
    <row r="81" spans="1:38" s="262" customFormat="1" ht="13.5" customHeight="1">
      <c r="A81" s="282"/>
      <c r="B81" s="282"/>
      <c r="C81" s="282"/>
      <c r="D81" s="282"/>
      <c r="E81" s="282"/>
      <c r="F81" s="282"/>
      <c r="G81" s="282"/>
      <c r="H81" s="282"/>
      <c r="I81" s="282"/>
      <c r="J81" s="282"/>
      <c r="K81" s="268"/>
      <c r="L81" s="309"/>
      <c r="M81" s="310"/>
      <c r="N81" s="268"/>
      <c r="O81" s="336"/>
      <c r="P81" s="337"/>
      <c r="Q81" s="264"/>
      <c r="R81" s="277"/>
      <c r="S81" s="261"/>
      <c r="T81" s="261"/>
      <c r="U81" s="261"/>
      <c r="V81" s="261"/>
      <c r="W81" s="261"/>
      <c r="X81" s="261"/>
      <c r="Y81" s="261"/>
      <c r="Z81" s="261"/>
      <c r="AA81" s="261"/>
      <c r="AB81" s="261"/>
      <c r="AC81" s="261"/>
      <c r="AD81" s="261"/>
      <c r="AE81" s="261"/>
      <c r="AF81" s="276"/>
      <c r="AG81" s="263"/>
      <c r="AH81" s="338"/>
      <c r="AI81" s="338"/>
      <c r="AJ81" s="301"/>
      <c r="AK81" s="301"/>
      <c r="AL81" s="301"/>
    </row>
    <row r="82" spans="1:38" s="262" customFormat="1" ht="13.5" customHeight="1">
      <c r="A82" s="282"/>
      <c r="B82" s="282"/>
      <c r="C82" s="282"/>
      <c r="D82" s="282"/>
      <c r="E82" s="282"/>
      <c r="F82" s="282"/>
      <c r="G82" s="282"/>
      <c r="H82" s="282"/>
      <c r="I82" s="282"/>
      <c r="J82" s="282"/>
      <c r="K82" s="268"/>
      <c r="L82" s="309"/>
      <c r="M82" s="310"/>
      <c r="N82" s="268"/>
      <c r="O82" s="336"/>
      <c r="P82" s="337"/>
      <c r="Q82" s="264"/>
      <c r="R82" s="277"/>
      <c r="S82" s="261"/>
      <c r="T82" s="261"/>
      <c r="U82" s="261"/>
      <c r="V82" s="261"/>
      <c r="W82" s="261"/>
      <c r="X82" s="261"/>
      <c r="Y82" s="261"/>
      <c r="Z82" s="261"/>
      <c r="AA82" s="261"/>
      <c r="AB82" s="261"/>
      <c r="AC82" s="261"/>
      <c r="AD82" s="261"/>
      <c r="AE82" s="261"/>
      <c r="AF82" s="276"/>
      <c r="AG82" s="263"/>
      <c r="AH82" s="338"/>
      <c r="AI82" s="338"/>
      <c r="AJ82" s="301"/>
      <c r="AK82" s="301"/>
      <c r="AL82" s="301"/>
    </row>
    <row r="83" spans="1:38" s="262" customFormat="1" ht="13.5" customHeight="1">
      <c r="A83" s="282"/>
      <c r="B83" s="282"/>
      <c r="C83" s="282"/>
      <c r="D83" s="282"/>
      <c r="E83" s="282"/>
      <c r="F83" s="282"/>
      <c r="G83" s="282"/>
      <c r="H83" s="282"/>
      <c r="I83" s="282"/>
      <c r="J83" s="509"/>
      <c r="K83" s="268"/>
      <c r="L83" s="309"/>
      <c r="M83" s="310"/>
      <c r="N83" s="268"/>
      <c r="O83" s="336"/>
      <c r="P83" s="337"/>
      <c r="Q83" s="264"/>
      <c r="R83" s="277"/>
      <c r="S83" s="261"/>
      <c r="T83" s="261"/>
      <c r="U83" s="261"/>
      <c r="V83" s="261"/>
      <c r="W83" s="261"/>
      <c r="X83" s="261"/>
      <c r="Y83" s="261"/>
      <c r="Z83" s="261"/>
      <c r="AA83" s="261"/>
      <c r="AB83" s="261"/>
      <c r="AC83" s="261"/>
      <c r="AD83" s="261"/>
      <c r="AE83" s="261"/>
      <c r="AF83" s="276"/>
      <c r="AG83" s="263"/>
      <c r="AH83" s="338"/>
      <c r="AI83" s="338"/>
      <c r="AJ83" s="301"/>
      <c r="AK83" s="301"/>
      <c r="AL83" s="301"/>
    </row>
    <row r="84" spans="1:38" s="262" customFormat="1" ht="13.5" customHeight="1">
      <c r="A84" s="282"/>
      <c r="B84" s="282"/>
      <c r="C84" s="282"/>
      <c r="D84" s="282"/>
      <c r="E84" s="282"/>
      <c r="F84" s="282"/>
      <c r="G84" s="282"/>
      <c r="H84" s="282"/>
      <c r="I84" s="282"/>
      <c r="J84" s="282"/>
      <c r="K84" s="268"/>
      <c r="L84" s="309"/>
      <c r="M84" s="310"/>
      <c r="N84" s="268"/>
      <c r="O84" s="336"/>
      <c r="P84" s="337"/>
      <c r="Q84" s="264"/>
      <c r="R84" s="277"/>
      <c r="S84" s="261"/>
      <c r="T84" s="261"/>
      <c r="U84" s="261"/>
      <c r="V84" s="261"/>
      <c r="W84" s="261"/>
      <c r="X84" s="261"/>
      <c r="Y84" s="261"/>
      <c r="Z84" s="261"/>
      <c r="AA84" s="261"/>
      <c r="AB84" s="261"/>
      <c r="AC84" s="261"/>
      <c r="AD84" s="261"/>
      <c r="AE84" s="261"/>
      <c r="AF84" s="276"/>
      <c r="AG84" s="263"/>
      <c r="AH84" s="338"/>
      <c r="AI84" s="338"/>
      <c r="AJ84" s="301"/>
      <c r="AK84" s="301"/>
      <c r="AL84" s="301"/>
    </row>
    <row r="85" spans="1:38" s="262" customFormat="1" ht="13.5" customHeight="1">
      <c r="A85" s="282"/>
      <c r="B85" s="282"/>
      <c r="C85" s="282"/>
      <c r="D85" s="282"/>
      <c r="E85" s="282"/>
      <c r="F85" s="282"/>
      <c r="G85" s="282"/>
      <c r="H85" s="282"/>
      <c r="I85" s="282"/>
      <c r="J85" s="282"/>
      <c r="K85" s="268"/>
      <c r="L85" s="309"/>
      <c r="M85" s="310"/>
      <c r="N85" s="268"/>
      <c r="O85" s="336"/>
      <c r="P85" s="337"/>
      <c r="Q85" s="264"/>
      <c r="R85" s="277"/>
      <c r="S85" s="261"/>
      <c r="T85" s="261"/>
      <c r="U85" s="261"/>
      <c r="V85" s="261"/>
      <c r="W85" s="261"/>
      <c r="X85" s="261"/>
      <c r="Y85" s="261"/>
      <c r="Z85" s="261"/>
      <c r="AA85" s="261"/>
      <c r="AB85" s="261"/>
      <c r="AC85" s="261"/>
      <c r="AD85" s="261"/>
      <c r="AE85" s="261"/>
      <c r="AF85" s="276"/>
      <c r="AG85" s="263"/>
      <c r="AH85" s="338"/>
      <c r="AI85" s="338"/>
      <c r="AJ85" s="301"/>
      <c r="AK85" s="301"/>
      <c r="AL85" s="301"/>
    </row>
    <row r="86" spans="1:38" ht="13.5" customHeight="1">
      <c r="A86" s="120"/>
      <c r="B86" s="121"/>
      <c r="C86" s="155"/>
      <c r="D86" s="163"/>
      <c r="E86" s="164"/>
      <c r="F86" s="120"/>
      <c r="G86" s="120"/>
      <c r="H86" s="120"/>
      <c r="I86" s="156"/>
      <c r="J86" s="156"/>
      <c r="K86" s="156"/>
      <c r="L86" s="156"/>
      <c r="M86" s="156"/>
      <c r="N86" s="156"/>
      <c r="O86" s="156"/>
      <c r="P86" s="156"/>
      <c r="Q86" s="1"/>
      <c r="R86" s="6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>
      <c r="A87" s="165"/>
      <c r="B87" s="121"/>
      <c r="C87" s="122"/>
      <c r="D87" s="166"/>
      <c r="E87" s="125"/>
      <c r="F87" s="125"/>
      <c r="G87" s="125"/>
      <c r="H87" s="125"/>
      <c r="I87" s="125"/>
      <c r="J87" s="6"/>
      <c r="K87" s="125"/>
      <c r="L87" s="125"/>
      <c r="M87" s="6"/>
      <c r="N87" s="1"/>
      <c r="O87" s="122"/>
      <c r="P87" s="44"/>
      <c r="Q87" s="44"/>
      <c r="R87" s="6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4"/>
      <c r="AG87" s="44"/>
      <c r="AH87" s="44"/>
      <c r="AI87" s="44"/>
      <c r="AJ87" s="44"/>
      <c r="AK87" s="44"/>
      <c r="AL87" s="44"/>
    </row>
    <row r="88" spans="1:38" ht="12.75" customHeight="1">
      <c r="A88" s="167" t="s">
        <v>614</v>
      </c>
      <c r="B88" s="167"/>
      <c r="C88" s="167"/>
      <c r="D88" s="167"/>
      <c r="E88" s="168"/>
      <c r="F88" s="125"/>
      <c r="G88" s="125"/>
      <c r="H88" s="125"/>
      <c r="I88" s="125"/>
      <c r="J88" s="1"/>
      <c r="K88" s="6"/>
      <c r="L88" s="6"/>
      <c r="M88" s="6"/>
      <c r="N88" s="1"/>
      <c r="O88" s="1"/>
      <c r="P88" s="44"/>
      <c r="Q88" s="44"/>
      <c r="R88" s="6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4"/>
      <c r="AG88" s="44"/>
      <c r="AH88" s="44"/>
      <c r="AI88" s="44"/>
      <c r="AJ88" s="44"/>
      <c r="AK88" s="44"/>
      <c r="AL88" s="44"/>
    </row>
    <row r="89" spans="1:38" ht="38.25" customHeight="1">
      <c r="A89" s="100" t="s">
        <v>16</v>
      </c>
      <c r="B89" s="100" t="s">
        <v>568</v>
      </c>
      <c r="C89" s="100"/>
      <c r="D89" s="101" t="s">
        <v>579</v>
      </c>
      <c r="E89" s="100" t="s">
        <v>580</v>
      </c>
      <c r="F89" s="100" t="s">
        <v>581</v>
      </c>
      <c r="G89" s="100" t="s">
        <v>602</v>
      </c>
      <c r="H89" s="100" t="s">
        <v>583</v>
      </c>
      <c r="I89" s="100" t="s">
        <v>584</v>
      </c>
      <c r="J89" s="99" t="s">
        <v>585</v>
      </c>
      <c r="K89" s="99" t="s">
        <v>615</v>
      </c>
      <c r="L89" s="102" t="s">
        <v>587</v>
      </c>
      <c r="M89" s="162" t="s">
        <v>611</v>
      </c>
      <c r="N89" s="100" t="s">
        <v>612</v>
      </c>
      <c r="O89" s="100" t="s">
        <v>589</v>
      </c>
      <c r="P89" s="101" t="s">
        <v>590</v>
      </c>
      <c r="Q89" s="44"/>
      <c r="R89" s="6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4"/>
      <c r="AG89" s="44"/>
      <c r="AH89" s="44"/>
      <c r="AI89" s="44"/>
      <c r="AJ89" s="44"/>
      <c r="AK89" s="44"/>
      <c r="AL89" s="44"/>
    </row>
    <row r="90" spans="1:38" s="262" customFormat="1" ht="12.75" customHeight="1">
      <c r="A90" s="311">
        <v>1</v>
      </c>
      <c r="B90" s="260">
        <v>44531</v>
      </c>
      <c r="C90" s="312"/>
      <c r="D90" s="313" t="s">
        <v>882</v>
      </c>
      <c r="E90" s="311" t="s">
        <v>593</v>
      </c>
      <c r="F90" s="311">
        <v>72</v>
      </c>
      <c r="G90" s="311">
        <v>30</v>
      </c>
      <c r="H90" s="311">
        <v>92.5</v>
      </c>
      <c r="I90" s="314" t="s">
        <v>878</v>
      </c>
      <c r="J90" s="315" t="s">
        <v>883</v>
      </c>
      <c r="K90" s="316">
        <f>H90-F90</f>
        <v>20.5</v>
      </c>
      <c r="L90" s="316">
        <v>100</v>
      </c>
      <c r="M90" s="315">
        <f>(K90*N90)-100</f>
        <v>925</v>
      </c>
      <c r="N90" s="315">
        <v>50</v>
      </c>
      <c r="O90" s="317" t="s">
        <v>591</v>
      </c>
      <c r="P90" s="417">
        <v>44531</v>
      </c>
      <c r="Q90" s="264"/>
      <c r="R90" s="265" t="s">
        <v>595</v>
      </c>
      <c r="S90" s="261"/>
      <c r="T90" s="261"/>
      <c r="U90" s="261"/>
      <c r="V90" s="261"/>
      <c r="W90" s="261"/>
      <c r="X90" s="261"/>
      <c r="Y90" s="261"/>
      <c r="Z90" s="261"/>
      <c r="AA90" s="261"/>
      <c r="AB90" s="261"/>
      <c r="AC90" s="261"/>
      <c r="AD90" s="261"/>
      <c r="AE90" s="261"/>
      <c r="AF90" s="261"/>
      <c r="AG90" s="261"/>
      <c r="AH90" s="261"/>
      <c r="AI90" s="261"/>
      <c r="AJ90" s="261"/>
      <c r="AK90" s="261"/>
      <c r="AL90" s="261"/>
    </row>
    <row r="91" spans="1:38" s="262" customFormat="1" ht="12.75" customHeight="1">
      <c r="A91" s="397">
        <v>2</v>
      </c>
      <c r="B91" s="393">
        <v>44531</v>
      </c>
      <c r="C91" s="398"/>
      <c r="D91" s="399" t="s">
        <v>884</v>
      </c>
      <c r="E91" s="400" t="s">
        <v>593</v>
      </c>
      <c r="F91" s="401">
        <v>72</v>
      </c>
      <c r="G91" s="401">
        <v>30</v>
      </c>
      <c r="H91" s="401">
        <v>93</v>
      </c>
      <c r="I91" s="402" t="s">
        <v>885</v>
      </c>
      <c r="J91" s="403" t="s">
        <v>605</v>
      </c>
      <c r="K91" s="404">
        <f t="shared" ref="K91" si="68">H91-F91</f>
        <v>21</v>
      </c>
      <c r="L91" s="404">
        <v>100</v>
      </c>
      <c r="M91" s="403">
        <f t="shared" ref="M91" si="69">(K91*N91)-100</f>
        <v>950</v>
      </c>
      <c r="N91" s="403">
        <v>50</v>
      </c>
      <c r="O91" s="405" t="s">
        <v>591</v>
      </c>
      <c r="P91" s="418">
        <v>44531</v>
      </c>
      <c r="Q91" s="264"/>
      <c r="R91" s="265" t="s">
        <v>595</v>
      </c>
      <c r="S91" s="261"/>
      <c r="T91" s="261"/>
      <c r="U91" s="261"/>
      <c r="V91" s="261"/>
      <c r="W91" s="261"/>
      <c r="X91" s="261"/>
      <c r="Y91" s="261"/>
      <c r="Z91" s="261"/>
      <c r="AA91" s="261"/>
      <c r="AB91" s="261"/>
      <c r="AC91" s="261"/>
      <c r="AD91" s="261"/>
      <c r="AE91" s="261"/>
      <c r="AF91" s="261"/>
      <c r="AG91" s="261"/>
      <c r="AH91" s="261"/>
      <c r="AI91" s="261"/>
      <c r="AJ91" s="261"/>
      <c r="AK91" s="261"/>
      <c r="AL91" s="261"/>
    </row>
    <row r="92" spans="1:38" s="262" customFormat="1" ht="12.75" customHeight="1">
      <c r="A92" s="409">
        <v>3</v>
      </c>
      <c r="B92" s="410">
        <v>44532</v>
      </c>
      <c r="C92" s="411"/>
      <c r="D92" s="412" t="s">
        <v>894</v>
      </c>
      <c r="E92" s="409" t="s">
        <v>593</v>
      </c>
      <c r="F92" s="409">
        <v>56</v>
      </c>
      <c r="G92" s="409">
        <v>20</v>
      </c>
      <c r="H92" s="409">
        <v>20</v>
      </c>
      <c r="I92" s="413" t="s">
        <v>895</v>
      </c>
      <c r="J92" s="414" t="s">
        <v>899</v>
      </c>
      <c r="K92" s="415">
        <f t="shared" ref="K92" si="70">H92-F92</f>
        <v>-36</v>
      </c>
      <c r="L92" s="415">
        <v>100</v>
      </c>
      <c r="M92" s="414">
        <f t="shared" ref="M92" si="71">(K92*N92)-100</f>
        <v>-1900</v>
      </c>
      <c r="N92" s="414">
        <v>50</v>
      </c>
      <c r="O92" s="416" t="s">
        <v>604</v>
      </c>
      <c r="P92" s="419">
        <v>44532</v>
      </c>
      <c r="Q92" s="264"/>
      <c r="R92" s="265" t="s">
        <v>595</v>
      </c>
      <c r="S92" s="261"/>
      <c r="T92" s="261"/>
      <c r="U92" s="261"/>
      <c r="V92" s="261"/>
      <c r="W92" s="261"/>
      <c r="X92" s="261"/>
      <c r="Y92" s="261"/>
      <c r="Z92" s="261"/>
      <c r="AA92" s="261"/>
      <c r="AB92" s="261"/>
      <c r="AC92" s="261"/>
      <c r="AD92" s="261"/>
      <c r="AE92" s="261"/>
      <c r="AF92" s="261"/>
      <c r="AG92" s="261"/>
      <c r="AH92" s="261"/>
      <c r="AI92" s="261"/>
      <c r="AJ92" s="261"/>
      <c r="AK92" s="261"/>
      <c r="AL92" s="261"/>
    </row>
    <row r="93" spans="1:38" s="262" customFormat="1" ht="12.75" customHeight="1">
      <c r="A93" s="397">
        <v>4</v>
      </c>
      <c r="B93" s="393">
        <v>44532</v>
      </c>
      <c r="C93" s="398"/>
      <c r="D93" s="399" t="s">
        <v>896</v>
      </c>
      <c r="E93" s="400" t="s">
        <v>897</v>
      </c>
      <c r="F93" s="401">
        <v>83</v>
      </c>
      <c r="G93" s="401">
        <v>127</v>
      </c>
      <c r="H93" s="401">
        <v>63</v>
      </c>
      <c r="I93" s="402">
        <v>1</v>
      </c>
      <c r="J93" s="403" t="s">
        <v>898</v>
      </c>
      <c r="K93" s="404">
        <f>F93-H93</f>
        <v>20</v>
      </c>
      <c r="L93" s="404">
        <v>100</v>
      </c>
      <c r="M93" s="403">
        <f t="shared" ref="M93:M94" si="72">(K93*N93)-100</f>
        <v>900</v>
      </c>
      <c r="N93" s="403">
        <v>50</v>
      </c>
      <c r="O93" s="405" t="s">
        <v>591</v>
      </c>
      <c r="P93" s="418">
        <v>44532</v>
      </c>
      <c r="Q93" s="264"/>
      <c r="R93" s="265" t="s">
        <v>592</v>
      </c>
      <c r="S93" s="261"/>
      <c r="T93" s="261"/>
      <c r="U93" s="261"/>
      <c r="V93" s="261"/>
      <c r="W93" s="261"/>
      <c r="X93" s="261"/>
      <c r="Y93" s="261"/>
      <c r="Z93" s="261"/>
      <c r="AA93" s="261"/>
      <c r="AB93" s="261"/>
      <c r="AC93" s="261"/>
      <c r="AD93" s="261"/>
      <c r="AE93" s="261"/>
      <c r="AF93" s="261"/>
      <c r="AG93" s="261"/>
      <c r="AH93" s="261"/>
      <c r="AI93" s="261"/>
      <c r="AJ93" s="261"/>
      <c r="AK93" s="261"/>
      <c r="AL93" s="261"/>
    </row>
    <row r="94" spans="1:38" s="262" customFormat="1" ht="12.75" customHeight="1">
      <c r="A94" s="409">
        <v>5</v>
      </c>
      <c r="B94" s="410">
        <v>44532</v>
      </c>
      <c r="C94" s="411"/>
      <c r="D94" s="412" t="s">
        <v>900</v>
      </c>
      <c r="E94" s="409" t="s">
        <v>593</v>
      </c>
      <c r="F94" s="409">
        <v>11.5</v>
      </c>
      <c r="G94" s="409">
        <v>0</v>
      </c>
      <c r="H94" s="409">
        <v>0</v>
      </c>
      <c r="I94" s="413" t="s">
        <v>901</v>
      </c>
      <c r="J94" s="414" t="s">
        <v>910</v>
      </c>
      <c r="K94" s="415">
        <f t="shared" ref="K94" si="73">H94-F94</f>
        <v>-11.5</v>
      </c>
      <c r="L94" s="415">
        <v>100</v>
      </c>
      <c r="M94" s="414">
        <f t="shared" si="72"/>
        <v>-675</v>
      </c>
      <c r="N94" s="414">
        <v>50</v>
      </c>
      <c r="O94" s="416" t="s">
        <v>604</v>
      </c>
      <c r="P94" s="419">
        <v>44532</v>
      </c>
      <c r="Q94" s="264"/>
      <c r="R94" s="265" t="s">
        <v>595</v>
      </c>
      <c r="S94" s="261"/>
      <c r="T94" s="261"/>
      <c r="U94" s="261"/>
      <c r="V94" s="261"/>
      <c r="W94" s="261"/>
      <c r="X94" s="261"/>
      <c r="Y94" s="261"/>
      <c r="Z94" s="261"/>
      <c r="AA94" s="261"/>
      <c r="AB94" s="261"/>
      <c r="AC94" s="261"/>
      <c r="AD94" s="261"/>
      <c r="AE94" s="261"/>
      <c r="AF94" s="261"/>
      <c r="AG94" s="261"/>
      <c r="AH94" s="261"/>
      <c r="AI94" s="261"/>
      <c r="AJ94" s="261"/>
      <c r="AK94" s="261"/>
      <c r="AL94" s="261"/>
    </row>
    <row r="95" spans="1:38" s="262" customFormat="1" ht="12.75" customHeight="1">
      <c r="A95" s="409">
        <v>6</v>
      </c>
      <c r="B95" s="410">
        <v>44532</v>
      </c>
      <c r="C95" s="411"/>
      <c r="D95" s="412" t="s">
        <v>896</v>
      </c>
      <c r="E95" s="409" t="s">
        <v>897</v>
      </c>
      <c r="F95" s="409">
        <v>88</v>
      </c>
      <c r="G95" s="409">
        <v>135</v>
      </c>
      <c r="H95" s="409">
        <v>135</v>
      </c>
      <c r="I95" s="413">
        <v>1</v>
      </c>
      <c r="J95" s="414" t="s">
        <v>909</v>
      </c>
      <c r="K95" s="415">
        <f>F95-H95</f>
        <v>-47</v>
      </c>
      <c r="L95" s="415">
        <v>100</v>
      </c>
      <c r="M95" s="414">
        <f t="shared" ref="M95:M96" si="74">(K95*N95)-100</f>
        <v>-2450</v>
      </c>
      <c r="N95" s="414">
        <v>50</v>
      </c>
      <c r="O95" s="416" t="s">
        <v>604</v>
      </c>
      <c r="P95" s="426">
        <v>44533</v>
      </c>
      <c r="Q95" s="264"/>
      <c r="R95" s="265" t="s">
        <v>592</v>
      </c>
      <c r="S95" s="261"/>
      <c r="T95" s="261"/>
      <c r="U95" s="261"/>
      <c r="V95" s="261"/>
      <c r="W95" s="261"/>
      <c r="X95" s="261"/>
      <c r="Y95" s="261"/>
      <c r="Z95" s="261"/>
      <c r="AA95" s="261"/>
      <c r="AB95" s="261"/>
      <c r="AC95" s="261"/>
      <c r="AD95" s="261"/>
      <c r="AE95" s="261"/>
      <c r="AF95" s="261"/>
      <c r="AG95" s="261"/>
      <c r="AH95" s="261"/>
      <c r="AI95" s="261"/>
      <c r="AJ95" s="261"/>
      <c r="AK95" s="261"/>
      <c r="AL95" s="261"/>
    </row>
    <row r="96" spans="1:38" s="262" customFormat="1" ht="12.75" customHeight="1">
      <c r="A96" s="311">
        <v>7</v>
      </c>
      <c r="B96" s="260">
        <v>44536</v>
      </c>
      <c r="C96" s="312"/>
      <c r="D96" s="313" t="s">
        <v>915</v>
      </c>
      <c r="E96" s="311" t="s">
        <v>593</v>
      </c>
      <c r="F96" s="311">
        <v>72.5</v>
      </c>
      <c r="G96" s="311">
        <v>40</v>
      </c>
      <c r="H96" s="311">
        <v>94.5</v>
      </c>
      <c r="I96" s="314" t="s">
        <v>917</v>
      </c>
      <c r="J96" s="315" t="s">
        <v>918</v>
      </c>
      <c r="K96" s="404">
        <f t="shared" ref="K96:K97" si="75">H96-F96</f>
        <v>22</v>
      </c>
      <c r="L96" s="316">
        <v>100</v>
      </c>
      <c r="M96" s="315">
        <f t="shared" si="74"/>
        <v>1000</v>
      </c>
      <c r="N96" s="315">
        <v>50</v>
      </c>
      <c r="O96" s="317" t="s">
        <v>591</v>
      </c>
      <c r="P96" s="417">
        <v>44536</v>
      </c>
      <c r="Q96" s="264"/>
      <c r="R96" s="265" t="s">
        <v>595</v>
      </c>
      <c r="S96" s="261"/>
      <c r="T96" s="261"/>
      <c r="U96" s="261"/>
      <c r="V96" s="261"/>
      <c r="W96" s="261"/>
      <c r="X96" s="261"/>
      <c r="Y96" s="261"/>
      <c r="Z96" s="261"/>
      <c r="AA96" s="261"/>
      <c r="AB96" s="261"/>
      <c r="AC96" s="261"/>
      <c r="AD96" s="261"/>
      <c r="AE96" s="261"/>
      <c r="AF96" s="261"/>
      <c r="AG96" s="261"/>
      <c r="AH96" s="261"/>
      <c r="AI96" s="261"/>
      <c r="AJ96" s="261"/>
      <c r="AK96" s="261"/>
      <c r="AL96" s="261"/>
    </row>
    <row r="97" spans="1:38" s="262" customFormat="1" ht="12.75" customHeight="1">
      <c r="A97" s="311">
        <v>8</v>
      </c>
      <c r="B97" s="260">
        <v>44536</v>
      </c>
      <c r="C97" s="312"/>
      <c r="D97" s="313" t="s">
        <v>916</v>
      </c>
      <c r="E97" s="311" t="s">
        <v>593</v>
      </c>
      <c r="F97" s="311">
        <v>295</v>
      </c>
      <c r="G97" s="311">
        <v>190</v>
      </c>
      <c r="H97" s="311">
        <v>355</v>
      </c>
      <c r="I97" s="314" t="s">
        <v>919</v>
      </c>
      <c r="J97" s="315" t="s">
        <v>801</v>
      </c>
      <c r="K97" s="404">
        <f t="shared" si="75"/>
        <v>60</v>
      </c>
      <c r="L97" s="316">
        <v>100</v>
      </c>
      <c r="M97" s="315">
        <f t="shared" ref="M97" si="76">(K97*N97)-100</f>
        <v>1400</v>
      </c>
      <c r="N97" s="315">
        <v>25</v>
      </c>
      <c r="O97" s="317" t="s">
        <v>591</v>
      </c>
      <c r="P97" s="417">
        <v>44536</v>
      </c>
      <c r="Q97" s="264"/>
      <c r="R97" s="265" t="s">
        <v>595</v>
      </c>
      <c r="S97" s="261"/>
      <c r="T97" s="261"/>
      <c r="U97" s="261"/>
      <c r="V97" s="261"/>
      <c r="W97" s="261"/>
      <c r="X97" s="261"/>
      <c r="Y97" s="261"/>
      <c r="Z97" s="261"/>
      <c r="AA97" s="261"/>
      <c r="AB97" s="261"/>
      <c r="AC97" s="261"/>
      <c r="AD97" s="261"/>
      <c r="AE97" s="261"/>
      <c r="AF97" s="261"/>
      <c r="AG97" s="261"/>
      <c r="AH97" s="261"/>
      <c r="AI97" s="261"/>
      <c r="AJ97" s="261"/>
      <c r="AK97" s="261"/>
      <c r="AL97" s="261"/>
    </row>
    <row r="98" spans="1:38" s="262" customFormat="1" ht="12.75" customHeight="1">
      <c r="A98" s="311">
        <v>9</v>
      </c>
      <c r="B98" s="260">
        <v>44536</v>
      </c>
      <c r="C98" s="312"/>
      <c r="D98" s="313" t="s">
        <v>916</v>
      </c>
      <c r="E98" s="311" t="s">
        <v>593</v>
      </c>
      <c r="F98" s="311">
        <v>245</v>
      </c>
      <c r="G98" s="311">
        <v>120</v>
      </c>
      <c r="H98" s="311">
        <v>295</v>
      </c>
      <c r="I98" s="314" t="s">
        <v>920</v>
      </c>
      <c r="J98" s="315" t="s">
        <v>997</v>
      </c>
      <c r="K98" s="404">
        <f t="shared" ref="K98" si="77">H98-F98</f>
        <v>50</v>
      </c>
      <c r="L98" s="316">
        <v>100</v>
      </c>
      <c r="M98" s="315">
        <f t="shared" ref="M98" si="78">(K98*N98)-100</f>
        <v>1150</v>
      </c>
      <c r="N98" s="315">
        <v>25</v>
      </c>
      <c r="O98" s="317" t="s">
        <v>591</v>
      </c>
      <c r="P98" s="260">
        <v>44537</v>
      </c>
      <c r="Q98" s="264"/>
      <c r="R98" s="265" t="s">
        <v>595</v>
      </c>
      <c r="S98" s="261"/>
      <c r="T98" s="261"/>
      <c r="U98" s="261"/>
      <c r="V98" s="261"/>
      <c r="W98" s="261"/>
      <c r="X98" s="261"/>
      <c r="Y98" s="261"/>
      <c r="Z98" s="261"/>
      <c r="AA98" s="261"/>
      <c r="AB98" s="261"/>
      <c r="AC98" s="261"/>
      <c r="AD98" s="261"/>
      <c r="AE98" s="261"/>
      <c r="AF98" s="261"/>
      <c r="AG98" s="261"/>
      <c r="AH98" s="261"/>
      <c r="AI98" s="261"/>
      <c r="AJ98" s="261"/>
      <c r="AK98" s="261"/>
      <c r="AL98" s="261"/>
    </row>
    <row r="99" spans="1:38" s="262" customFormat="1" ht="12.75" customHeight="1">
      <c r="A99" s="311">
        <v>10</v>
      </c>
      <c r="B99" s="260">
        <v>44537</v>
      </c>
      <c r="C99" s="312"/>
      <c r="D99" s="313" t="s">
        <v>922</v>
      </c>
      <c r="E99" s="311" t="s">
        <v>593</v>
      </c>
      <c r="F99" s="311">
        <v>31</v>
      </c>
      <c r="G99" s="311">
        <v>48</v>
      </c>
      <c r="H99" s="311">
        <v>37.5</v>
      </c>
      <c r="I99" s="314" t="s">
        <v>923</v>
      </c>
      <c r="J99" s="315" t="s">
        <v>1167</v>
      </c>
      <c r="K99" s="404">
        <f t="shared" ref="K99" si="79">H99-F99</f>
        <v>6.5</v>
      </c>
      <c r="L99" s="316">
        <v>100</v>
      </c>
      <c r="M99" s="315">
        <f t="shared" ref="M99" si="80">(K99*N99)-100</f>
        <v>1850</v>
      </c>
      <c r="N99" s="315">
        <v>300</v>
      </c>
      <c r="O99" s="317" t="s">
        <v>591</v>
      </c>
      <c r="P99" s="417">
        <v>44537</v>
      </c>
      <c r="Q99" s="264"/>
      <c r="R99" s="265" t="s">
        <v>595</v>
      </c>
      <c r="S99" s="261"/>
      <c r="T99" s="261"/>
      <c r="U99" s="261"/>
      <c r="V99" s="261"/>
      <c r="W99" s="261"/>
      <c r="X99" s="261"/>
      <c r="Y99" s="261"/>
      <c r="Z99" s="261"/>
      <c r="AA99" s="261"/>
      <c r="AB99" s="261"/>
      <c r="AC99" s="261"/>
      <c r="AD99" s="261"/>
      <c r="AE99" s="261"/>
      <c r="AF99" s="261"/>
      <c r="AG99" s="261"/>
      <c r="AH99" s="261"/>
      <c r="AI99" s="261"/>
      <c r="AJ99" s="261"/>
      <c r="AK99" s="261"/>
      <c r="AL99" s="261"/>
    </row>
    <row r="100" spans="1:38" s="262" customFormat="1" ht="12.75" customHeight="1">
      <c r="A100" s="409">
        <v>11</v>
      </c>
      <c r="B100" s="410">
        <v>44537</v>
      </c>
      <c r="C100" s="411"/>
      <c r="D100" s="412" t="s">
        <v>915</v>
      </c>
      <c r="E100" s="409" t="s">
        <v>593</v>
      </c>
      <c r="F100" s="409">
        <v>72.5</v>
      </c>
      <c r="G100" s="409">
        <v>40</v>
      </c>
      <c r="H100" s="409">
        <v>40</v>
      </c>
      <c r="I100" s="413" t="s">
        <v>917</v>
      </c>
      <c r="J100" s="414" t="s">
        <v>924</v>
      </c>
      <c r="K100" s="415">
        <f>F100-H100</f>
        <v>32.5</v>
      </c>
      <c r="L100" s="415">
        <v>100</v>
      </c>
      <c r="M100" s="414">
        <f>(K100*N100)-100</f>
        <v>1525</v>
      </c>
      <c r="N100" s="414">
        <v>50</v>
      </c>
      <c r="O100" s="416" t="s">
        <v>604</v>
      </c>
      <c r="P100" s="419">
        <v>44537</v>
      </c>
      <c r="Q100" s="264"/>
      <c r="R100" s="265" t="s">
        <v>595</v>
      </c>
      <c r="S100" s="261"/>
      <c r="T100" s="261"/>
      <c r="U100" s="261"/>
      <c r="V100" s="261"/>
      <c r="W100" s="261"/>
      <c r="X100" s="261"/>
      <c r="Y100" s="261"/>
      <c r="Z100" s="261"/>
      <c r="AA100" s="261"/>
      <c r="AB100" s="261"/>
      <c r="AC100" s="261"/>
      <c r="AD100" s="261"/>
      <c r="AE100" s="261"/>
      <c r="AF100" s="261"/>
      <c r="AG100" s="261"/>
      <c r="AH100" s="261"/>
      <c r="AI100" s="261"/>
      <c r="AJ100" s="261"/>
      <c r="AK100" s="261"/>
      <c r="AL100" s="261"/>
    </row>
    <row r="101" spans="1:38" s="262" customFormat="1" ht="12.75" customHeight="1">
      <c r="A101" s="409">
        <v>12</v>
      </c>
      <c r="B101" s="410">
        <v>44538</v>
      </c>
      <c r="C101" s="411"/>
      <c r="D101" s="412" t="s">
        <v>932</v>
      </c>
      <c r="E101" s="409" t="s">
        <v>897</v>
      </c>
      <c r="F101" s="409">
        <v>84</v>
      </c>
      <c r="G101" s="409">
        <v>120</v>
      </c>
      <c r="H101" s="409">
        <v>112.5</v>
      </c>
      <c r="I101" s="413" t="s">
        <v>931</v>
      </c>
      <c r="J101" s="414" t="s">
        <v>933</v>
      </c>
      <c r="K101" s="415">
        <f>F101-H101</f>
        <v>-28.5</v>
      </c>
      <c r="L101" s="415">
        <v>100</v>
      </c>
      <c r="M101" s="414">
        <f>(K101*N101)-100</f>
        <v>-1525</v>
      </c>
      <c r="N101" s="414">
        <v>50</v>
      </c>
      <c r="O101" s="416" t="s">
        <v>604</v>
      </c>
      <c r="P101" s="419">
        <v>44539</v>
      </c>
      <c r="Q101" s="264"/>
      <c r="R101" s="265" t="s">
        <v>595</v>
      </c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1"/>
      <c r="AI101" s="261"/>
      <c r="AJ101" s="261"/>
      <c r="AK101" s="261"/>
      <c r="AL101" s="261"/>
    </row>
    <row r="102" spans="1:38" s="262" customFormat="1" ht="12.75" customHeight="1">
      <c r="A102" s="409">
        <v>13</v>
      </c>
      <c r="B102" s="410">
        <v>44539</v>
      </c>
      <c r="C102" s="411"/>
      <c r="D102" s="412" t="s">
        <v>934</v>
      </c>
      <c r="E102" s="409" t="s">
        <v>593</v>
      </c>
      <c r="F102" s="409">
        <v>32.5</v>
      </c>
      <c r="G102" s="409">
        <v>17</v>
      </c>
      <c r="H102" s="409">
        <v>17</v>
      </c>
      <c r="I102" s="413" t="s">
        <v>923</v>
      </c>
      <c r="J102" s="414" t="s">
        <v>962</v>
      </c>
      <c r="K102" s="415">
        <f t="shared" ref="K102" si="81">H102-F102</f>
        <v>-15.5</v>
      </c>
      <c r="L102" s="470">
        <v>100</v>
      </c>
      <c r="M102" s="471">
        <f t="shared" ref="M102" si="82">(K102*N102)-100</f>
        <v>-4750</v>
      </c>
      <c r="N102" s="471">
        <v>300</v>
      </c>
      <c r="O102" s="416" t="s">
        <v>604</v>
      </c>
      <c r="P102" s="410">
        <v>44547</v>
      </c>
      <c r="Q102" s="264"/>
      <c r="R102" s="265" t="s">
        <v>595</v>
      </c>
      <c r="S102" s="261"/>
      <c r="T102" s="261"/>
      <c r="U102" s="261"/>
      <c r="V102" s="261"/>
      <c r="W102" s="261"/>
      <c r="X102" s="261"/>
      <c r="Y102" s="261"/>
      <c r="Z102" s="261"/>
      <c r="AA102" s="261"/>
      <c r="AB102" s="261"/>
      <c r="AC102" s="261"/>
      <c r="AD102" s="261"/>
      <c r="AE102" s="261"/>
      <c r="AF102" s="261"/>
      <c r="AG102" s="261"/>
      <c r="AH102" s="261"/>
      <c r="AI102" s="261"/>
      <c r="AJ102" s="261"/>
      <c r="AK102" s="261"/>
      <c r="AL102" s="261"/>
    </row>
    <row r="103" spans="1:38" s="262" customFormat="1" ht="12.75" customHeight="1">
      <c r="A103" s="311">
        <v>14</v>
      </c>
      <c r="B103" s="260">
        <v>44540</v>
      </c>
      <c r="C103" s="312"/>
      <c r="D103" s="313" t="s">
        <v>932</v>
      </c>
      <c r="E103" s="311" t="s">
        <v>593</v>
      </c>
      <c r="F103" s="311">
        <v>49.5</v>
      </c>
      <c r="G103" s="311">
        <v>17</v>
      </c>
      <c r="H103" s="311">
        <v>69</v>
      </c>
      <c r="I103" s="314" t="s">
        <v>938</v>
      </c>
      <c r="J103" s="315" t="s">
        <v>939</v>
      </c>
      <c r="K103" s="404">
        <f t="shared" ref="K103" si="83">H103-F103</f>
        <v>19.5</v>
      </c>
      <c r="L103" s="316">
        <v>100</v>
      </c>
      <c r="M103" s="315">
        <f t="shared" ref="M103" si="84">(K103*N103)-100</f>
        <v>875</v>
      </c>
      <c r="N103" s="315">
        <v>50</v>
      </c>
      <c r="O103" s="317" t="s">
        <v>591</v>
      </c>
      <c r="P103" s="417">
        <v>44540</v>
      </c>
      <c r="Q103" s="264"/>
      <c r="R103" s="265" t="s">
        <v>592</v>
      </c>
      <c r="S103" s="261"/>
      <c r="T103" s="261"/>
      <c r="U103" s="261"/>
      <c r="V103" s="261"/>
      <c r="W103" s="261"/>
      <c r="X103" s="261"/>
      <c r="Y103" s="261"/>
      <c r="Z103" s="261"/>
      <c r="AA103" s="261"/>
      <c r="AB103" s="261"/>
      <c r="AC103" s="261"/>
      <c r="AD103" s="261"/>
      <c r="AE103" s="261"/>
      <c r="AF103" s="261"/>
      <c r="AG103" s="261"/>
      <c r="AH103" s="261"/>
      <c r="AI103" s="261"/>
      <c r="AJ103" s="261"/>
      <c r="AK103" s="261"/>
      <c r="AL103" s="261"/>
    </row>
    <row r="104" spans="1:38" s="262" customFormat="1" ht="12.75" customHeight="1">
      <c r="A104" s="409">
        <v>15</v>
      </c>
      <c r="B104" s="410">
        <v>44544</v>
      </c>
      <c r="C104" s="411"/>
      <c r="D104" s="412" t="s">
        <v>950</v>
      </c>
      <c r="E104" s="409" t="s">
        <v>593</v>
      </c>
      <c r="F104" s="409">
        <v>59</v>
      </c>
      <c r="G104" s="409">
        <v>28</v>
      </c>
      <c r="H104" s="409">
        <v>28</v>
      </c>
      <c r="I104" s="413" t="s">
        <v>938</v>
      </c>
      <c r="J104" s="414" t="s">
        <v>952</v>
      </c>
      <c r="K104" s="415">
        <f t="shared" ref="K104:K106" si="85">H104-F104</f>
        <v>-31</v>
      </c>
      <c r="L104" s="470">
        <v>100</v>
      </c>
      <c r="M104" s="471">
        <f t="shared" ref="M104:M106" si="86">(K104*N104)-100</f>
        <v>-1650</v>
      </c>
      <c r="N104" s="471">
        <v>50</v>
      </c>
      <c r="O104" s="416" t="s">
        <v>604</v>
      </c>
      <c r="P104" s="410">
        <v>44545</v>
      </c>
      <c r="Q104" s="264"/>
      <c r="R104" s="265" t="s">
        <v>592</v>
      </c>
      <c r="S104" s="261"/>
      <c r="T104" s="261"/>
      <c r="U104" s="261"/>
      <c r="V104" s="261"/>
      <c r="W104" s="261"/>
      <c r="X104" s="261"/>
      <c r="Y104" s="261"/>
      <c r="Z104" s="261"/>
      <c r="AA104" s="261"/>
      <c r="AB104" s="261"/>
      <c r="AC104" s="261"/>
      <c r="AD104" s="261"/>
      <c r="AE104" s="261"/>
      <c r="AF104" s="261"/>
      <c r="AG104" s="261"/>
      <c r="AH104" s="261"/>
      <c r="AI104" s="261"/>
      <c r="AJ104" s="261"/>
      <c r="AK104" s="261"/>
      <c r="AL104" s="261"/>
    </row>
    <row r="105" spans="1:38" s="262" customFormat="1" ht="12.75" customHeight="1">
      <c r="A105" s="311">
        <v>16</v>
      </c>
      <c r="B105" s="260">
        <v>44545</v>
      </c>
      <c r="C105" s="312"/>
      <c r="D105" s="313" t="s">
        <v>953</v>
      </c>
      <c r="E105" s="311" t="s">
        <v>593</v>
      </c>
      <c r="F105" s="311">
        <v>26</v>
      </c>
      <c r="G105" s="311">
        <v>14</v>
      </c>
      <c r="H105" s="311">
        <v>34.5</v>
      </c>
      <c r="I105" s="314" t="s">
        <v>954</v>
      </c>
      <c r="J105" s="315" t="s">
        <v>643</v>
      </c>
      <c r="K105" s="404">
        <f t="shared" si="85"/>
        <v>8.5</v>
      </c>
      <c r="L105" s="316">
        <v>100</v>
      </c>
      <c r="M105" s="315">
        <f t="shared" si="86"/>
        <v>3300</v>
      </c>
      <c r="N105" s="315">
        <v>400</v>
      </c>
      <c r="O105" s="317" t="s">
        <v>591</v>
      </c>
      <c r="P105" s="417">
        <v>44545</v>
      </c>
      <c r="Q105" s="264"/>
      <c r="R105" s="265" t="s">
        <v>592</v>
      </c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1"/>
    </row>
    <row r="106" spans="1:38" s="262" customFormat="1" ht="12.75" customHeight="1">
      <c r="A106" s="409">
        <v>17</v>
      </c>
      <c r="B106" s="410">
        <v>44547</v>
      </c>
      <c r="C106" s="411"/>
      <c r="D106" s="412" t="s">
        <v>963</v>
      </c>
      <c r="E106" s="409" t="s">
        <v>593</v>
      </c>
      <c r="F106" s="409">
        <v>14.5</v>
      </c>
      <c r="G106" s="409">
        <v>3.5</v>
      </c>
      <c r="H106" s="409">
        <v>3.5</v>
      </c>
      <c r="I106" s="413" t="s">
        <v>964</v>
      </c>
      <c r="J106" s="414" t="s">
        <v>979</v>
      </c>
      <c r="K106" s="415">
        <f t="shared" si="85"/>
        <v>-11</v>
      </c>
      <c r="L106" s="470">
        <v>100</v>
      </c>
      <c r="M106" s="471">
        <f t="shared" si="86"/>
        <v>-4500</v>
      </c>
      <c r="N106" s="471">
        <v>400</v>
      </c>
      <c r="O106" s="416" t="s">
        <v>604</v>
      </c>
      <c r="P106" s="410">
        <v>44551</v>
      </c>
      <c r="Q106" s="264"/>
      <c r="R106" s="265" t="s">
        <v>592</v>
      </c>
      <c r="S106" s="261"/>
      <c r="T106" s="261"/>
      <c r="U106" s="261"/>
      <c r="V106" s="261"/>
      <c r="W106" s="261"/>
      <c r="X106" s="261"/>
      <c r="Y106" s="261"/>
      <c r="Z106" s="261"/>
      <c r="AA106" s="261"/>
      <c r="AB106" s="261"/>
      <c r="AC106" s="261"/>
      <c r="AD106" s="261"/>
      <c r="AE106" s="261"/>
      <c r="AF106" s="261"/>
      <c r="AG106" s="261"/>
      <c r="AH106" s="261"/>
      <c r="AI106" s="261"/>
      <c r="AJ106" s="261"/>
      <c r="AK106" s="261"/>
      <c r="AL106" s="261"/>
    </row>
    <row r="107" spans="1:38" s="262" customFormat="1" ht="12.75" customHeight="1">
      <c r="A107" s="311">
        <v>18</v>
      </c>
      <c r="B107" s="260">
        <v>44547</v>
      </c>
      <c r="C107" s="312"/>
      <c r="D107" s="313" t="s">
        <v>965</v>
      </c>
      <c r="E107" s="311" t="s">
        <v>593</v>
      </c>
      <c r="F107" s="311">
        <v>66</v>
      </c>
      <c r="G107" s="311">
        <v>28</v>
      </c>
      <c r="H107" s="311">
        <v>83.5</v>
      </c>
      <c r="I107" s="314" t="s">
        <v>966</v>
      </c>
      <c r="J107" s="315" t="s">
        <v>967</v>
      </c>
      <c r="K107" s="404">
        <f t="shared" ref="K107:K108" si="87">H107-F107</f>
        <v>17.5</v>
      </c>
      <c r="L107" s="316">
        <v>100</v>
      </c>
      <c r="M107" s="315">
        <f t="shared" ref="M107:M108" si="88">(K107*N107)-100</f>
        <v>775</v>
      </c>
      <c r="N107" s="315">
        <v>50</v>
      </c>
      <c r="O107" s="317" t="s">
        <v>591</v>
      </c>
      <c r="P107" s="417">
        <v>44547</v>
      </c>
      <c r="Q107" s="264"/>
      <c r="R107" s="265" t="s">
        <v>592</v>
      </c>
      <c r="S107" s="261"/>
      <c r="T107" s="261"/>
      <c r="U107" s="261"/>
      <c r="V107" s="261"/>
      <c r="W107" s="261"/>
      <c r="X107" s="261"/>
      <c r="Y107" s="261"/>
      <c r="Z107" s="261"/>
      <c r="AA107" s="261"/>
      <c r="AB107" s="261"/>
      <c r="AC107" s="261"/>
      <c r="AD107" s="261"/>
      <c r="AE107" s="261"/>
      <c r="AF107" s="261"/>
      <c r="AG107" s="261"/>
      <c r="AH107" s="261"/>
      <c r="AI107" s="261"/>
      <c r="AJ107" s="261"/>
      <c r="AK107" s="261"/>
      <c r="AL107" s="261"/>
    </row>
    <row r="108" spans="1:38" s="262" customFormat="1" ht="12.75" customHeight="1">
      <c r="A108" s="409">
        <v>19</v>
      </c>
      <c r="B108" s="410">
        <v>44550</v>
      </c>
      <c r="C108" s="411"/>
      <c r="D108" s="412" t="s">
        <v>973</v>
      </c>
      <c r="E108" s="409" t="s">
        <v>593</v>
      </c>
      <c r="F108" s="409">
        <v>51</v>
      </c>
      <c r="G108" s="409">
        <v>18</v>
      </c>
      <c r="H108" s="409">
        <v>18</v>
      </c>
      <c r="I108" s="413" t="s">
        <v>974</v>
      </c>
      <c r="J108" s="414" t="s">
        <v>975</v>
      </c>
      <c r="K108" s="415">
        <f t="shared" si="87"/>
        <v>-33</v>
      </c>
      <c r="L108" s="470">
        <v>100</v>
      </c>
      <c r="M108" s="471">
        <f t="shared" si="88"/>
        <v>-1750</v>
      </c>
      <c r="N108" s="471">
        <v>50</v>
      </c>
      <c r="O108" s="416" t="s">
        <v>604</v>
      </c>
      <c r="P108" s="410">
        <v>44550</v>
      </c>
      <c r="Q108" s="264"/>
      <c r="R108" s="265" t="s">
        <v>595</v>
      </c>
      <c r="S108" s="261"/>
      <c r="T108" s="261"/>
      <c r="U108" s="261"/>
      <c r="V108" s="261"/>
      <c r="W108" s="261"/>
      <c r="X108" s="261"/>
      <c r="Y108" s="261"/>
      <c r="Z108" s="261"/>
      <c r="AA108" s="261"/>
      <c r="AB108" s="261"/>
      <c r="AC108" s="261"/>
      <c r="AD108" s="261"/>
      <c r="AE108" s="261"/>
      <c r="AF108" s="261"/>
      <c r="AG108" s="261"/>
      <c r="AH108" s="261"/>
      <c r="AI108" s="261"/>
      <c r="AJ108" s="261"/>
      <c r="AK108" s="261"/>
      <c r="AL108" s="261"/>
    </row>
    <row r="109" spans="1:38" s="262" customFormat="1" ht="12.75" customHeight="1">
      <c r="A109" s="480">
        <v>20</v>
      </c>
      <c r="B109" s="481">
        <v>44552</v>
      </c>
      <c r="C109" s="482"/>
      <c r="D109" s="483" t="s">
        <v>988</v>
      </c>
      <c r="E109" s="480" t="s">
        <v>593</v>
      </c>
      <c r="F109" s="480">
        <v>62</v>
      </c>
      <c r="G109" s="480">
        <v>28</v>
      </c>
      <c r="H109" s="480">
        <v>64</v>
      </c>
      <c r="I109" s="484" t="s">
        <v>989</v>
      </c>
      <c r="J109" s="485" t="s">
        <v>990</v>
      </c>
      <c r="K109" s="486">
        <f t="shared" ref="K109:K110" si="89">H109-F109</f>
        <v>2</v>
      </c>
      <c r="L109" s="487">
        <v>100</v>
      </c>
      <c r="M109" s="485">
        <f t="shared" ref="M109:M110" si="90">(K109*N109)-100</f>
        <v>0</v>
      </c>
      <c r="N109" s="485">
        <v>50</v>
      </c>
      <c r="O109" s="488" t="s">
        <v>714</v>
      </c>
      <c r="P109" s="489">
        <v>44552</v>
      </c>
      <c r="Q109" s="264"/>
      <c r="R109" s="265" t="s">
        <v>595</v>
      </c>
      <c r="S109" s="261"/>
      <c r="T109" s="261"/>
      <c r="U109" s="261"/>
      <c r="V109" s="261"/>
      <c r="W109" s="261"/>
      <c r="X109" s="261"/>
      <c r="Y109" s="261"/>
      <c r="Z109" s="261"/>
      <c r="AA109" s="261"/>
      <c r="AB109" s="261"/>
      <c r="AC109" s="261"/>
      <c r="AD109" s="261"/>
      <c r="AE109" s="261"/>
      <c r="AF109" s="261"/>
      <c r="AG109" s="261"/>
      <c r="AH109" s="261"/>
      <c r="AI109" s="261"/>
      <c r="AJ109" s="261"/>
      <c r="AK109" s="261"/>
      <c r="AL109" s="261"/>
    </row>
    <row r="110" spans="1:38" s="262" customFormat="1" ht="12.75" customHeight="1">
      <c r="A110" s="311">
        <v>21</v>
      </c>
      <c r="B110" s="260">
        <v>44552</v>
      </c>
      <c r="C110" s="312"/>
      <c r="D110" s="313" t="s">
        <v>995</v>
      </c>
      <c r="E110" s="311" t="s">
        <v>593</v>
      </c>
      <c r="F110" s="311">
        <v>165</v>
      </c>
      <c r="G110" s="311">
        <v>90</v>
      </c>
      <c r="H110" s="311">
        <v>215</v>
      </c>
      <c r="I110" s="314" t="s">
        <v>996</v>
      </c>
      <c r="J110" s="315" t="s">
        <v>997</v>
      </c>
      <c r="K110" s="404">
        <f t="shared" si="89"/>
        <v>50</v>
      </c>
      <c r="L110" s="316">
        <v>100</v>
      </c>
      <c r="M110" s="315">
        <f t="shared" si="90"/>
        <v>1150</v>
      </c>
      <c r="N110" s="315">
        <v>25</v>
      </c>
      <c r="O110" s="317" t="s">
        <v>591</v>
      </c>
      <c r="P110" s="417">
        <v>44552</v>
      </c>
      <c r="Q110" s="264"/>
      <c r="R110" s="265" t="s">
        <v>592</v>
      </c>
      <c r="S110" s="261"/>
      <c r="T110" s="261"/>
      <c r="U110" s="261"/>
      <c r="V110" s="261"/>
      <c r="W110" s="261"/>
      <c r="X110" s="261"/>
      <c r="Y110" s="261"/>
      <c r="Z110" s="261"/>
      <c r="AA110" s="261"/>
      <c r="AB110" s="261"/>
      <c r="AC110" s="261"/>
      <c r="AD110" s="261"/>
      <c r="AE110" s="261"/>
      <c r="AF110" s="261"/>
      <c r="AG110" s="261"/>
      <c r="AH110" s="261"/>
      <c r="AI110" s="261"/>
      <c r="AJ110" s="261"/>
      <c r="AK110" s="261"/>
      <c r="AL110" s="261"/>
    </row>
    <row r="111" spans="1:38" s="262" customFormat="1" ht="12.75" customHeight="1">
      <c r="A111" s="311">
        <v>22</v>
      </c>
      <c r="B111" s="260">
        <v>44553</v>
      </c>
      <c r="C111" s="312"/>
      <c r="D111" s="313" t="s">
        <v>998</v>
      </c>
      <c r="E111" s="311" t="s">
        <v>593</v>
      </c>
      <c r="F111" s="311">
        <v>33</v>
      </c>
      <c r="G111" s="311">
        <v>25</v>
      </c>
      <c r="H111" s="311">
        <v>40</v>
      </c>
      <c r="I111" s="314" t="s">
        <v>999</v>
      </c>
      <c r="J111" s="315" t="s">
        <v>1000</v>
      </c>
      <c r="K111" s="404">
        <f t="shared" ref="K111:K114" si="91">H111-F111</f>
        <v>7</v>
      </c>
      <c r="L111" s="316">
        <v>100</v>
      </c>
      <c r="M111" s="315">
        <f t="shared" ref="M111:M112" si="92">(K111*N111)-100</f>
        <v>4275</v>
      </c>
      <c r="N111" s="315">
        <v>625</v>
      </c>
      <c r="O111" s="317" t="s">
        <v>591</v>
      </c>
      <c r="P111" s="417">
        <v>44553</v>
      </c>
      <c r="Q111" s="264"/>
      <c r="R111" s="265" t="s">
        <v>595</v>
      </c>
      <c r="S111" s="261"/>
      <c r="T111" s="261"/>
      <c r="U111" s="261"/>
      <c r="V111" s="261"/>
      <c r="W111" s="261"/>
      <c r="X111" s="261"/>
      <c r="Y111" s="261"/>
      <c r="Z111" s="261"/>
      <c r="AA111" s="261"/>
      <c r="AB111" s="261"/>
      <c r="AC111" s="261"/>
      <c r="AD111" s="261"/>
      <c r="AE111" s="261"/>
      <c r="AF111" s="261"/>
      <c r="AG111" s="261"/>
      <c r="AH111" s="261"/>
      <c r="AI111" s="261"/>
      <c r="AJ111" s="261"/>
      <c r="AK111" s="261"/>
      <c r="AL111" s="261"/>
    </row>
    <row r="112" spans="1:38" s="262" customFormat="1" ht="12.75" customHeight="1">
      <c r="A112" s="311">
        <v>23</v>
      </c>
      <c r="B112" s="260">
        <v>44553</v>
      </c>
      <c r="C112" s="312"/>
      <c r="D112" s="313" t="s">
        <v>1001</v>
      </c>
      <c r="E112" s="311" t="s">
        <v>593</v>
      </c>
      <c r="F112" s="311">
        <v>31</v>
      </c>
      <c r="G112" s="311"/>
      <c r="H112" s="311">
        <v>44.5</v>
      </c>
      <c r="I112" s="314" t="s">
        <v>1002</v>
      </c>
      <c r="J112" s="315" t="s">
        <v>1011</v>
      </c>
      <c r="K112" s="404">
        <f t="shared" ref="K112" si="93">H112-F112</f>
        <v>13.5</v>
      </c>
      <c r="L112" s="316">
        <v>100</v>
      </c>
      <c r="M112" s="315">
        <f t="shared" si="92"/>
        <v>575</v>
      </c>
      <c r="N112" s="315">
        <v>50</v>
      </c>
      <c r="O112" s="317" t="s">
        <v>591</v>
      </c>
      <c r="P112" s="417">
        <v>44553</v>
      </c>
      <c r="Q112" s="264"/>
      <c r="R112" s="265" t="s">
        <v>592</v>
      </c>
      <c r="S112" s="261"/>
      <c r="T112" s="261"/>
      <c r="U112" s="261"/>
      <c r="V112" s="261"/>
      <c r="W112" s="261"/>
      <c r="X112" s="261"/>
      <c r="Y112" s="261"/>
      <c r="Z112" s="261"/>
      <c r="AA112" s="261"/>
      <c r="AB112" s="261"/>
      <c r="AC112" s="261"/>
      <c r="AD112" s="261"/>
      <c r="AE112" s="261"/>
      <c r="AF112" s="261"/>
      <c r="AG112" s="261"/>
      <c r="AH112" s="261"/>
      <c r="AI112" s="261"/>
      <c r="AJ112" s="261"/>
      <c r="AK112" s="261"/>
      <c r="AL112" s="261"/>
    </row>
    <row r="113" spans="1:38" s="262" customFormat="1" ht="12.75" customHeight="1">
      <c r="A113" s="311">
        <v>24</v>
      </c>
      <c r="B113" s="260">
        <v>44553</v>
      </c>
      <c r="C113" s="312"/>
      <c r="D113" s="313" t="s">
        <v>1003</v>
      </c>
      <c r="E113" s="311" t="s">
        <v>593</v>
      </c>
      <c r="F113" s="311">
        <v>95</v>
      </c>
      <c r="G113" s="311"/>
      <c r="H113" s="311">
        <v>145</v>
      </c>
      <c r="I113" s="314" t="s">
        <v>1004</v>
      </c>
      <c r="J113" s="315" t="s">
        <v>997</v>
      </c>
      <c r="K113" s="404">
        <f t="shared" si="91"/>
        <v>50</v>
      </c>
      <c r="L113" s="316">
        <v>100</v>
      </c>
      <c r="M113" s="315">
        <f t="shared" ref="M113:M114" si="94">(K113*N113)-100</f>
        <v>1150</v>
      </c>
      <c r="N113" s="315">
        <v>25</v>
      </c>
      <c r="O113" s="317" t="s">
        <v>591</v>
      </c>
      <c r="P113" s="417">
        <v>44553</v>
      </c>
      <c r="Q113" s="264"/>
      <c r="R113" s="265" t="s">
        <v>595</v>
      </c>
      <c r="S113" s="261"/>
      <c r="T113" s="261"/>
      <c r="U113" s="261"/>
      <c r="V113" s="261"/>
      <c r="W113" s="261"/>
      <c r="X113" s="261"/>
      <c r="Y113" s="261"/>
      <c r="Z113" s="261"/>
      <c r="AA113" s="261"/>
      <c r="AB113" s="261"/>
      <c r="AC113" s="261"/>
      <c r="AD113" s="261"/>
      <c r="AE113" s="261"/>
      <c r="AF113" s="261"/>
      <c r="AG113" s="261"/>
      <c r="AH113" s="261"/>
      <c r="AI113" s="261"/>
      <c r="AJ113" s="261"/>
      <c r="AK113" s="261"/>
      <c r="AL113" s="261"/>
    </row>
    <row r="114" spans="1:38" s="262" customFormat="1" ht="12.75" customHeight="1">
      <c r="A114" s="311">
        <v>25</v>
      </c>
      <c r="B114" s="260">
        <v>44553</v>
      </c>
      <c r="C114" s="312"/>
      <c r="D114" s="313" t="s">
        <v>1005</v>
      </c>
      <c r="E114" s="311" t="s">
        <v>593</v>
      </c>
      <c r="F114" s="311">
        <v>36</v>
      </c>
      <c r="G114" s="311">
        <v>8</v>
      </c>
      <c r="H114" s="311">
        <v>50</v>
      </c>
      <c r="I114" s="314" t="s">
        <v>1006</v>
      </c>
      <c r="J114" s="315" t="s">
        <v>1016</v>
      </c>
      <c r="K114" s="404">
        <f t="shared" si="91"/>
        <v>14</v>
      </c>
      <c r="L114" s="316">
        <v>100</v>
      </c>
      <c r="M114" s="315">
        <f t="shared" si="94"/>
        <v>2000</v>
      </c>
      <c r="N114" s="315">
        <v>150</v>
      </c>
      <c r="O114" s="317" t="s">
        <v>591</v>
      </c>
      <c r="P114" s="260">
        <v>44554</v>
      </c>
      <c r="Q114" s="264"/>
      <c r="R114" s="265" t="s">
        <v>595</v>
      </c>
      <c r="S114" s="261"/>
      <c r="T114" s="261"/>
      <c r="U114" s="261"/>
      <c r="V114" s="261"/>
      <c r="W114" s="261"/>
      <c r="X114" s="261"/>
      <c r="Y114" s="261"/>
      <c r="Z114" s="261"/>
      <c r="AA114" s="261"/>
      <c r="AB114" s="261"/>
      <c r="AC114" s="261"/>
      <c r="AD114" s="261"/>
      <c r="AE114" s="261"/>
      <c r="AF114" s="261"/>
      <c r="AG114" s="261"/>
      <c r="AH114" s="261"/>
      <c r="AI114" s="261"/>
      <c r="AJ114" s="261"/>
      <c r="AK114" s="261"/>
      <c r="AL114" s="261"/>
    </row>
    <row r="115" spans="1:38" s="262" customFormat="1" ht="12.75" customHeight="1">
      <c r="A115" s="311">
        <v>26</v>
      </c>
      <c r="B115" s="260">
        <v>44553</v>
      </c>
      <c r="C115" s="312"/>
      <c r="D115" s="313" t="s">
        <v>1007</v>
      </c>
      <c r="E115" s="311" t="s">
        <v>593</v>
      </c>
      <c r="F115" s="311">
        <v>75</v>
      </c>
      <c r="G115" s="311"/>
      <c r="H115" s="311">
        <v>125</v>
      </c>
      <c r="I115" s="314" t="s">
        <v>1008</v>
      </c>
      <c r="J115" s="315" t="s">
        <v>997</v>
      </c>
      <c r="K115" s="404">
        <f t="shared" ref="K115:K117" si="95">H115-F115</f>
        <v>50</v>
      </c>
      <c r="L115" s="316">
        <v>100</v>
      </c>
      <c r="M115" s="315">
        <f t="shared" ref="M115:M117" si="96">(K115*N115)-100</f>
        <v>1150</v>
      </c>
      <c r="N115" s="315">
        <v>25</v>
      </c>
      <c r="O115" s="317" t="s">
        <v>591</v>
      </c>
      <c r="P115" s="417">
        <v>44553</v>
      </c>
      <c r="Q115" s="264"/>
      <c r="R115" s="265" t="s">
        <v>595</v>
      </c>
      <c r="S115" s="261"/>
      <c r="T115" s="261"/>
      <c r="U115" s="261"/>
      <c r="V115" s="261"/>
      <c r="W115" s="261"/>
      <c r="X115" s="261"/>
      <c r="Y115" s="261"/>
      <c r="Z115" s="261"/>
      <c r="AA115" s="261"/>
      <c r="AB115" s="261"/>
      <c r="AC115" s="261"/>
      <c r="AD115" s="261"/>
      <c r="AE115" s="261"/>
      <c r="AF115" s="261"/>
      <c r="AG115" s="261"/>
      <c r="AH115" s="261"/>
      <c r="AI115" s="261"/>
      <c r="AJ115" s="261"/>
      <c r="AK115" s="261"/>
      <c r="AL115" s="261"/>
    </row>
    <row r="116" spans="1:38" s="262" customFormat="1" ht="12.75" customHeight="1">
      <c r="A116" s="311">
        <v>27</v>
      </c>
      <c r="B116" s="260">
        <v>44553</v>
      </c>
      <c r="C116" s="312"/>
      <c r="D116" s="313" t="s">
        <v>1009</v>
      </c>
      <c r="E116" s="311" t="s">
        <v>593</v>
      </c>
      <c r="F116" s="311">
        <v>28</v>
      </c>
      <c r="G116" s="311"/>
      <c r="H116" s="311">
        <v>44</v>
      </c>
      <c r="I116" s="314" t="s">
        <v>1010</v>
      </c>
      <c r="J116" s="315" t="s">
        <v>1012</v>
      </c>
      <c r="K116" s="404">
        <f t="shared" si="95"/>
        <v>16</v>
      </c>
      <c r="L116" s="316">
        <v>100</v>
      </c>
      <c r="M116" s="315">
        <f t="shared" si="96"/>
        <v>700</v>
      </c>
      <c r="N116" s="315">
        <v>50</v>
      </c>
      <c r="O116" s="317" t="s">
        <v>591</v>
      </c>
      <c r="P116" s="417">
        <v>44553</v>
      </c>
      <c r="Q116" s="264"/>
      <c r="R116" s="265" t="s">
        <v>592</v>
      </c>
      <c r="S116" s="261"/>
      <c r="T116" s="261"/>
      <c r="U116" s="261"/>
      <c r="V116" s="261"/>
      <c r="W116" s="261"/>
      <c r="X116" s="261"/>
      <c r="Y116" s="261"/>
      <c r="Z116" s="261"/>
      <c r="AA116" s="261"/>
      <c r="AB116" s="261"/>
      <c r="AC116" s="261"/>
      <c r="AD116" s="261"/>
      <c r="AE116" s="261"/>
      <c r="AF116" s="261"/>
      <c r="AG116" s="261"/>
      <c r="AH116" s="261"/>
      <c r="AI116" s="261"/>
      <c r="AJ116" s="261"/>
      <c r="AK116" s="261"/>
      <c r="AL116" s="261"/>
    </row>
    <row r="117" spans="1:38" s="262" customFormat="1" ht="12.75" customHeight="1">
      <c r="A117" s="311">
        <v>28</v>
      </c>
      <c r="B117" s="260">
        <v>44554</v>
      </c>
      <c r="C117" s="312"/>
      <c r="D117" s="313" t="s">
        <v>1005</v>
      </c>
      <c r="E117" s="311" t="s">
        <v>593</v>
      </c>
      <c r="F117" s="311">
        <v>34</v>
      </c>
      <c r="G117" s="311">
        <v>8</v>
      </c>
      <c r="H117" s="311">
        <v>49.5</v>
      </c>
      <c r="I117" s="314" t="s">
        <v>1006</v>
      </c>
      <c r="J117" s="315" t="s">
        <v>1017</v>
      </c>
      <c r="K117" s="404">
        <f t="shared" si="95"/>
        <v>15.5</v>
      </c>
      <c r="L117" s="316">
        <v>100</v>
      </c>
      <c r="M117" s="315">
        <f t="shared" si="96"/>
        <v>2225</v>
      </c>
      <c r="N117" s="315">
        <v>150</v>
      </c>
      <c r="O117" s="317" t="s">
        <v>591</v>
      </c>
      <c r="P117" s="417">
        <v>44554</v>
      </c>
      <c r="Q117" s="264"/>
      <c r="R117" s="265" t="s">
        <v>595</v>
      </c>
      <c r="S117" s="261"/>
      <c r="T117" s="261"/>
      <c r="U117" s="261"/>
      <c r="V117" s="261"/>
      <c r="W117" s="261"/>
      <c r="X117" s="261"/>
      <c r="Y117" s="261"/>
      <c r="Z117" s="261"/>
      <c r="AA117" s="261"/>
      <c r="AB117" s="261"/>
      <c r="AC117" s="261"/>
      <c r="AD117" s="261"/>
      <c r="AE117" s="261"/>
      <c r="AF117" s="261"/>
      <c r="AG117" s="261"/>
      <c r="AH117" s="261"/>
      <c r="AI117" s="261"/>
      <c r="AJ117" s="261"/>
      <c r="AK117" s="261"/>
      <c r="AL117" s="261"/>
    </row>
    <row r="118" spans="1:38" s="262" customFormat="1" ht="12.75" customHeight="1">
      <c r="A118" s="311">
        <v>29</v>
      </c>
      <c r="B118" s="260">
        <v>44554</v>
      </c>
      <c r="C118" s="312"/>
      <c r="D118" s="313" t="s">
        <v>1005</v>
      </c>
      <c r="E118" s="311" t="s">
        <v>593</v>
      </c>
      <c r="F118" s="311">
        <v>30</v>
      </c>
      <c r="G118" s="311">
        <v>6</v>
      </c>
      <c r="H118" s="311">
        <v>40.5</v>
      </c>
      <c r="I118" s="314" t="s">
        <v>1015</v>
      </c>
      <c r="J118" s="315" t="s">
        <v>1043</v>
      </c>
      <c r="K118" s="404">
        <f t="shared" ref="K118" si="97">H118-F118</f>
        <v>10.5</v>
      </c>
      <c r="L118" s="316">
        <v>100</v>
      </c>
      <c r="M118" s="315">
        <f t="shared" ref="M118" si="98">(K118*N118)-100</f>
        <v>1475</v>
      </c>
      <c r="N118" s="315">
        <v>150</v>
      </c>
      <c r="O118" s="317" t="s">
        <v>591</v>
      </c>
      <c r="P118" s="260">
        <v>44558</v>
      </c>
      <c r="Q118" s="264"/>
      <c r="R118" s="265" t="s">
        <v>595</v>
      </c>
      <c r="S118" s="261"/>
      <c r="T118" s="261"/>
      <c r="U118" s="261"/>
      <c r="V118" s="261"/>
      <c r="W118" s="261"/>
      <c r="X118" s="261"/>
      <c r="Y118" s="261"/>
      <c r="Z118" s="261"/>
      <c r="AA118" s="261"/>
      <c r="AB118" s="261"/>
      <c r="AC118" s="261"/>
      <c r="AD118" s="261"/>
      <c r="AE118" s="261"/>
      <c r="AF118" s="261"/>
      <c r="AG118" s="261"/>
      <c r="AH118" s="261"/>
      <c r="AI118" s="261"/>
      <c r="AJ118" s="261"/>
      <c r="AK118" s="261"/>
      <c r="AL118" s="261"/>
    </row>
    <row r="119" spans="1:38" s="262" customFormat="1" ht="12.75" customHeight="1">
      <c r="A119" s="311">
        <v>30</v>
      </c>
      <c r="B119" s="260">
        <v>44554</v>
      </c>
      <c r="C119" s="312"/>
      <c r="D119" s="313" t="s">
        <v>1021</v>
      </c>
      <c r="E119" s="311" t="s">
        <v>593</v>
      </c>
      <c r="F119" s="311">
        <v>28</v>
      </c>
      <c r="G119" s="311">
        <v>13</v>
      </c>
      <c r="H119" s="311">
        <v>38</v>
      </c>
      <c r="I119" s="314" t="s">
        <v>1018</v>
      </c>
      <c r="J119" s="315" t="s">
        <v>1053</v>
      </c>
      <c r="K119" s="404">
        <f t="shared" ref="K119:K120" si="99">H119-F119</f>
        <v>10</v>
      </c>
      <c r="L119" s="316">
        <v>100</v>
      </c>
      <c r="M119" s="315">
        <f t="shared" ref="M119:M120" si="100">(K119*N119)-100</f>
        <v>1400</v>
      </c>
      <c r="N119" s="315">
        <v>150</v>
      </c>
      <c r="O119" s="317" t="s">
        <v>591</v>
      </c>
      <c r="P119" s="260">
        <v>44557</v>
      </c>
      <c r="Q119" s="264"/>
      <c r="R119" s="265" t="s">
        <v>595</v>
      </c>
      <c r="S119" s="261"/>
      <c r="T119" s="261"/>
      <c r="U119" s="261"/>
      <c r="V119" s="261"/>
      <c r="W119" s="261"/>
      <c r="X119" s="261"/>
      <c r="Y119" s="261"/>
      <c r="Z119" s="261"/>
      <c r="AA119" s="261"/>
      <c r="AB119" s="261"/>
      <c r="AC119" s="261"/>
      <c r="AD119" s="261"/>
      <c r="AE119" s="261"/>
      <c r="AF119" s="261"/>
      <c r="AG119" s="261"/>
      <c r="AH119" s="261"/>
      <c r="AI119" s="261"/>
      <c r="AJ119" s="261"/>
      <c r="AK119" s="261"/>
      <c r="AL119" s="261"/>
    </row>
    <row r="120" spans="1:38" s="262" customFormat="1" ht="12.75" customHeight="1">
      <c r="A120" s="409">
        <v>31</v>
      </c>
      <c r="B120" s="410">
        <v>44554</v>
      </c>
      <c r="C120" s="411"/>
      <c r="D120" s="412" t="s">
        <v>1019</v>
      </c>
      <c r="E120" s="409" t="s">
        <v>593</v>
      </c>
      <c r="F120" s="409">
        <v>1</v>
      </c>
      <c r="G120" s="409">
        <v>0.2</v>
      </c>
      <c r="H120" s="409">
        <v>0.45</v>
      </c>
      <c r="I120" s="413" t="s">
        <v>1020</v>
      </c>
      <c r="J120" s="414" t="s">
        <v>1095</v>
      </c>
      <c r="K120" s="415">
        <f t="shared" si="99"/>
        <v>-0.55000000000000004</v>
      </c>
      <c r="L120" s="470">
        <v>100</v>
      </c>
      <c r="M120" s="471">
        <f t="shared" si="100"/>
        <v>-3675.0000000000005</v>
      </c>
      <c r="N120" s="471">
        <v>6500</v>
      </c>
      <c r="O120" s="416" t="s">
        <v>604</v>
      </c>
      <c r="P120" s="410">
        <v>44560</v>
      </c>
      <c r="Q120" s="264"/>
      <c r="R120" s="265" t="s">
        <v>592</v>
      </c>
      <c r="S120" s="261"/>
      <c r="T120" s="261"/>
      <c r="U120" s="261"/>
      <c r="V120" s="261"/>
      <c r="W120" s="261"/>
      <c r="X120" s="261"/>
      <c r="Y120" s="261"/>
      <c r="Z120" s="261"/>
      <c r="AA120" s="261"/>
      <c r="AB120" s="261"/>
      <c r="AC120" s="261"/>
      <c r="AD120" s="261"/>
      <c r="AE120" s="261"/>
      <c r="AF120" s="261"/>
      <c r="AG120" s="261"/>
      <c r="AH120" s="261"/>
      <c r="AI120" s="261"/>
      <c r="AJ120" s="261"/>
      <c r="AK120" s="261"/>
      <c r="AL120" s="261"/>
    </row>
    <row r="121" spans="1:38" s="262" customFormat="1" ht="12.75" customHeight="1">
      <c r="A121" s="311">
        <v>32</v>
      </c>
      <c r="B121" s="260">
        <v>44554</v>
      </c>
      <c r="C121" s="312"/>
      <c r="D121" s="313" t="s">
        <v>1022</v>
      </c>
      <c r="E121" s="311" t="s">
        <v>593</v>
      </c>
      <c r="F121" s="311">
        <v>67.5</v>
      </c>
      <c r="G121" s="311">
        <v>35</v>
      </c>
      <c r="H121" s="311">
        <v>82</v>
      </c>
      <c r="I121" s="314" t="s">
        <v>966</v>
      </c>
      <c r="J121" s="315" t="s">
        <v>1023</v>
      </c>
      <c r="K121" s="404">
        <f t="shared" ref="K121" si="101">H121-F121</f>
        <v>14.5</v>
      </c>
      <c r="L121" s="316">
        <v>100</v>
      </c>
      <c r="M121" s="315">
        <f t="shared" ref="M121" si="102">(K121*N121)-100</f>
        <v>625</v>
      </c>
      <c r="N121" s="315">
        <v>50</v>
      </c>
      <c r="O121" s="317" t="s">
        <v>591</v>
      </c>
      <c r="P121" s="417">
        <v>44554</v>
      </c>
      <c r="Q121" s="264"/>
      <c r="R121" s="265" t="s">
        <v>595</v>
      </c>
      <c r="S121" s="261"/>
      <c r="T121" s="261"/>
      <c r="U121" s="261"/>
      <c r="V121" s="261"/>
      <c r="W121" s="261"/>
      <c r="X121" s="261"/>
      <c r="Y121" s="261"/>
      <c r="Z121" s="261"/>
      <c r="AA121" s="261"/>
      <c r="AB121" s="261"/>
      <c r="AC121" s="261"/>
      <c r="AD121" s="261"/>
      <c r="AE121" s="261"/>
      <c r="AF121" s="261"/>
      <c r="AG121" s="261"/>
      <c r="AH121" s="261"/>
      <c r="AI121" s="261"/>
      <c r="AJ121" s="261"/>
      <c r="AK121" s="261"/>
      <c r="AL121" s="261"/>
    </row>
    <row r="122" spans="1:38" s="262" customFormat="1" ht="12.75" customHeight="1">
      <c r="A122" s="311">
        <v>33</v>
      </c>
      <c r="B122" s="260">
        <v>44554</v>
      </c>
      <c r="C122" s="312"/>
      <c r="D122" s="313" t="s">
        <v>1024</v>
      </c>
      <c r="E122" s="311" t="s">
        <v>593</v>
      </c>
      <c r="F122" s="311">
        <v>200</v>
      </c>
      <c r="G122" s="311">
        <v>95</v>
      </c>
      <c r="H122" s="311">
        <v>240</v>
      </c>
      <c r="I122" s="314" t="s">
        <v>1025</v>
      </c>
      <c r="J122" s="315" t="s">
        <v>1026</v>
      </c>
      <c r="K122" s="404">
        <f t="shared" ref="K122:K126" si="103">H122-F122</f>
        <v>40</v>
      </c>
      <c r="L122" s="316">
        <v>100</v>
      </c>
      <c r="M122" s="315">
        <f t="shared" ref="M122:M126" si="104">(K122*N122)-100</f>
        <v>900</v>
      </c>
      <c r="N122" s="315">
        <v>25</v>
      </c>
      <c r="O122" s="317" t="s">
        <v>591</v>
      </c>
      <c r="P122" s="417">
        <v>44554</v>
      </c>
      <c r="Q122" s="264"/>
      <c r="R122" s="265" t="s">
        <v>592</v>
      </c>
      <c r="S122" s="261"/>
      <c r="T122" s="261"/>
      <c r="U122" s="261"/>
      <c r="V122" s="261"/>
      <c r="W122" s="261"/>
      <c r="X122" s="261"/>
      <c r="Y122" s="261"/>
      <c r="Z122" s="261"/>
      <c r="AA122" s="261"/>
      <c r="AB122" s="261"/>
      <c r="AC122" s="261"/>
      <c r="AD122" s="261"/>
      <c r="AE122" s="261"/>
      <c r="AF122" s="261"/>
      <c r="AG122" s="261"/>
      <c r="AH122" s="261"/>
      <c r="AI122" s="261"/>
      <c r="AJ122" s="261"/>
      <c r="AK122" s="261"/>
      <c r="AL122" s="261"/>
    </row>
    <row r="123" spans="1:38" s="262" customFormat="1" ht="12.75" customHeight="1">
      <c r="A123" s="311">
        <v>34</v>
      </c>
      <c r="B123" s="260">
        <v>44557</v>
      </c>
      <c r="C123" s="312"/>
      <c r="D123" s="313" t="s">
        <v>1028</v>
      </c>
      <c r="E123" s="311" t="s">
        <v>593</v>
      </c>
      <c r="F123" s="311">
        <v>61.5</v>
      </c>
      <c r="G123" s="311">
        <v>25</v>
      </c>
      <c r="H123" s="311">
        <v>97.5</v>
      </c>
      <c r="I123" s="314" t="s">
        <v>989</v>
      </c>
      <c r="J123" s="315" t="s">
        <v>1033</v>
      </c>
      <c r="K123" s="404">
        <f t="shared" si="103"/>
        <v>36</v>
      </c>
      <c r="L123" s="316">
        <v>100</v>
      </c>
      <c r="M123" s="315">
        <f t="shared" si="104"/>
        <v>1700</v>
      </c>
      <c r="N123" s="315">
        <v>50</v>
      </c>
      <c r="O123" s="317" t="s">
        <v>591</v>
      </c>
      <c r="P123" s="417">
        <v>44557</v>
      </c>
      <c r="Q123" s="264"/>
      <c r="R123" s="265" t="s">
        <v>595</v>
      </c>
      <c r="S123" s="261"/>
      <c r="T123" s="261"/>
      <c r="U123" s="261"/>
      <c r="V123" s="261"/>
      <c r="W123" s="261"/>
      <c r="X123" s="261"/>
      <c r="Y123" s="261"/>
      <c r="Z123" s="261"/>
      <c r="AA123" s="261"/>
      <c r="AB123" s="261"/>
      <c r="AC123" s="261"/>
      <c r="AD123" s="261"/>
      <c r="AE123" s="261"/>
      <c r="AF123" s="261"/>
      <c r="AG123" s="261"/>
      <c r="AH123" s="261"/>
      <c r="AI123" s="261"/>
      <c r="AJ123" s="261"/>
      <c r="AK123" s="261"/>
      <c r="AL123" s="261"/>
    </row>
    <row r="124" spans="1:38" s="262" customFormat="1" ht="12.75" customHeight="1">
      <c r="A124" s="311">
        <v>35</v>
      </c>
      <c r="B124" s="260">
        <v>44557</v>
      </c>
      <c r="C124" s="312"/>
      <c r="D124" s="313" t="s">
        <v>1029</v>
      </c>
      <c r="E124" s="311" t="s">
        <v>593</v>
      </c>
      <c r="F124" s="311">
        <v>75</v>
      </c>
      <c r="G124" s="311">
        <v>35</v>
      </c>
      <c r="H124" s="311">
        <v>90</v>
      </c>
      <c r="I124" s="314" t="s">
        <v>1030</v>
      </c>
      <c r="J124" s="315" t="s">
        <v>1032</v>
      </c>
      <c r="K124" s="404">
        <f t="shared" si="103"/>
        <v>15</v>
      </c>
      <c r="L124" s="316">
        <v>100</v>
      </c>
      <c r="M124" s="315">
        <f t="shared" si="104"/>
        <v>650</v>
      </c>
      <c r="N124" s="315">
        <v>50</v>
      </c>
      <c r="O124" s="317" t="s">
        <v>591</v>
      </c>
      <c r="P124" s="417">
        <v>44557</v>
      </c>
      <c r="Q124" s="264"/>
      <c r="R124" s="265" t="s">
        <v>595</v>
      </c>
      <c r="S124" s="261"/>
      <c r="T124" s="261"/>
      <c r="U124" s="261"/>
      <c r="V124" s="261"/>
      <c r="W124" s="261"/>
      <c r="X124" s="261"/>
      <c r="Y124" s="261"/>
      <c r="Z124" s="261"/>
      <c r="AA124" s="261"/>
      <c r="AB124" s="261"/>
      <c r="AC124" s="261"/>
      <c r="AD124" s="261"/>
      <c r="AE124" s="261"/>
      <c r="AF124" s="261"/>
      <c r="AG124" s="261"/>
      <c r="AH124" s="261"/>
      <c r="AI124" s="261"/>
      <c r="AJ124" s="261"/>
      <c r="AK124" s="261"/>
      <c r="AL124" s="261"/>
    </row>
    <row r="125" spans="1:38" s="262" customFormat="1" ht="12.75" customHeight="1">
      <c r="A125" s="409">
        <v>36</v>
      </c>
      <c r="B125" s="410">
        <v>44557</v>
      </c>
      <c r="C125" s="411"/>
      <c r="D125" s="412" t="s">
        <v>1031</v>
      </c>
      <c r="E125" s="409" t="s">
        <v>593</v>
      </c>
      <c r="F125" s="409">
        <v>73</v>
      </c>
      <c r="G125" s="409">
        <v>35</v>
      </c>
      <c r="H125" s="409">
        <v>35</v>
      </c>
      <c r="I125" s="413" t="s">
        <v>1030</v>
      </c>
      <c r="J125" s="414" t="s">
        <v>1042</v>
      </c>
      <c r="K125" s="415">
        <f t="shared" si="103"/>
        <v>-38</v>
      </c>
      <c r="L125" s="470">
        <v>100</v>
      </c>
      <c r="M125" s="471">
        <f t="shared" si="104"/>
        <v>-2000</v>
      </c>
      <c r="N125" s="471">
        <v>50</v>
      </c>
      <c r="O125" s="416" t="s">
        <v>604</v>
      </c>
      <c r="P125" s="410">
        <v>44558</v>
      </c>
      <c r="Q125" s="264"/>
      <c r="R125" s="265" t="s">
        <v>595</v>
      </c>
      <c r="S125" s="261"/>
      <c r="T125" s="261"/>
      <c r="U125" s="261"/>
      <c r="V125" s="261"/>
      <c r="W125" s="261"/>
      <c r="X125" s="261"/>
      <c r="Y125" s="261"/>
      <c r="Z125" s="261"/>
      <c r="AA125" s="261"/>
      <c r="AB125" s="261"/>
      <c r="AC125" s="261"/>
      <c r="AD125" s="261"/>
      <c r="AE125" s="261"/>
      <c r="AF125" s="261"/>
      <c r="AG125" s="261"/>
      <c r="AH125" s="261"/>
      <c r="AI125" s="261"/>
      <c r="AJ125" s="261"/>
      <c r="AK125" s="261"/>
      <c r="AL125" s="261"/>
    </row>
    <row r="126" spans="1:38" s="262" customFormat="1" ht="12.75" customHeight="1">
      <c r="A126" s="311">
        <v>37</v>
      </c>
      <c r="B126" s="260">
        <v>44557</v>
      </c>
      <c r="C126" s="312"/>
      <c r="D126" s="313" t="s">
        <v>1034</v>
      </c>
      <c r="E126" s="311" t="s">
        <v>593</v>
      </c>
      <c r="F126" s="311">
        <v>25</v>
      </c>
      <c r="G126" s="311">
        <v>17</v>
      </c>
      <c r="H126" s="311">
        <v>31</v>
      </c>
      <c r="I126" s="314" t="s">
        <v>1035</v>
      </c>
      <c r="J126" s="315" t="s">
        <v>1052</v>
      </c>
      <c r="K126" s="404">
        <f t="shared" si="103"/>
        <v>6</v>
      </c>
      <c r="L126" s="316">
        <v>100</v>
      </c>
      <c r="M126" s="315">
        <f t="shared" si="104"/>
        <v>3650</v>
      </c>
      <c r="N126" s="315">
        <v>625</v>
      </c>
      <c r="O126" s="317" t="s">
        <v>591</v>
      </c>
      <c r="P126" s="260">
        <v>44558</v>
      </c>
      <c r="Q126" s="264"/>
      <c r="R126" s="265" t="s">
        <v>595</v>
      </c>
      <c r="S126" s="261"/>
      <c r="T126" s="261"/>
      <c r="U126" s="261"/>
      <c r="V126" s="261"/>
      <c r="W126" s="261"/>
      <c r="X126" s="261"/>
      <c r="Y126" s="261"/>
      <c r="Z126" s="261"/>
      <c r="AA126" s="261"/>
      <c r="AB126" s="261"/>
      <c r="AC126" s="261"/>
      <c r="AD126" s="261"/>
      <c r="AE126" s="261"/>
      <c r="AF126" s="261"/>
      <c r="AG126" s="261"/>
      <c r="AH126" s="261"/>
      <c r="AI126" s="261"/>
      <c r="AJ126" s="261"/>
      <c r="AK126" s="261"/>
      <c r="AL126" s="261"/>
    </row>
    <row r="127" spans="1:38" s="262" customFormat="1" ht="12.75" customHeight="1">
      <c r="A127" s="409">
        <v>38</v>
      </c>
      <c r="B127" s="410">
        <v>44558</v>
      </c>
      <c r="C127" s="411"/>
      <c r="D127" s="412" t="s">
        <v>1049</v>
      </c>
      <c r="E127" s="409" t="s">
        <v>593</v>
      </c>
      <c r="F127" s="409">
        <v>9.5</v>
      </c>
      <c r="G127" s="409">
        <v>2</v>
      </c>
      <c r="H127" s="409">
        <v>2</v>
      </c>
      <c r="I127" s="413">
        <v>20</v>
      </c>
      <c r="J127" s="414" t="s">
        <v>1076</v>
      </c>
      <c r="K127" s="415">
        <f t="shared" ref="K127" si="105">H127-F127</f>
        <v>-7.5</v>
      </c>
      <c r="L127" s="470">
        <v>100</v>
      </c>
      <c r="M127" s="471">
        <f t="shared" ref="M127" si="106">(K127*N127)-100</f>
        <v>-2725</v>
      </c>
      <c r="N127" s="471">
        <v>350</v>
      </c>
      <c r="O127" s="416" t="s">
        <v>604</v>
      </c>
      <c r="P127" s="410">
        <v>44559</v>
      </c>
      <c r="Q127" s="264"/>
      <c r="R127" s="265" t="s">
        <v>592</v>
      </c>
      <c r="S127" s="261"/>
      <c r="T127" s="261"/>
      <c r="U127" s="261"/>
      <c r="V127" s="261"/>
      <c r="W127" s="261"/>
      <c r="X127" s="261"/>
      <c r="Y127" s="261"/>
      <c r="Z127" s="261"/>
      <c r="AA127" s="261"/>
      <c r="AB127" s="261"/>
      <c r="AC127" s="261"/>
      <c r="AD127" s="261"/>
      <c r="AE127" s="261"/>
      <c r="AF127" s="261"/>
      <c r="AG127" s="261"/>
      <c r="AH127" s="261"/>
      <c r="AI127" s="261"/>
      <c r="AJ127" s="261"/>
      <c r="AK127" s="261"/>
      <c r="AL127" s="261"/>
    </row>
    <row r="128" spans="1:38" s="262" customFormat="1" ht="12.75" customHeight="1">
      <c r="A128" s="409">
        <v>39</v>
      </c>
      <c r="B128" s="410">
        <v>44558</v>
      </c>
      <c r="C128" s="411"/>
      <c r="D128" s="412" t="s">
        <v>1047</v>
      </c>
      <c r="E128" s="409" t="s">
        <v>593</v>
      </c>
      <c r="F128" s="409">
        <v>2.75</v>
      </c>
      <c r="G128" s="409">
        <v>0.45</v>
      </c>
      <c r="H128" s="409">
        <v>0.45</v>
      </c>
      <c r="I128" s="469" t="s">
        <v>1096</v>
      </c>
      <c r="J128" s="414" t="s">
        <v>1097</v>
      </c>
      <c r="K128" s="415">
        <f t="shared" ref="K128" si="107">H128-F128</f>
        <v>-2.2999999999999998</v>
      </c>
      <c r="L128" s="470">
        <v>100</v>
      </c>
      <c r="M128" s="471">
        <f t="shared" ref="M128" si="108">(K128*N128)-100</f>
        <v>-4437.7999999999993</v>
      </c>
      <c r="N128" s="471">
        <v>1886</v>
      </c>
      <c r="O128" s="416" t="s">
        <v>604</v>
      </c>
      <c r="P128" s="410">
        <v>44560</v>
      </c>
      <c r="Q128" s="264"/>
      <c r="R128" s="265" t="s">
        <v>592</v>
      </c>
      <c r="S128" s="261"/>
      <c r="T128" s="261"/>
      <c r="U128" s="261"/>
      <c r="V128" s="261"/>
      <c r="W128" s="261"/>
      <c r="X128" s="261"/>
      <c r="Y128" s="261"/>
      <c r="Z128" s="261"/>
      <c r="AA128" s="261"/>
      <c r="AB128" s="261"/>
      <c r="AC128" s="261"/>
      <c r="AD128" s="261"/>
      <c r="AE128" s="261"/>
      <c r="AF128" s="261"/>
      <c r="AG128" s="261"/>
      <c r="AH128" s="261"/>
      <c r="AI128" s="261"/>
      <c r="AJ128" s="261"/>
      <c r="AK128" s="261"/>
      <c r="AL128" s="261"/>
    </row>
    <row r="129" spans="1:38" s="262" customFormat="1" ht="12.75" customHeight="1">
      <c r="A129" s="311">
        <v>40</v>
      </c>
      <c r="B129" s="260">
        <v>44558</v>
      </c>
      <c r="C129" s="312"/>
      <c r="D129" s="313" t="s">
        <v>1048</v>
      </c>
      <c r="E129" s="311" t="s">
        <v>593</v>
      </c>
      <c r="F129" s="311">
        <v>70</v>
      </c>
      <c r="G129" s="311">
        <v>30</v>
      </c>
      <c r="H129" s="311">
        <v>87.5</v>
      </c>
      <c r="I129" s="314" t="s">
        <v>1030</v>
      </c>
      <c r="J129" s="315" t="s">
        <v>1051</v>
      </c>
      <c r="K129" s="404">
        <f t="shared" ref="K129:K131" si="109">H129-F129</f>
        <v>17.5</v>
      </c>
      <c r="L129" s="316">
        <v>100</v>
      </c>
      <c r="M129" s="315">
        <f t="shared" ref="M129:M131" si="110">(K129*N129)-100</f>
        <v>775</v>
      </c>
      <c r="N129" s="315">
        <v>50</v>
      </c>
      <c r="O129" s="317" t="s">
        <v>591</v>
      </c>
      <c r="P129" s="417">
        <v>44558</v>
      </c>
      <c r="Q129" s="264"/>
      <c r="R129" s="265" t="s">
        <v>595</v>
      </c>
      <c r="S129" s="261"/>
      <c r="T129" s="261"/>
      <c r="U129" s="261"/>
      <c r="V129" s="261"/>
      <c r="W129" s="261"/>
      <c r="X129" s="261"/>
      <c r="Y129" s="261"/>
      <c r="Z129" s="261"/>
      <c r="AA129" s="261"/>
      <c r="AB129" s="261"/>
      <c r="AC129" s="261"/>
      <c r="AD129" s="261"/>
      <c r="AE129" s="261"/>
      <c r="AF129" s="261"/>
      <c r="AG129" s="261"/>
      <c r="AH129" s="261"/>
      <c r="AI129" s="261"/>
      <c r="AJ129" s="261"/>
      <c r="AK129" s="261"/>
      <c r="AL129" s="261"/>
    </row>
    <row r="130" spans="1:38" s="262" customFormat="1" ht="12.75" customHeight="1">
      <c r="A130" s="409">
        <v>41</v>
      </c>
      <c r="B130" s="410">
        <v>44558</v>
      </c>
      <c r="C130" s="411"/>
      <c r="D130" s="412" t="s">
        <v>1050</v>
      </c>
      <c r="E130" s="409" t="s">
        <v>593</v>
      </c>
      <c r="F130" s="409">
        <v>30</v>
      </c>
      <c r="G130" s="409">
        <v>15</v>
      </c>
      <c r="H130" s="409">
        <v>15</v>
      </c>
      <c r="I130" s="413" t="s">
        <v>1018</v>
      </c>
      <c r="J130" s="414" t="s">
        <v>1163</v>
      </c>
      <c r="K130" s="415">
        <f t="shared" si="109"/>
        <v>-15</v>
      </c>
      <c r="L130" s="470">
        <v>100</v>
      </c>
      <c r="M130" s="471">
        <f t="shared" si="110"/>
        <v>-4225</v>
      </c>
      <c r="N130" s="471">
        <v>275</v>
      </c>
      <c r="O130" s="416" t="s">
        <v>604</v>
      </c>
      <c r="P130" s="410">
        <v>44559</v>
      </c>
      <c r="Q130" s="264"/>
      <c r="R130" s="265" t="s">
        <v>592</v>
      </c>
      <c r="S130" s="261"/>
      <c r="T130" s="261"/>
      <c r="U130" s="261"/>
      <c r="V130" s="261"/>
      <c r="W130" s="261"/>
      <c r="X130" s="261"/>
      <c r="Y130" s="261"/>
      <c r="Z130" s="261"/>
      <c r="AA130" s="261"/>
      <c r="AB130" s="261"/>
      <c r="AC130" s="261"/>
      <c r="AD130" s="261"/>
      <c r="AE130" s="261"/>
      <c r="AF130" s="261"/>
      <c r="AG130" s="261"/>
      <c r="AH130" s="261"/>
      <c r="AI130" s="261"/>
      <c r="AJ130" s="261"/>
      <c r="AK130" s="261"/>
      <c r="AL130" s="261"/>
    </row>
    <row r="131" spans="1:38" s="262" customFormat="1" ht="12.75" customHeight="1">
      <c r="A131" s="311">
        <v>42</v>
      </c>
      <c r="B131" s="260">
        <v>44560</v>
      </c>
      <c r="C131" s="312"/>
      <c r="D131" s="313" t="s">
        <v>1098</v>
      </c>
      <c r="E131" s="311" t="s">
        <v>593</v>
      </c>
      <c r="F131" s="311">
        <v>52.5</v>
      </c>
      <c r="G131" s="311"/>
      <c r="H131" s="311">
        <v>92.5</v>
      </c>
      <c r="I131" s="314" t="s">
        <v>1030</v>
      </c>
      <c r="J131" s="315" t="s">
        <v>1026</v>
      </c>
      <c r="K131" s="404">
        <f t="shared" si="109"/>
        <v>40</v>
      </c>
      <c r="L131" s="316">
        <v>100</v>
      </c>
      <c r="M131" s="315">
        <f t="shared" si="110"/>
        <v>900</v>
      </c>
      <c r="N131" s="315">
        <v>25</v>
      </c>
      <c r="O131" s="317" t="s">
        <v>591</v>
      </c>
      <c r="P131" s="417">
        <v>44560</v>
      </c>
      <c r="Q131" s="264"/>
      <c r="R131" s="265" t="s">
        <v>592</v>
      </c>
      <c r="S131" s="261"/>
      <c r="T131" s="261"/>
      <c r="U131" s="261"/>
      <c r="V131" s="261"/>
      <c r="W131" s="261"/>
      <c r="X131" s="261"/>
      <c r="Y131" s="261"/>
      <c r="Z131" s="261"/>
      <c r="AA131" s="261"/>
      <c r="AB131" s="261"/>
      <c r="AC131" s="261"/>
      <c r="AD131" s="261"/>
      <c r="AE131" s="261"/>
      <c r="AF131" s="261"/>
      <c r="AG131" s="261"/>
      <c r="AH131" s="261"/>
      <c r="AI131" s="261"/>
      <c r="AJ131" s="261"/>
      <c r="AK131" s="261"/>
      <c r="AL131" s="261"/>
    </row>
    <row r="132" spans="1:38" s="262" customFormat="1" ht="12.75" customHeight="1">
      <c r="A132" s="267">
        <v>43</v>
      </c>
      <c r="B132" s="263">
        <v>44561</v>
      </c>
      <c r="C132" s="378"/>
      <c r="D132" s="490" t="s">
        <v>1155</v>
      </c>
      <c r="E132" s="267" t="s">
        <v>593</v>
      </c>
      <c r="F132" s="267" t="s">
        <v>1156</v>
      </c>
      <c r="G132" s="267">
        <v>40</v>
      </c>
      <c r="H132" s="267"/>
      <c r="I132" s="268" t="s">
        <v>1157</v>
      </c>
      <c r="J132" s="380" t="s">
        <v>594</v>
      </c>
      <c r="K132" s="491"/>
      <c r="L132" s="381"/>
      <c r="M132" s="380"/>
      <c r="N132" s="380"/>
      <c r="O132" s="492"/>
      <c r="P132" s="493"/>
      <c r="Q132" s="264"/>
      <c r="R132" s="265" t="s">
        <v>595</v>
      </c>
      <c r="S132" s="261"/>
      <c r="T132" s="261"/>
      <c r="U132" s="261"/>
      <c r="V132" s="261"/>
      <c r="W132" s="261"/>
      <c r="X132" s="261"/>
      <c r="Y132" s="261"/>
      <c r="Z132" s="261"/>
      <c r="AA132" s="261"/>
      <c r="AB132" s="261"/>
      <c r="AC132" s="261"/>
      <c r="AD132" s="261"/>
      <c r="AE132" s="261"/>
      <c r="AF132" s="261"/>
      <c r="AG132" s="261"/>
      <c r="AH132" s="261"/>
      <c r="AI132" s="261"/>
      <c r="AJ132" s="261"/>
      <c r="AK132" s="261"/>
      <c r="AL132" s="261"/>
    </row>
    <row r="133" spans="1:38" s="369" customFormat="1" ht="12.75" customHeight="1">
      <c r="A133" s="357"/>
      <c r="B133" s="358"/>
      <c r="C133" s="359"/>
      <c r="D133" s="360"/>
      <c r="E133" s="357"/>
      <c r="F133" s="357"/>
      <c r="G133" s="357"/>
      <c r="H133" s="357"/>
      <c r="I133" s="361"/>
      <c r="J133" s="362"/>
      <c r="K133" s="363"/>
      <c r="L133" s="363"/>
      <c r="M133" s="362"/>
      <c r="N133" s="362"/>
      <c r="O133" s="364"/>
      <c r="P133" s="365"/>
      <c r="Q133" s="366"/>
      <c r="R133" s="367"/>
      <c r="S133" s="366"/>
      <c r="T133" s="366"/>
      <c r="U133" s="366"/>
      <c r="V133" s="366"/>
      <c r="W133" s="366"/>
      <c r="X133" s="366"/>
      <c r="Y133" s="366"/>
      <c r="Z133" s="366"/>
      <c r="AA133" s="366"/>
      <c r="AB133" s="366"/>
      <c r="AC133" s="366"/>
      <c r="AD133" s="366"/>
      <c r="AE133" s="366"/>
      <c r="AF133" s="368"/>
      <c r="AG133" s="368"/>
      <c r="AH133" s="368"/>
      <c r="AI133" s="368"/>
      <c r="AJ133" s="368"/>
      <c r="AK133" s="368"/>
      <c r="AL133" s="368"/>
    </row>
    <row r="134" spans="1:38" ht="14.25" customHeight="1">
      <c r="A134" s="164"/>
      <c r="B134" s="169"/>
      <c r="C134" s="169"/>
      <c r="D134" s="170"/>
      <c r="E134" s="164"/>
      <c r="F134" s="171"/>
      <c r="G134" s="164"/>
      <c r="H134" s="164"/>
      <c r="I134" s="164"/>
      <c r="J134" s="169"/>
      <c r="K134" s="172"/>
      <c r="L134" s="164"/>
      <c r="M134" s="164"/>
      <c r="N134" s="164"/>
      <c r="O134" s="173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>
      <c r="A135" s="98" t="s">
        <v>616</v>
      </c>
      <c r="B135" s="174"/>
      <c r="C135" s="174"/>
      <c r="D135" s="175"/>
      <c r="E135" s="148"/>
      <c r="F135" s="6"/>
      <c r="G135" s="6"/>
      <c r="H135" s="149"/>
      <c r="I135" s="176"/>
      <c r="J135" s="1"/>
      <c r="K135" s="6"/>
      <c r="L135" s="6"/>
      <c r="M135" s="6"/>
      <c r="N135" s="1"/>
      <c r="O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38" ht="38.25" customHeight="1">
      <c r="A136" s="99" t="s">
        <v>16</v>
      </c>
      <c r="B136" s="100" t="s">
        <v>568</v>
      </c>
      <c r="C136" s="100"/>
      <c r="D136" s="101" t="s">
        <v>579</v>
      </c>
      <c r="E136" s="100" t="s">
        <v>580</v>
      </c>
      <c r="F136" s="100" t="s">
        <v>581</v>
      </c>
      <c r="G136" s="100" t="s">
        <v>582</v>
      </c>
      <c r="H136" s="100" t="s">
        <v>583</v>
      </c>
      <c r="I136" s="100" t="s">
        <v>584</v>
      </c>
      <c r="J136" s="99" t="s">
        <v>585</v>
      </c>
      <c r="K136" s="152" t="s">
        <v>603</v>
      </c>
      <c r="L136" s="153" t="s">
        <v>587</v>
      </c>
      <c r="M136" s="102" t="s">
        <v>588</v>
      </c>
      <c r="N136" s="100" t="s">
        <v>589</v>
      </c>
      <c r="O136" s="101" t="s">
        <v>590</v>
      </c>
      <c r="P136" s="100" t="s">
        <v>829</v>
      </c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38" ht="14.25" customHeight="1">
      <c r="A137" s="269">
        <v>1</v>
      </c>
      <c r="B137" s="446">
        <v>44420</v>
      </c>
      <c r="C137" s="447"/>
      <c r="D137" s="448" t="s">
        <v>500</v>
      </c>
      <c r="E137" s="449" t="s">
        <v>593</v>
      </c>
      <c r="F137" s="269">
        <v>314</v>
      </c>
      <c r="G137" s="269">
        <v>284</v>
      </c>
      <c r="H137" s="449">
        <v>341.25</v>
      </c>
      <c r="I137" s="450" t="s">
        <v>823</v>
      </c>
      <c r="J137" s="103" t="s">
        <v>937</v>
      </c>
      <c r="K137" s="103">
        <f t="shared" ref="K137" si="111">H137-F137</f>
        <v>27.25</v>
      </c>
      <c r="L137" s="104">
        <f t="shared" ref="L137" si="112">(F137*-0.7)/100</f>
        <v>-2.198</v>
      </c>
      <c r="M137" s="105">
        <f t="shared" ref="M137" si="113">(K137+L137)/F137</f>
        <v>7.9783439490445862E-2</v>
      </c>
      <c r="N137" s="103" t="s">
        <v>591</v>
      </c>
      <c r="O137" s="106">
        <v>44540</v>
      </c>
      <c r="P137" s="103"/>
      <c r="Q137" s="1"/>
      <c r="R137" s="1" t="s">
        <v>592</v>
      </c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s="262" customFormat="1" ht="14.25" customHeight="1">
      <c r="A138" s="296">
        <v>2</v>
      </c>
      <c r="B138" s="297">
        <v>44488</v>
      </c>
      <c r="C138" s="298"/>
      <c r="D138" s="299" t="s">
        <v>138</v>
      </c>
      <c r="E138" s="300" t="s">
        <v>593</v>
      </c>
      <c r="F138" s="301" t="s">
        <v>839</v>
      </c>
      <c r="G138" s="301">
        <v>198</v>
      </c>
      <c r="H138" s="300"/>
      <c r="I138" s="302" t="s">
        <v>835</v>
      </c>
      <c r="J138" s="303" t="s">
        <v>594</v>
      </c>
      <c r="K138" s="303"/>
      <c r="L138" s="304"/>
      <c r="M138" s="305"/>
      <c r="N138" s="303"/>
      <c r="O138" s="306"/>
      <c r="P138" s="303"/>
      <c r="Q138" s="261"/>
      <c r="R138" s="1" t="s">
        <v>592</v>
      </c>
      <c r="S138" s="261"/>
      <c r="T138" s="261"/>
      <c r="U138" s="261"/>
      <c r="V138" s="261"/>
      <c r="W138" s="261"/>
      <c r="X138" s="261"/>
      <c r="Y138" s="261"/>
      <c r="Z138" s="261"/>
      <c r="AA138" s="261"/>
      <c r="AB138" s="261"/>
      <c r="AC138" s="261"/>
      <c r="AD138" s="261"/>
      <c r="AE138" s="261"/>
      <c r="AF138" s="261"/>
      <c r="AG138" s="261"/>
      <c r="AH138" s="261"/>
      <c r="AI138" s="261"/>
      <c r="AJ138" s="261"/>
      <c r="AK138" s="261"/>
      <c r="AL138" s="261"/>
    </row>
    <row r="139" spans="1:38" s="262" customFormat="1" ht="14.25" customHeight="1">
      <c r="A139" s="296">
        <v>3</v>
      </c>
      <c r="B139" s="297">
        <v>44490</v>
      </c>
      <c r="C139" s="298"/>
      <c r="D139" s="299" t="s">
        <v>468</v>
      </c>
      <c r="E139" s="300" t="s">
        <v>593</v>
      </c>
      <c r="F139" s="301" t="s">
        <v>840</v>
      </c>
      <c r="G139" s="301">
        <v>3700</v>
      </c>
      <c r="H139" s="300"/>
      <c r="I139" s="302" t="s">
        <v>837</v>
      </c>
      <c r="J139" s="303" t="s">
        <v>594</v>
      </c>
      <c r="K139" s="303"/>
      <c r="L139" s="304"/>
      <c r="M139" s="305"/>
      <c r="N139" s="303"/>
      <c r="O139" s="306"/>
      <c r="P139" s="303"/>
      <c r="Q139" s="261"/>
      <c r="R139" s="1" t="s">
        <v>592</v>
      </c>
      <c r="S139" s="261"/>
      <c r="T139" s="261"/>
      <c r="U139" s="261"/>
      <c r="V139" s="261"/>
      <c r="W139" s="261"/>
      <c r="X139" s="261"/>
      <c r="Y139" s="261"/>
      <c r="Z139" s="261"/>
      <c r="AA139" s="261"/>
      <c r="AB139" s="261"/>
      <c r="AC139" s="261"/>
      <c r="AD139" s="261"/>
      <c r="AE139" s="261"/>
      <c r="AF139" s="261"/>
      <c r="AG139" s="261"/>
      <c r="AH139" s="261"/>
      <c r="AI139" s="261"/>
      <c r="AJ139" s="261"/>
      <c r="AK139" s="261"/>
      <c r="AL139" s="261"/>
    </row>
    <row r="140" spans="1:38" s="262" customFormat="1" ht="14.25" customHeight="1">
      <c r="A140" s="296">
        <v>4</v>
      </c>
      <c r="B140" s="297">
        <v>44551</v>
      </c>
      <c r="C140" s="298"/>
      <c r="D140" s="299" t="s">
        <v>389</v>
      </c>
      <c r="E140" s="300" t="s">
        <v>593</v>
      </c>
      <c r="F140" s="301" t="s">
        <v>982</v>
      </c>
      <c r="G140" s="301">
        <v>198</v>
      </c>
      <c r="H140" s="300"/>
      <c r="I140" s="302" t="s">
        <v>983</v>
      </c>
      <c r="J140" s="303" t="s">
        <v>594</v>
      </c>
      <c r="K140" s="303"/>
      <c r="L140" s="304"/>
      <c r="M140" s="305"/>
      <c r="N140" s="303"/>
      <c r="O140" s="306"/>
      <c r="P140" s="303"/>
      <c r="Q140" s="261"/>
      <c r="R140" s="1" t="s">
        <v>592</v>
      </c>
      <c r="S140" s="261"/>
      <c r="T140" s="261"/>
      <c r="U140" s="261"/>
      <c r="V140" s="261"/>
      <c r="W140" s="261"/>
      <c r="X140" s="261"/>
      <c r="Y140" s="261"/>
      <c r="Z140" s="261"/>
      <c r="AA140" s="261"/>
      <c r="AB140" s="261"/>
      <c r="AC140" s="261"/>
      <c r="AD140" s="261"/>
      <c r="AE140" s="261"/>
      <c r="AF140" s="261"/>
      <c r="AG140" s="261"/>
      <c r="AH140" s="261"/>
      <c r="AI140" s="261"/>
      <c r="AJ140" s="261"/>
      <c r="AK140" s="261"/>
      <c r="AL140" s="261"/>
    </row>
    <row r="141" spans="1:38" s="262" customFormat="1" ht="14.25" customHeight="1">
      <c r="A141" s="296"/>
      <c r="B141" s="297"/>
      <c r="C141" s="298"/>
      <c r="D141" s="299"/>
      <c r="E141" s="300"/>
      <c r="F141" s="301"/>
      <c r="G141" s="301"/>
      <c r="H141" s="300"/>
      <c r="I141" s="302"/>
      <c r="J141" s="303"/>
      <c r="K141" s="303"/>
      <c r="L141" s="304"/>
      <c r="M141" s="305"/>
      <c r="N141" s="303"/>
      <c r="O141" s="306"/>
      <c r="P141" s="303"/>
      <c r="Q141" s="261"/>
      <c r="R141" s="1"/>
      <c r="S141" s="261"/>
      <c r="T141" s="261"/>
      <c r="U141" s="261"/>
      <c r="V141" s="261"/>
      <c r="W141" s="261"/>
      <c r="X141" s="261"/>
      <c r="Y141" s="261"/>
      <c r="Z141" s="261"/>
      <c r="AA141" s="261"/>
      <c r="AB141" s="261"/>
      <c r="AC141" s="261"/>
      <c r="AD141" s="261"/>
      <c r="AE141" s="261"/>
      <c r="AF141" s="261"/>
      <c r="AG141" s="261"/>
      <c r="AH141" s="261"/>
      <c r="AI141" s="261"/>
      <c r="AJ141" s="261"/>
      <c r="AK141" s="261"/>
      <c r="AL141" s="261"/>
    </row>
    <row r="142" spans="1:38" ht="14.25" customHeight="1">
      <c r="A142" s="177"/>
      <c r="B142" s="154"/>
      <c r="C142" s="178"/>
      <c r="D142" s="109"/>
      <c r="E142" s="179"/>
      <c r="F142" s="179"/>
      <c r="G142" s="179"/>
      <c r="H142" s="179"/>
      <c r="I142" s="179"/>
      <c r="J142" s="179"/>
      <c r="K142" s="180"/>
      <c r="L142" s="181"/>
      <c r="M142" s="179"/>
      <c r="N142" s="182"/>
      <c r="O142" s="183"/>
      <c r="P142" s="183"/>
      <c r="R142" s="6"/>
      <c r="S142" s="44"/>
      <c r="T142" s="1"/>
      <c r="U142" s="1"/>
      <c r="V142" s="1"/>
      <c r="W142" s="1"/>
      <c r="X142" s="1"/>
      <c r="Y142" s="1"/>
      <c r="Z142" s="1"/>
      <c r="AA142" s="44"/>
      <c r="AB142" s="44"/>
      <c r="AC142" s="44"/>
      <c r="AD142" s="44"/>
      <c r="AE142" s="44"/>
      <c r="AF142" s="44"/>
      <c r="AG142" s="44"/>
      <c r="AH142" s="44"/>
      <c r="AI142" s="44"/>
      <c r="AJ142" s="44"/>
      <c r="AK142" s="44"/>
      <c r="AL142" s="44"/>
    </row>
    <row r="143" spans="1:38" ht="12.75" customHeight="1">
      <c r="A143" s="132" t="s">
        <v>596</v>
      </c>
      <c r="B143" s="132"/>
      <c r="C143" s="132"/>
      <c r="D143" s="132"/>
      <c r="E143" s="44"/>
      <c r="F143" s="140" t="s">
        <v>598</v>
      </c>
      <c r="G143" s="59"/>
      <c r="H143" s="59"/>
      <c r="I143" s="59"/>
      <c r="J143" s="6"/>
      <c r="K143" s="158"/>
      <c r="L143" s="159"/>
      <c r="M143" s="6"/>
      <c r="N143" s="122"/>
      <c r="O143" s="184"/>
      <c r="P143" s="1"/>
      <c r="Q143" s="1"/>
      <c r="R143" s="6"/>
      <c r="S143" s="1"/>
      <c r="T143" s="1"/>
      <c r="U143" s="1"/>
      <c r="V143" s="1"/>
      <c r="W143" s="1"/>
      <c r="X143" s="1"/>
      <c r="Y143" s="1"/>
    </row>
    <row r="144" spans="1:38" ht="12.75" customHeight="1">
      <c r="A144" s="139" t="s">
        <v>597</v>
      </c>
      <c r="B144" s="132"/>
      <c r="C144" s="132"/>
      <c r="D144" s="132"/>
      <c r="E144" s="6"/>
      <c r="F144" s="140" t="s">
        <v>600</v>
      </c>
      <c r="G144" s="6"/>
      <c r="H144" s="6" t="s">
        <v>821</v>
      </c>
      <c r="I144" s="6"/>
      <c r="J144" s="1"/>
      <c r="K144" s="6"/>
      <c r="L144" s="6"/>
      <c r="M144" s="6"/>
      <c r="N144" s="1"/>
      <c r="O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38" ht="12.75" customHeight="1">
      <c r="A145" s="139"/>
      <c r="B145" s="132"/>
      <c r="C145" s="132"/>
      <c r="D145" s="132"/>
      <c r="E145" s="6"/>
      <c r="F145" s="140"/>
      <c r="G145" s="6"/>
      <c r="H145" s="6"/>
      <c r="I145" s="6"/>
      <c r="J145" s="1"/>
      <c r="K145" s="6"/>
      <c r="L145" s="6"/>
      <c r="M145" s="6"/>
      <c r="N145" s="1"/>
      <c r="O145" s="1"/>
      <c r="Q145" s="1"/>
      <c r="R145" s="59"/>
      <c r="S145" s="1"/>
      <c r="T145" s="1"/>
      <c r="U145" s="1"/>
      <c r="V145" s="1"/>
      <c r="W145" s="1"/>
      <c r="X145" s="1"/>
      <c r="Y145" s="1"/>
      <c r="Z145" s="1"/>
    </row>
    <row r="146" spans="1:38" ht="12.75" customHeight="1">
      <c r="A146" s="1"/>
      <c r="B146" s="147" t="s">
        <v>617</v>
      </c>
      <c r="C146" s="147"/>
      <c r="D146" s="147"/>
      <c r="E146" s="147"/>
      <c r="F146" s="148"/>
      <c r="G146" s="6"/>
      <c r="H146" s="6"/>
      <c r="I146" s="149"/>
      <c r="J146" s="150"/>
      <c r="K146" s="151"/>
      <c r="L146" s="150"/>
      <c r="M146" s="6"/>
      <c r="N146" s="1"/>
      <c r="O146" s="1"/>
      <c r="Q146" s="1"/>
      <c r="R146" s="59"/>
      <c r="S146" s="1"/>
      <c r="T146" s="1"/>
      <c r="U146" s="1"/>
      <c r="V146" s="1"/>
      <c r="W146" s="1"/>
      <c r="X146" s="1"/>
      <c r="Y146" s="1"/>
      <c r="Z146" s="1"/>
    </row>
    <row r="147" spans="1:38" ht="38.25" customHeight="1">
      <c r="A147" s="99" t="s">
        <v>16</v>
      </c>
      <c r="B147" s="100" t="s">
        <v>568</v>
      </c>
      <c r="C147" s="100"/>
      <c r="D147" s="101" t="s">
        <v>579</v>
      </c>
      <c r="E147" s="100" t="s">
        <v>580</v>
      </c>
      <c r="F147" s="100" t="s">
        <v>581</v>
      </c>
      <c r="G147" s="100" t="s">
        <v>602</v>
      </c>
      <c r="H147" s="100" t="s">
        <v>583</v>
      </c>
      <c r="I147" s="100" t="s">
        <v>584</v>
      </c>
      <c r="J147" s="185" t="s">
        <v>585</v>
      </c>
      <c r="K147" s="152" t="s">
        <v>603</v>
      </c>
      <c r="L147" s="162" t="s">
        <v>611</v>
      </c>
      <c r="M147" s="100" t="s">
        <v>612</v>
      </c>
      <c r="N147" s="153" t="s">
        <v>587</v>
      </c>
      <c r="O147" s="102" t="s">
        <v>588</v>
      </c>
      <c r="P147" s="100" t="s">
        <v>589</v>
      </c>
      <c r="Q147" s="101" t="s">
        <v>590</v>
      </c>
      <c r="R147" s="59"/>
      <c r="S147" s="1"/>
      <c r="T147" s="1"/>
      <c r="U147" s="1"/>
      <c r="V147" s="1"/>
      <c r="W147" s="1"/>
      <c r="X147" s="1"/>
      <c r="Y147" s="1"/>
      <c r="Z147" s="1"/>
    </row>
    <row r="148" spans="1:38" ht="14.25" customHeight="1">
      <c r="A148" s="113"/>
      <c r="B148" s="115"/>
      <c r="C148" s="186"/>
      <c r="D148" s="116"/>
      <c r="E148" s="117"/>
      <c r="F148" s="187"/>
      <c r="G148" s="113"/>
      <c r="H148" s="117"/>
      <c r="I148" s="118"/>
      <c r="J148" s="188"/>
      <c r="K148" s="188"/>
      <c r="L148" s="189"/>
      <c r="M148" s="107"/>
      <c r="N148" s="189"/>
      <c r="O148" s="190"/>
      <c r="P148" s="191"/>
      <c r="Q148" s="192"/>
      <c r="R148" s="157"/>
      <c r="S148" s="126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1:38" ht="14.25" customHeight="1">
      <c r="A149" s="113"/>
      <c r="B149" s="115"/>
      <c r="C149" s="186"/>
      <c r="D149" s="116"/>
      <c r="E149" s="117"/>
      <c r="F149" s="187"/>
      <c r="G149" s="113"/>
      <c r="H149" s="117"/>
      <c r="I149" s="118"/>
      <c r="J149" s="188"/>
      <c r="K149" s="188"/>
      <c r="L149" s="189"/>
      <c r="M149" s="107"/>
      <c r="N149" s="189"/>
      <c r="O149" s="190"/>
      <c r="P149" s="191"/>
      <c r="Q149" s="192"/>
      <c r="R149" s="157"/>
      <c r="S149" s="126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1:38" ht="14.25" customHeight="1">
      <c r="A150" s="113"/>
      <c r="B150" s="115"/>
      <c r="C150" s="186"/>
      <c r="D150" s="116"/>
      <c r="E150" s="117"/>
      <c r="F150" s="187"/>
      <c r="G150" s="113"/>
      <c r="H150" s="117"/>
      <c r="I150" s="118"/>
      <c r="J150" s="188"/>
      <c r="K150" s="188"/>
      <c r="L150" s="189"/>
      <c r="M150" s="107"/>
      <c r="N150" s="189"/>
      <c r="O150" s="190"/>
      <c r="P150" s="191"/>
      <c r="Q150" s="192"/>
      <c r="R150" s="6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4.25" customHeight="1">
      <c r="A151" s="113"/>
      <c r="B151" s="115"/>
      <c r="C151" s="186"/>
      <c r="D151" s="116"/>
      <c r="E151" s="117"/>
      <c r="F151" s="188"/>
      <c r="G151" s="113"/>
      <c r="H151" s="117"/>
      <c r="I151" s="118"/>
      <c r="J151" s="188"/>
      <c r="K151" s="188"/>
      <c r="L151" s="189"/>
      <c r="M151" s="107"/>
      <c r="N151" s="189"/>
      <c r="O151" s="190"/>
      <c r="P151" s="191"/>
      <c r="Q151" s="192"/>
      <c r="R151" s="6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4.25" customHeight="1">
      <c r="A152" s="113"/>
      <c r="B152" s="115"/>
      <c r="C152" s="186"/>
      <c r="D152" s="116"/>
      <c r="E152" s="117"/>
      <c r="F152" s="188"/>
      <c r="G152" s="113"/>
      <c r="H152" s="117"/>
      <c r="I152" s="118"/>
      <c r="J152" s="188"/>
      <c r="K152" s="188"/>
      <c r="L152" s="189"/>
      <c r="M152" s="107"/>
      <c r="N152" s="189"/>
      <c r="O152" s="190"/>
      <c r="P152" s="191"/>
      <c r="Q152" s="192"/>
      <c r="R152" s="6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4.25" customHeight="1">
      <c r="A153" s="113"/>
      <c r="B153" s="115"/>
      <c r="C153" s="186"/>
      <c r="D153" s="116"/>
      <c r="E153" s="117"/>
      <c r="F153" s="187"/>
      <c r="G153" s="113"/>
      <c r="H153" s="117"/>
      <c r="I153" s="118"/>
      <c r="J153" s="188"/>
      <c r="K153" s="188"/>
      <c r="L153" s="189"/>
      <c r="M153" s="107"/>
      <c r="N153" s="189"/>
      <c r="O153" s="190"/>
      <c r="P153" s="191"/>
      <c r="Q153" s="192"/>
      <c r="R153" s="6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4.25" customHeight="1">
      <c r="A154" s="113"/>
      <c r="B154" s="115"/>
      <c r="C154" s="186"/>
      <c r="D154" s="116"/>
      <c r="E154" s="117"/>
      <c r="F154" s="187"/>
      <c r="G154" s="113"/>
      <c r="H154" s="117"/>
      <c r="I154" s="118"/>
      <c r="J154" s="188"/>
      <c r="K154" s="188"/>
      <c r="L154" s="188"/>
      <c r="M154" s="188"/>
      <c r="N154" s="189"/>
      <c r="O154" s="193"/>
      <c r="P154" s="191"/>
      <c r="Q154" s="192"/>
      <c r="R154" s="6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4.25" customHeight="1">
      <c r="A155" s="113"/>
      <c r="B155" s="115"/>
      <c r="C155" s="186"/>
      <c r="D155" s="116"/>
      <c r="E155" s="117"/>
      <c r="F155" s="188"/>
      <c r="G155" s="113"/>
      <c r="H155" s="117"/>
      <c r="I155" s="118"/>
      <c r="J155" s="188"/>
      <c r="K155" s="188"/>
      <c r="L155" s="189"/>
      <c r="M155" s="107"/>
      <c r="N155" s="189"/>
      <c r="O155" s="190"/>
      <c r="P155" s="191"/>
      <c r="Q155" s="192"/>
      <c r="R155" s="157"/>
      <c r="S155" s="126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4.25" customHeight="1">
      <c r="A156" s="113"/>
      <c r="B156" s="115"/>
      <c r="C156" s="186"/>
      <c r="D156" s="116"/>
      <c r="E156" s="117"/>
      <c r="F156" s="187"/>
      <c r="G156" s="113"/>
      <c r="H156" s="117"/>
      <c r="I156" s="118"/>
      <c r="J156" s="194"/>
      <c r="K156" s="194"/>
      <c r="L156" s="194"/>
      <c r="M156" s="194"/>
      <c r="N156" s="195"/>
      <c r="O156" s="190"/>
      <c r="P156" s="119"/>
      <c r="Q156" s="192"/>
      <c r="R156" s="157"/>
      <c r="S156" s="126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>
      <c r="A157" s="139"/>
      <c r="B157" s="132"/>
      <c r="C157" s="132"/>
      <c r="D157" s="132"/>
      <c r="E157" s="6"/>
      <c r="F157" s="140"/>
      <c r="G157" s="6"/>
      <c r="H157" s="6"/>
      <c r="I157" s="6"/>
      <c r="J157" s="1"/>
      <c r="K157" s="6"/>
      <c r="L157" s="6"/>
      <c r="M157" s="6"/>
      <c r="N157" s="1"/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38" ht="12.75" customHeight="1">
      <c r="A158" s="139"/>
      <c r="B158" s="132"/>
      <c r="C158" s="132"/>
      <c r="D158" s="132"/>
      <c r="E158" s="6"/>
      <c r="F158" s="140"/>
      <c r="G158" s="59"/>
      <c r="H158" s="44"/>
      <c r="I158" s="59"/>
      <c r="J158" s="6"/>
      <c r="K158" s="158"/>
      <c r="L158" s="159"/>
      <c r="M158" s="6"/>
      <c r="N158" s="122"/>
      <c r="O158" s="160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38" ht="12.75" customHeight="1">
      <c r="A159" s="59"/>
      <c r="B159" s="121"/>
      <c r="C159" s="121"/>
      <c r="D159" s="44"/>
      <c r="E159" s="59"/>
      <c r="F159" s="59"/>
      <c r="G159" s="59"/>
      <c r="H159" s="44"/>
      <c r="I159" s="59"/>
      <c r="J159" s="6"/>
      <c r="K159" s="158"/>
      <c r="L159" s="159"/>
      <c r="M159" s="6"/>
      <c r="N159" s="122"/>
      <c r="O159" s="160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38" ht="12.75" customHeight="1">
      <c r="A160" s="44"/>
      <c r="B160" s="196" t="s">
        <v>618</v>
      </c>
      <c r="C160" s="196"/>
      <c r="D160" s="196"/>
      <c r="E160" s="196"/>
      <c r="F160" s="6"/>
      <c r="G160" s="6"/>
      <c r="H160" s="150"/>
      <c r="I160" s="6"/>
      <c r="J160" s="150"/>
      <c r="K160" s="151"/>
      <c r="L160" s="6"/>
      <c r="M160" s="6"/>
      <c r="N160" s="1"/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38.25" customHeight="1">
      <c r="A161" s="99" t="s">
        <v>16</v>
      </c>
      <c r="B161" s="100" t="s">
        <v>568</v>
      </c>
      <c r="C161" s="100"/>
      <c r="D161" s="101" t="s">
        <v>579</v>
      </c>
      <c r="E161" s="100" t="s">
        <v>580</v>
      </c>
      <c r="F161" s="100" t="s">
        <v>581</v>
      </c>
      <c r="G161" s="100" t="s">
        <v>619</v>
      </c>
      <c r="H161" s="100" t="s">
        <v>620</v>
      </c>
      <c r="I161" s="100" t="s">
        <v>584</v>
      </c>
      <c r="J161" s="197" t="s">
        <v>585</v>
      </c>
      <c r="K161" s="100" t="s">
        <v>586</v>
      </c>
      <c r="L161" s="100" t="s">
        <v>621</v>
      </c>
      <c r="M161" s="100" t="s">
        <v>589</v>
      </c>
      <c r="N161" s="101" t="s">
        <v>590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98">
        <v>1</v>
      </c>
      <c r="B162" s="199">
        <v>41579</v>
      </c>
      <c r="C162" s="199"/>
      <c r="D162" s="200" t="s">
        <v>622</v>
      </c>
      <c r="E162" s="201" t="s">
        <v>623</v>
      </c>
      <c r="F162" s="202">
        <v>82</v>
      </c>
      <c r="G162" s="201" t="s">
        <v>624</v>
      </c>
      <c r="H162" s="201">
        <v>100</v>
      </c>
      <c r="I162" s="203">
        <v>100</v>
      </c>
      <c r="J162" s="204" t="s">
        <v>625</v>
      </c>
      <c r="K162" s="205">
        <f t="shared" ref="K162:K214" si="114">H162-F162</f>
        <v>18</v>
      </c>
      <c r="L162" s="206">
        <f t="shared" ref="L162:L214" si="115">K162/F162</f>
        <v>0.21951219512195122</v>
      </c>
      <c r="M162" s="201" t="s">
        <v>591</v>
      </c>
      <c r="N162" s="207">
        <v>42657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98">
        <v>2</v>
      </c>
      <c r="B163" s="199">
        <v>41794</v>
      </c>
      <c r="C163" s="199"/>
      <c r="D163" s="200" t="s">
        <v>626</v>
      </c>
      <c r="E163" s="201" t="s">
        <v>593</v>
      </c>
      <c r="F163" s="202">
        <v>257</v>
      </c>
      <c r="G163" s="201" t="s">
        <v>624</v>
      </c>
      <c r="H163" s="201">
        <v>300</v>
      </c>
      <c r="I163" s="203">
        <v>300</v>
      </c>
      <c r="J163" s="204" t="s">
        <v>625</v>
      </c>
      <c r="K163" s="205">
        <f t="shared" si="114"/>
        <v>43</v>
      </c>
      <c r="L163" s="206">
        <f t="shared" si="115"/>
        <v>0.16731517509727625</v>
      </c>
      <c r="M163" s="201" t="s">
        <v>591</v>
      </c>
      <c r="N163" s="207">
        <v>41822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98">
        <v>3</v>
      </c>
      <c r="B164" s="199">
        <v>41828</v>
      </c>
      <c r="C164" s="199"/>
      <c r="D164" s="200" t="s">
        <v>627</v>
      </c>
      <c r="E164" s="201" t="s">
        <v>593</v>
      </c>
      <c r="F164" s="202">
        <v>393</v>
      </c>
      <c r="G164" s="201" t="s">
        <v>624</v>
      </c>
      <c r="H164" s="201">
        <v>468</v>
      </c>
      <c r="I164" s="203">
        <v>468</v>
      </c>
      <c r="J164" s="204" t="s">
        <v>625</v>
      </c>
      <c r="K164" s="205">
        <f t="shared" si="114"/>
        <v>75</v>
      </c>
      <c r="L164" s="206">
        <f t="shared" si="115"/>
        <v>0.19083969465648856</v>
      </c>
      <c r="M164" s="201" t="s">
        <v>591</v>
      </c>
      <c r="N164" s="207">
        <v>41863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98">
        <v>4</v>
      </c>
      <c r="B165" s="199">
        <v>41857</v>
      </c>
      <c r="C165" s="199"/>
      <c r="D165" s="200" t="s">
        <v>628</v>
      </c>
      <c r="E165" s="201" t="s">
        <v>593</v>
      </c>
      <c r="F165" s="202">
        <v>205</v>
      </c>
      <c r="G165" s="201" t="s">
        <v>624</v>
      </c>
      <c r="H165" s="201">
        <v>275</v>
      </c>
      <c r="I165" s="203">
        <v>250</v>
      </c>
      <c r="J165" s="204" t="s">
        <v>625</v>
      </c>
      <c r="K165" s="205">
        <f t="shared" si="114"/>
        <v>70</v>
      </c>
      <c r="L165" s="206">
        <f t="shared" si="115"/>
        <v>0.34146341463414637</v>
      </c>
      <c r="M165" s="201" t="s">
        <v>591</v>
      </c>
      <c r="N165" s="207">
        <v>41962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98">
        <v>5</v>
      </c>
      <c r="B166" s="199">
        <v>41886</v>
      </c>
      <c r="C166" s="199"/>
      <c r="D166" s="200" t="s">
        <v>629</v>
      </c>
      <c r="E166" s="201" t="s">
        <v>593</v>
      </c>
      <c r="F166" s="202">
        <v>162</v>
      </c>
      <c r="G166" s="201" t="s">
        <v>624</v>
      </c>
      <c r="H166" s="201">
        <v>190</v>
      </c>
      <c r="I166" s="203">
        <v>190</v>
      </c>
      <c r="J166" s="204" t="s">
        <v>625</v>
      </c>
      <c r="K166" s="205">
        <f t="shared" si="114"/>
        <v>28</v>
      </c>
      <c r="L166" s="206">
        <f t="shared" si="115"/>
        <v>0.1728395061728395</v>
      </c>
      <c r="M166" s="201" t="s">
        <v>591</v>
      </c>
      <c r="N166" s="207">
        <v>42006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98">
        <v>6</v>
      </c>
      <c r="B167" s="199">
        <v>41886</v>
      </c>
      <c r="C167" s="199"/>
      <c r="D167" s="200" t="s">
        <v>630</v>
      </c>
      <c r="E167" s="201" t="s">
        <v>593</v>
      </c>
      <c r="F167" s="202">
        <v>75</v>
      </c>
      <c r="G167" s="201" t="s">
        <v>624</v>
      </c>
      <c r="H167" s="201">
        <v>91.5</v>
      </c>
      <c r="I167" s="203" t="s">
        <v>631</v>
      </c>
      <c r="J167" s="204" t="s">
        <v>632</v>
      </c>
      <c r="K167" s="205">
        <f t="shared" si="114"/>
        <v>16.5</v>
      </c>
      <c r="L167" s="206">
        <f t="shared" si="115"/>
        <v>0.22</v>
      </c>
      <c r="M167" s="201" t="s">
        <v>591</v>
      </c>
      <c r="N167" s="207">
        <v>41954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98">
        <v>7</v>
      </c>
      <c r="B168" s="199">
        <v>41913</v>
      </c>
      <c r="C168" s="199"/>
      <c r="D168" s="200" t="s">
        <v>633</v>
      </c>
      <c r="E168" s="201" t="s">
        <v>593</v>
      </c>
      <c r="F168" s="202">
        <v>850</v>
      </c>
      <c r="G168" s="201" t="s">
        <v>624</v>
      </c>
      <c r="H168" s="201">
        <v>982.5</v>
      </c>
      <c r="I168" s="203">
        <v>1050</v>
      </c>
      <c r="J168" s="204" t="s">
        <v>634</v>
      </c>
      <c r="K168" s="205">
        <f t="shared" si="114"/>
        <v>132.5</v>
      </c>
      <c r="L168" s="206">
        <f t="shared" si="115"/>
        <v>0.15588235294117647</v>
      </c>
      <c r="M168" s="201" t="s">
        <v>591</v>
      </c>
      <c r="N168" s="207">
        <v>42039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98">
        <v>8</v>
      </c>
      <c r="B169" s="199">
        <v>41913</v>
      </c>
      <c r="C169" s="199"/>
      <c r="D169" s="200" t="s">
        <v>635</v>
      </c>
      <c r="E169" s="201" t="s">
        <v>593</v>
      </c>
      <c r="F169" s="202">
        <v>475</v>
      </c>
      <c r="G169" s="201" t="s">
        <v>624</v>
      </c>
      <c r="H169" s="201">
        <v>515</v>
      </c>
      <c r="I169" s="203">
        <v>600</v>
      </c>
      <c r="J169" s="204" t="s">
        <v>636</v>
      </c>
      <c r="K169" s="205">
        <f t="shared" si="114"/>
        <v>40</v>
      </c>
      <c r="L169" s="206">
        <f t="shared" si="115"/>
        <v>8.4210526315789472E-2</v>
      </c>
      <c r="M169" s="201" t="s">
        <v>591</v>
      </c>
      <c r="N169" s="207">
        <v>41939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8">
        <v>9</v>
      </c>
      <c r="B170" s="199">
        <v>41913</v>
      </c>
      <c r="C170" s="199"/>
      <c r="D170" s="200" t="s">
        <v>637</v>
      </c>
      <c r="E170" s="201" t="s">
        <v>593</v>
      </c>
      <c r="F170" s="202">
        <v>86</v>
      </c>
      <c r="G170" s="201" t="s">
        <v>624</v>
      </c>
      <c r="H170" s="201">
        <v>99</v>
      </c>
      <c r="I170" s="203">
        <v>140</v>
      </c>
      <c r="J170" s="204" t="s">
        <v>638</v>
      </c>
      <c r="K170" s="205">
        <f t="shared" si="114"/>
        <v>13</v>
      </c>
      <c r="L170" s="206">
        <f t="shared" si="115"/>
        <v>0.15116279069767441</v>
      </c>
      <c r="M170" s="201" t="s">
        <v>591</v>
      </c>
      <c r="N170" s="207">
        <v>41939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98">
        <v>10</v>
      </c>
      <c r="B171" s="199">
        <v>41926</v>
      </c>
      <c r="C171" s="199"/>
      <c r="D171" s="200" t="s">
        <v>639</v>
      </c>
      <c r="E171" s="201" t="s">
        <v>593</v>
      </c>
      <c r="F171" s="202">
        <v>496.6</v>
      </c>
      <c r="G171" s="201" t="s">
        <v>624</v>
      </c>
      <c r="H171" s="201">
        <v>621</v>
      </c>
      <c r="I171" s="203">
        <v>580</v>
      </c>
      <c r="J171" s="204" t="s">
        <v>625</v>
      </c>
      <c r="K171" s="205">
        <f t="shared" si="114"/>
        <v>124.39999999999998</v>
      </c>
      <c r="L171" s="206">
        <f t="shared" si="115"/>
        <v>0.25050342327829234</v>
      </c>
      <c r="M171" s="201" t="s">
        <v>591</v>
      </c>
      <c r="N171" s="207">
        <v>42605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98">
        <v>11</v>
      </c>
      <c r="B172" s="199">
        <v>41926</v>
      </c>
      <c r="C172" s="199"/>
      <c r="D172" s="200" t="s">
        <v>640</v>
      </c>
      <c r="E172" s="201" t="s">
        <v>593</v>
      </c>
      <c r="F172" s="202">
        <v>2481.9</v>
      </c>
      <c r="G172" s="201" t="s">
        <v>624</v>
      </c>
      <c r="H172" s="201">
        <v>2840</v>
      </c>
      <c r="I172" s="203">
        <v>2870</v>
      </c>
      <c r="J172" s="204" t="s">
        <v>641</v>
      </c>
      <c r="K172" s="205">
        <f t="shared" si="114"/>
        <v>358.09999999999991</v>
      </c>
      <c r="L172" s="206">
        <f t="shared" si="115"/>
        <v>0.14428462065353154</v>
      </c>
      <c r="M172" s="201" t="s">
        <v>591</v>
      </c>
      <c r="N172" s="207">
        <v>42017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98">
        <v>12</v>
      </c>
      <c r="B173" s="199">
        <v>41928</v>
      </c>
      <c r="C173" s="199"/>
      <c r="D173" s="200" t="s">
        <v>642</v>
      </c>
      <c r="E173" s="201" t="s">
        <v>593</v>
      </c>
      <c r="F173" s="202">
        <v>84.5</v>
      </c>
      <c r="G173" s="201" t="s">
        <v>624</v>
      </c>
      <c r="H173" s="201">
        <v>93</v>
      </c>
      <c r="I173" s="203">
        <v>110</v>
      </c>
      <c r="J173" s="204" t="s">
        <v>643</v>
      </c>
      <c r="K173" s="205">
        <f t="shared" si="114"/>
        <v>8.5</v>
      </c>
      <c r="L173" s="206">
        <f t="shared" si="115"/>
        <v>0.10059171597633136</v>
      </c>
      <c r="M173" s="201" t="s">
        <v>591</v>
      </c>
      <c r="N173" s="207">
        <v>41939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98">
        <v>13</v>
      </c>
      <c r="B174" s="199">
        <v>41928</v>
      </c>
      <c r="C174" s="199"/>
      <c r="D174" s="200" t="s">
        <v>644</v>
      </c>
      <c r="E174" s="201" t="s">
        <v>593</v>
      </c>
      <c r="F174" s="202">
        <v>401</v>
      </c>
      <c r="G174" s="201" t="s">
        <v>624</v>
      </c>
      <c r="H174" s="201">
        <v>428</v>
      </c>
      <c r="I174" s="203">
        <v>450</v>
      </c>
      <c r="J174" s="204" t="s">
        <v>645</v>
      </c>
      <c r="K174" s="205">
        <f t="shared" si="114"/>
        <v>27</v>
      </c>
      <c r="L174" s="206">
        <f t="shared" si="115"/>
        <v>6.7331670822942641E-2</v>
      </c>
      <c r="M174" s="201" t="s">
        <v>591</v>
      </c>
      <c r="N174" s="207">
        <v>42020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98">
        <v>14</v>
      </c>
      <c r="B175" s="199">
        <v>41928</v>
      </c>
      <c r="C175" s="199"/>
      <c r="D175" s="200" t="s">
        <v>646</v>
      </c>
      <c r="E175" s="201" t="s">
        <v>593</v>
      </c>
      <c r="F175" s="202">
        <v>101</v>
      </c>
      <c r="G175" s="201" t="s">
        <v>624</v>
      </c>
      <c r="H175" s="201">
        <v>112</v>
      </c>
      <c r="I175" s="203">
        <v>120</v>
      </c>
      <c r="J175" s="204" t="s">
        <v>647</v>
      </c>
      <c r="K175" s="205">
        <f t="shared" si="114"/>
        <v>11</v>
      </c>
      <c r="L175" s="206">
        <f t="shared" si="115"/>
        <v>0.10891089108910891</v>
      </c>
      <c r="M175" s="201" t="s">
        <v>591</v>
      </c>
      <c r="N175" s="207">
        <v>41939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98">
        <v>15</v>
      </c>
      <c r="B176" s="199">
        <v>41954</v>
      </c>
      <c r="C176" s="199"/>
      <c r="D176" s="200" t="s">
        <v>648</v>
      </c>
      <c r="E176" s="201" t="s">
        <v>593</v>
      </c>
      <c r="F176" s="202">
        <v>59</v>
      </c>
      <c r="G176" s="201" t="s">
        <v>624</v>
      </c>
      <c r="H176" s="201">
        <v>76</v>
      </c>
      <c r="I176" s="203">
        <v>76</v>
      </c>
      <c r="J176" s="204" t="s">
        <v>625</v>
      </c>
      <c r="K176" s="205">
        <f t="shared" si="114"/>
        <v>17</v>
      </c>
      <c r="L176" s="206">
        <f t="shared" si="115"/>
        <v>0.28813559322033899</v>
      </c>
      <c r="M176" s="201" t="s">
        <v>591</v>
      </c>
      <c r="N176" s="207">
        <v>43032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8">
        <v>16</v>
      </c>
      <c r="B177" s="199">
        <v>41954</v>
      </c>
      <c r="C177" s="199"/>
      <c r="D177" s="200" t="s">
        <v>637</v>
      </c>
      <c r="E177" s="201" t="s">
        <v>593</v>
      </c>
      <c r="F177" s="202">
        <v>99</v>
      </c>
      <c r="G177" s="201" t="s">
        <v>624</v>
      </c>
      <c r="H177" s="201">
        <v>120</v>
      </c>
      <c r="I177" s="203">
        <v>120</v>
      </c>
      <c r="J177" s="204" t="s">
        <v>605</v>
      </c>
      <c r="K177" s="205">
        <f t="shared" si="114"/>
        <v>21</v>
      </c>
      <c r="L177" s="206">
        <f t="shared" si="115"/>
        <v>0.21212121212121213</v>
      </c>
      <c r="M177" s="201" t="s">
        <v>591</v>
      </c>
      <c r="N177" s="207">
        <v>41960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98">
        <v>17</v>
      </c>
      <c r="B178" s="199">
        <v>41956</v>
      </c>
      <c r="C178" s="199"/>
      <c r="D178" s="200" t="s">
        <v>649</v>
      </c>
      <c r="E178" s="201" t="s">
        <v>593</v>
      </c>
      <c r="F178" s="202">
        <v>22</v>
      </c>
      <c r="G178" s="201" t="s">
        <v>624</v>
      </c>
      <c r="H178" s="201">
        <v>33.549999999999997</v>
      </c>
      <c r="I178" s="203">
        <v>32</v>
      </c>
      <c r="J178" s="204" t="s">
        <v>650</v>
      </c>
      <c r="K178" s="205">
        <f t="shared" si="114"/>
        <v>11.549999999999997</v>
      </c>
      <c r="L178" s="206">
        <f t="shared" si="115"/>
        <v>0.52499999999999991</v>
      </c>
      <c r="M178" s="201" t="s">
        <v>591</v>
      </c>
      <c r="N178" s="207">
        <v>42188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98">
        <v>18</v>
      </c>
      <c r="B179" s="199">
        <v>41976</v>
      </c>
      <c r="C179" s="199"/>
      <c r="D179" s="200" t="s">
        <v>651</v>
      </c>
      <c r="E179" s="201" t="s">
        <v>593</v>
      </c>
      <c r="F179" s="202">
        <v>440</v>
      </c>
      <c r="G179" s="201" t="s">
        <v>624</v>
      </c>
      <c r="H179" s="201">
        <v>520</v>
      </c>
      <c r="I179" s="203">
        <v>520</v>
      </c>
      <c r="J179" s="204" t="s">
        <v>652</v>
      </c>
      <c r="K179" s="205">
        <f t="shared" si="114"/>
        <v>80</v>
      </c>
      <c r="L179" s="206">
        <f t="shared" si="115"/>
        <v>0.18181818181818182</v>
      </c>
      <c r="M179" s="201" t="s">
        <v>591</v>
      </c>
      <c r="N179" s="207">
        <v>42208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98">
        <v>19</v>
      </c>
      <c r="B180" s="199">
        <v>41976</v>
      </c>
      <c r="C180" s="199"/>
      <c r="D180" s="200" t="s">
        <v>653</v>
      </c>
      <c r="E180" s="201" t="s">
        <v>593</v>
      </c>
      <c r="F180" s="202">
        <v>360</v>
      </c>
      <c r="G180" s="201" t="s">
        <v>624</v>
      </c>
      <c r="H180" s="201">
        <v>427</v>
      </c>
      <c r="I180" s="203">
        <v>425</v>
      </c>
      <c r="J180" s="204" t="s">
        <v>654</v>
      </c>
      <c r="K180" s="205">
        <f t="shared" si="114"/>
        <v>67</v>
      </c>
      <c r="L180" s="206">
        <f t="shared" si="115"/>
        <v>0.18611111111111112</v>
      </c>
      <c r="M180" s="201" t="s">
        <v>591</v>
      </c>
      <c r="N180" s="207">
        <v>42058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98">
        <v>20</v>
      </c>
      <c r="B181" s="199">
        <v>42012</v>
      </c>
      <c r="C181" s="199"/>
      <c r="D181" s="200" t="s">
        <v>655</v>
      </c>
      <c r="E181" s="201" t="s">
        <v>593</v>
      </c>
      <c r="F181" s="202">
        <v>360</v>
      </c>
      <c r="G181" s="201" t="s">
        <v>624</v>
      </c>
      <c r="H181" s="201">
        <v>455</v>
      </c>
      <c r="I181" s="203">
        <v>420</v>
      </c>
      <c r="J181" s="204" t="s">
        <v>656</v>
      </c>
      <c r="K181" s="205">
        <f t="shared" si="114"/>
        <v>95</v>
      </c>
      <c r="L181" s="206">
        <f t="shared" si="115"/>
        <v>0.2638888888888889</v>
      </c>
      <c r="M181" s="201" t="s">
        <v>591</v>
      </c>
      <c r="N181" s="207">
        <v>42024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198">
        <v>21</v>
      </c>
      <c r="B182" s="199">
        <v>42012</v>
      </c>
      <c r="C182" s="199"/>
      <c r="D182" s="200" t="s">
        <v>657</v>
      </c>
      <c r="E182" s="201" t="s">
        <v>593</v>
      </c>
      <c r="F182" s="202">
        <v>130</v>
      </c>
      <c r="G182" s="201"/>
      <c r="H182" s="201">
        <v>175.5</v>
      </c>
      <c r="I182" s="203">
        <v>165</v>
      </c>
      <c r="J182" s="204" t="s">
        <v>658</v>
      </c>
      <c r="K182" s="205">
        <f t="shared" si="114"/>
        <v>45.5</v>
      </c>
      <c r="L182" s="206">
        <f t="shared" si="115"/>
        <v>0.35</v>
      </c>
      <c r="M182" s="201" t="s">
        <v>591</v>
      </c>
      <c r="N182" s="207">
        <v>43088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8">
        <v>22</v>
      </c>
      <c r="B183" s="199">
        <v>42040</v>
      </c>
      <c r="C183" s="199"/>
      <c r="D183" s="200" t="s">
        <v>383</v>
      </c>
      <c r="E183" s="201" t="s">
        <v>623</v>
      </c>
      <c r="F183" s="202">
        <v>98</v>
      </c>
      <c r="G183" s="201"/>
      <c r="H183" s="201">
        <v>120</v>
      </c>
      <c r="I183" s="203">
        <v>120</v>
      </c>
      <c r="J183" s="204" t="s">
        <v>625</v>
      </c>
      <c r="K183" s="205">
        <f t="shared" si="114"/>
        <v>22</v>
      </c>
      <c r="L183" s="206">
        <f t="shared" si="115"/>
        <v>0.22448979591836735</v>
      </c>
      <c r="M183" s="201" t="s">
        <v>591</v>
      </c>
      <c r="N183" s="207">
        <v>42753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8">
        <v>23</v>
      </c>
      <c r="B184" s="199">
        <v>42040</v>
      </c>
      <c r="C184" s="199"/>
      <c r="D184" s="200" t="s">
        <v>659</v>
      </c>
      <c r="E184" s="201" t="s">
        <v>623</v>
      </c>
      <c r="F184" s="202">
        <v>196</v>
      </c>
      <c r="G184" s="201"/>
      <c r="H184" s="201">
        <v>262</v>
      </c>
      <c r="I184" s="203">
        <v>255</v>
      </c>
      <c r="J184" s="204" t="s">
        <v>625</v>
      </c>
      <c r="K184" s="205">
        <f t="shared" si="114"/>
        <v>66</v>
      </c>
      <c r="L184" s="206">
        <f t="shared" si="115"/>
        <v>0.33673469387755101</v>
      </c>
      <c r="M184" s="201" t="s">
        <v>591</v>
      </c>
      <c r="N184" s="207">
        <v>42599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08">
        <v>24</v>
      </c>
      <c r="B185" s="209">
        <v>42067</v>
      </c>
      <c r="C185" s="209"/>
      <c r="D185" s="210" t="s">
        <v>382</v>
      </c>
      <c r="E185" s="211" t="s">
        <v>623</v>
      </c>
      <c r="F185" s="212">
        <v>235</v>
      </c>
      <c r="G185" s="212"/>
      <c r="H185" s="213">
        <v>77</v>
      </c>
      <c r="I185" s="213" t="s">
        <v>660</v>
      </c>
      <c r="J185" s="214" t="s">
        <v>661</v>
      </c>
      <c r="K185" s="215">
        <f t="shared" si="114"/>
        <v>-158</v>
      </c>
      <c r="L185" s="216">
        <f t="shared" si="115"/>
        <v>-0.67234042553191486</v>
      </c>
      <c r="M185" s="212" t="s">
        <v>604</v>
      </c>
      <c r="N185" s="209">
        <v>43522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8">
        <v>25</v>
      </c>
      <c r="B186" s="199">
        <v>42067</v>
      </c>
      <c r="C186" s="199"/>
      <c r="D186" s="200" t="s">
        <v>662</v>
      </c>
      <c r="E186" s="201" t="s">
        <v>623</v>
      </c>
      <c r="F186" s="202">
        <v>185</v>
      </c>
      <c r="G186" s="201"/>
      <c r="H186" s="201">
        <v>224</v>
      </c>
      <c r="I186" s="203" t="s">
        <v>663</v>
      </c>
      <c r="J186" s="204" t="s">
        <v>625</v>
      </c>
      <c r="K186" s="205">
        <f t="shared" si="114"/>
        <v>39</v>
      </c>
      <c r="L186" s="206">
        <f t="shared" si="115"/>
        <v>0.21081081081081082</v>
      </c>
      <c r="M186" s="201" t="s">
        <v>591</v>
      </c>
      <c r="N186" s="207">
        <v>42647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08">
        <v>26</v>
      </c>
      <c r="B187" s="209">
        <v>42090</v>
      </c>
      <c r="C187" s="209"/>
      <c r="D187" s="217" t="s">
        <v>664</v>
      </c>
      <c r="E187" s="212" t="s">
        <v>623</v>
      </c>
      <c r="F187" s="212">
        <v>49.5</v>
      </c>
      <c r="G187" s="213"/>
      <c r="H187" s="213">
        <v>15.85</v>
      </c>
      <c r="I187" s="213">
        <v>67</v>
      </c>
      <c r="J187" s="214" t="s">
        <v>665</v>
      </c>
      <c r="K187" s="213">
        <f t="shared" si="114"/>
        <v>-33.65</v>
      </c>
      <c r="L187" s="218">
        <f t="shared" si="115"/>
        <v>-0.67979797979797973</v>
      </c>
      <c r="M187" s="212" t="s">
        <v>604</v>
      </c>
      <c r="N187" s="219">
        <v>43627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98">
        <v>27</v>
      </c>
      <c r="B188" s="199">
        <v>42093</v>
      </c>
      <c r="C188" s="199"/>
      <c r="D188" s="200" t="s">
        <v>666</v>
      </c>
      <c r="E188" s="201" t="s">
        <v>623</v>
      </c>
      <c r="F188" s="202">
        <v>183.5</v>
      </c>
      <c r="G188" s="201"/>
      <c r="H188" s="201">
        <v>219</v>
      </c>
      <c r="I188" s="203">
        <v>218</v>
      </c>
      <c r="J188" s="204" t="s">
        <v>667</v>
      </c>
      <c r="K188" s="205">
        <f t="shared" si="114"/>
        <v>35.5</v>
      </c>
      <c r="L188" s="206">
        <f t="shared" si="115"/>
        <v>0.19346049046321526</v>
      </c>
      <c r="M188" s="201" t="s">
        <v>591</v>
      </c>
      <c r="N188" s="207">
        <v>42103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98">
        <v>28</v>
      </c>
      <c r="B189" s="199">
        <v>42114</v>
      </c>
      <c r="C189" s="199"/>
      <c r="D189" s="200" t="s">
        <v>668</v>
      </c>
      <c r="E189" s="201" t="s">
        <v>623</v>
      </c>
      <c r="F189" s="202">
        <f>(227+237)/2</f>
        <v>232</v>
      </c>
      <c r="G189" s="201"/>
      <c r="H189" s="201">
        <v>298</v>
      </c>
      <c r="I189" s="203">
        <v>298</v>
      </c>
      <c r="J189" s="204" t="s">
        <v>625</v>
      </c>
      <c r="K189" s="205">
        <f t="shared" si="114"/>
        <v>66</v>
      </c>
      <c r="L189" s="206">
        <f t="shared" si="115"/>
        <v>0.28448275862068967</v>
      </c>
      <c r="M189" s="201" t="s">
        <v>591</v>
      </c>
      <c r="N189" s="207">
        <v>42823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98">
        <v>29</v>
      </c>
      <c r="B190" s="199">
        <v>42128</v>
      </c>
      <c r="C190" s="199"/>
      <c r="D190" s="200" t="s">
        <v>669</v>
      </c>
      <c r="E190" s="201" t="s">
        <v>593</v>
      </c>
      <c r="F190" s="202">
        <v>385</v>
      </c>
      <c r="G190" s="201"/>
      <c r="H190" s="201">
        <f>212.5+331</f>
        <v>543.5</v>
      </c>
      <c r="I190" s="203">
        <v>510</v>
      </c>
      <c r="J190" s="204" t="s">
        <v>670</v>
      </c>
      <c r="K190" s="205">
        <f t="shared" si="114"/>
        <v>158.5</v>
      </c>
      <c r="L190" s="206">
        <f t="shared" si="115"/>
        <v>0.41168831168831171</v>
      </c>
      <c r="M190" s="201" t="s">
        <v>591</v>
      </c>
      <c r="N190" s="207">
        <v>42235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98">
        <v>30</v>
      </c>
      <c r="B191" s="199">
        <v>42128</v>
      </c>
      <c r="C191" s="199"/>
      <c r="D191" s="200" t="s">
        <v>671</v>
      </c>
      <c r="E191" s="201" t="s">
        <v>593</v>
      </c>
      <c r="F191" s="202">
        <v>115.5</v>
      </c>
      <c r="G191" s="201"/>
      <c r="H191" s="201">
        <v>146</v>
      </c>
      <c r="I191" s="203">
        <v>142</v>
      </c>
      <c r="J191" s="204" t="s">
        <v>672</v>
      </c>
      <c r="K191" s="205">
        <f t="shared" si="114"/>
        <v>30.5</v>
      </c>
      <c r="L191" s="206">
        <f t="shared" si="115"/>
        <v>0.26406926406926406</v>
      </c>
      <c r="M191" s="201" t="s">
        <v>591</v>
      </c>
      <c r="N191" s="207">
        <v>42202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98">
        <v>31</v>
      </c>
      <c r="B192" s="199">
        <v>42151</v>
      </c>
      <c r="C192" s="199"/>
      <c r="D192" s="200" t="s">
        <v>673</v>
      </c>
      <c r="E192" s="201" t="s">
        <v>593</v>
      </c>
      <c r="F192" s="202">
        <v>237.5</v>
      </c>
      <c r="G192" s="201"/>
      <c r="H192" s="201">
        <v>279.5</v>
      </c>
      <c r="I192" s="203">
        <v>278</v>
      </c>
      <c r="J192" s="204" t="s">
        <v>625</v>
      </c>
      <c r="K192" s="205">
        <f t="shared" si="114"/>
        <v>42</v>
      </c>
      <c r="L192" s="206">
        <f t="shared" si="115"/>
        <v>0.17684210526315788</v>
      </c>
      <c r="M192" s="201" t="s">
        <v>591</v>
      </c>
      <c r="N192" s="207">
        <v>42222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98">
        <v>32</v>
      </c>
      <c r="B193" s="199">
        <v>42174</v>
      </c>
      <c r="C193" s="199"/>
      <c r="D193" s="200" t="s">
        <v>644</v>
      </c>
      <c r="E193" s="201" t="s">
        <v>623</v>
      </c>
      <c r="F193" s="202">
        <v>340</v>
      </c>
      <c r="G193" s="201"/>
      <c r="H193" s="201">
        <v>448</v>
      </c>
      <c r="I193" s="203">
        <v>448</v>
      </c>
      <c r="J193" s="204" t="s">
        <v>625</v>
      </c>
      <c r="K193" s="205">
        <f t="shared" si="114"/>
        <v>108</v>
      </c>
      <c r="L193" s="206">
        <f t="shared" si="115"/>
        <v>0.31764705882352939</v>
      </c>
      <c r="M193" s="201" t="s">
        <v>591</v>
      </c>
      <c r="N193" s="207">
        <v>43018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98">
        <v>33</v>
      </c>
      <c r="B194" s="199">
        <v>42191</v>
      </c>
      <c r="C194" s="199"/>
      <c r="D194" s="200" t="s">
        <v>674</v>
      </c>
      <c r="E194" s="201" t="s">
        <v>623</v>
      </c>
      <c r="F194" s="202">
        <v>390</v>
      </c>
      <c r="G194" s="201"/>
      <c r="H194" s="201">
        <v>460</v>
      </c>
      <c r="I194" s="203">
        <v>460</v>
      </c>
      <c r="J194" s="204" t="s">
        <v>625</v>
      </c>
      <c r="K194" s="205">
        <f t="shared" si="114"/>
        <v>70</v>
      </c>
      <c r="L194" s="206">
        <f t="shared" si="115"/>
        <v>0.17948717948717949</v>
      </c>
      <c r="M194" s="201" t="s">
        <v>591</v>
      </c>
      <c r="N194" s="207">
        <v>42478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08">
        <v>34</v>
      </c>
      <c r="B195" s="209">
        <v>42195</v>
      </c>
      <c r="C195" s="209"/>
      <c r="D195" s="210" t="s">
        <v>675</v>
      </c>
      <c r="E195" s="211" t="s">
        <v>623</v>
      </c>
      <c r="F195" s="212">
        <v>122.5</v>
      </c>
      <c r="G195" s="212"/>
      <c r="H195" s="213">
        <v>61</v>
      </c>
      <c r="I195" s="213">
        <v>172</v>
      </c>
      <c r="J195" s="214" t="s">
        <v>676</v>
      </c>
      <c r="K195" s="215">
        <f t="shared" si="114"/>
        <v>-61.5</v>
      </c>
      <c r="L195" s="216">
        <f t="shared" si="115"/>
        <v>-0.50204081632653064</v>
      </c>
      <c r="M195" s="212" t="s">
        <v>604</v>
      </c>
      <c r="N195" s="209">
        <v>43333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8">
        <v>35</v>
      </c>
      <c r="B196" s="199">
        <v>42219</v>
      </c>
      <c r="C196" s="199"/>
      <c r="D196" s="200" t="s">
        <v>677</v>
      </c>
      <c r="E196" s="201" t="s">
        <v>623</v>
      </c>
      <c r="F196" s="202">
        <v>297.5</v>
      </c>
      <c r="G196" s="201"/>
      <c r="H196" s="201">
        <v>350</v>
      </c>
      <c r="I196" s="203">
        <v>360</v>
      </c>
      <c r="J196" s="204" t="s">
        <v>678</v>
      </c>
      <c r="K196" s="205">
        <f t="shared" si="114"/>
        <v>52.5</v>
      </c>
      <c r="L196" s="206">
        <f t="shared" si="115"/>
        <v>0.17647058823529413</v>
      </c>
      <c r="M196" s="201" t="s">
        <v>591</v>
      </c>
      <c r="N196" s="207">
        <v>42232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98">
        <v>36</v>
      </c>
      <c r="B197" s="199">
        <v>42219</v>
      </c>
      <c r="C197" s="199"/>
      <c r="D197" s="200" t="s">
        <v>679</v>
      </c>
      <c r="E197" s="201" t="s">
        <v>623</v>
      </c>
      <c r="F197" s="202">
        <v>115.5</v>
      </c>
      <c r="G197" s="201"/>
      <c r="H197" s="201">
        <v>149</v>
      </c>
      <c r="I197" s="203">
        <v>140</v>
      </c>
      <c r="J197" s="204" t="s">
        <v>680</v>
      </c>
      <c r="K197" s="205">
        <f t="shared" si="114"/>
        <v>33.5</v>
      </c>
      <c r="L197" s="206">
        <f t="shared" si="115"/>
        <v>0.29004329004329005</v>
      </c>
      <c r="M197" s="201" t="s">
        <v>591</v>
      </c>
      <c r="N197" s="207">
        <v>42740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98">
        <v>37</v>
      </c>
      <c r="B198" s="199">
        <v>42251</v>
      </c>
      <c r="C198" s="199"/>
      <c r="D198" s="200" t="s">
        <v>673</v>
      </c>
      <c r="E198" s="201" t="s">
        <v>623</v>
      </c>
      <c r="F198" s="202">
        <v>226</v>
      </c>
      <c r="G198" s="201"/>
      <c r="H198" s="201">
        <v>292</v>
      </c>
      <c r="I198" s="203">
        <v>292</v>
      </c>
      <c r="J198" s="204" t="s">
        <v>681</v>
      </c>
      <c r="K198" s="205">
        <f t="shared" si="114"/>
        <v>66</v>
      </c>
      <c r="L198" s="206">
        <f t="shared" si="115"/>
        <v>0.29203539823008851</v>
      </c>
      <c r="M198" s="201" t="s">
        <v>591</v>
      </c>
      <c r="N198" s="207">
        <v>42286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98">
        <v>38</v>
      </c>
      <c r="B199" s="199">
        <v>42254</v>
      </c>
      <c r="C199" s="199"/>
      <c r="D199" s="200" t="s">
        <v>668</v>
      </c>
      <c r="E199" s="201" t="s">
        <v>623</v>
      </c>
      <c r="F199" s="202">
        <v>232.5</v>
      </c>
      <c r="G199" s="201"/>
      <c r="H199" s="201">
        <v>312.5</v>
      </c>
      <c r="I199" s="203">
        <v>310</v>
      </c>
      <c r="J199" s="204" t="s">
        <v>625</v>
      </c>
      <c r="K199" s="205">
        <f t="shared" si="114"/>
        <v>80</v>
      </c>
      <c r="L199" s="206">
        <f t="shared" si="115"/>
        <v>0.34408602150537637</v>
      </c>
      <c r="M199" s="201" t="s">
        <v>591</v>
      </c>
      <c r="N199" s="207">
        <v>42823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98">
        <v>39</v>
      </c>
      <c r="B200" s="199">
        <v>42268</v>
      </c>
      <c r="C200" s="199"/>
      <c r="D200" s="200" t="s">
        <v>682</v>
      </c>
      <c r="E200" s="201" t="s">
        <v>623</v>
      </c>
      <c r="F200" s="202">
        <v>196.5</v>
      </c>
      <c r="G200" s="201"/>
      <c r="H200" s="201">
        <v>238</v>
      </c>
      <c r="I200" s="203">
        <v>238</v>
      </c>
      <c r="J200" s="204" t="s">
        <v>681</v>
      </c>
      <c r="K200" s="205">
        <f t="shared" si="114"/>
        <v>41.5</v>
      </c>
      <c r="L200" s="206">
        <f t="shared" si="115"/>
        <v>0.21119592875318066</v>
      </c>
      <c r="M200" s="201" t="s">
        <v>591</v>
      </c>
      <c r="N200" s="207">
        <v>42291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98">
        <v>40</v>
      </c>
      <c r="B201" s="199">
        <v>42271</v>
      </c>
      <c r="C201" s="199"/>
      <c r="D201" s="200" t="s">
        <v>622</v>
      </c>
      <c r="E201" s="201" t="s">
        <v>623</v>
      </c>
      <c r="F201" s="202">
        <v>65</v>
      </c>
      <c r="G201" s="201"/>
      <c r="H201" s="201">
        <v>82</v>
      </c>
      <c r="I201" s="203">
        <v>82</v>
      </c>
      <c r="J201" s="204" t="s">
        <v>681</v>
      </c>
      <c r="K201" s="205">
        <f t="shared" si="114"/>
        <v>17</v>
      </c>
      <c r="L201" s="206">
        <f t="shared" si="115"/>
        <v>0.26153846153846155</v>
      </c>
      <c r="M201" s="201" t="s">
        <v>591</v>
      </c>
      <c r="N201" s="207">
        <v>42578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98">
        <v>41</v>
      </c>
      <c r="B202" s="199">
        <v>42291</v>
      </c>
      <c r="C202" s="199"/>
      <c r="D202" s="200" t="s">
        <v>683</v>
      </c>
      <c r="E202" s="201" t="s">
        <v>623</v>
      </c>
      <c r="F202" s="202">
        <v>144</v>
      </c>
      <c r="G202" s="201"/>
      <c r="H202" s="201">
        <v>182.5</v>
      </c>
      <c r="I202" s="203">
        <v>181</v>
      </c>
      <c r="J202" s="204" t="s">
        <v>681</v>
      </c>
      <c r="K202" s="205">
        <f t="shared" si="114"/>
        <v>38.5</v>
      </c>
      <c r="L202" s="206">
        <f t="shared" si="115"/>
        <v>0.2673611111111111</v>
      </c>
      <c r="M202" s="201" t="s">
        <v>591</v>
      </c>
      <c r="N202" s="207">
        <v>42817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98">
        <v>42</v>
      </c>
      <c r="B203" s="199">
        <v>42291</v>
      </c>
      <c r="C203" s="199"/>
      <c r="D203" s="200" t="s">
        <v>684</v>
      </c>
      <c r="E203" s="201" t="s">
        <v>623</v>
      </c>
      <c r="F203" s="202">
        <v>264</v>
      </c>
      <c r="G203" s="201"/>
      <c r="H203" s="201">
        <v>311</v>
      </c>
      <c r="I203" s="203">
        <v>311</v>
      </c>
      <c r="J203" s="204" t="s">
        <v>681</v>
      </c>
      <c r="K203" s="205">
        <f t="shared" si="114"/>
        <v>47</v>
      </c>
      <c r="L203" s="206">
        <f t="shared" si="115"/>
        <v>0.17803030303030304</v>
      </c>
      <c r="M203" s="201" t="s">
        <v>591</v>
      </c>
      <c r="N203" s="207">
        <v>42604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98">
        <v>43</v>
      </c>
      <c r="B204" s="199">
        <v>42318</v>
      </c>
      <c r="C204" s="199"/>
      <c r="D204" s="200" t="s">
        <v>685</v>
      </c>
      <c r="E204" s="201" t="s">
        <v>593</v>
      </c>
      <c r="F204" s="202">
        <v>549.5</v>
      </c>
      <c r="G204" s="201"/>
      <c r="H204" s="201">
        <v>630</v>
      </c>
      <c r="I204" s="203">
        <v>630</v>
      </c>
      <c r="J204" s="204" t="s">
        <v>681</v>
      </c>
      <c r="K204" s="205">
        <f t="shared" si="114"/>
        <v>80.5</v>
      </c>
      <c r="L204" s="206">
        <f t="shared" si="115"/>
        <v>0.1464968152866242</v>
      </c>
      <c r="M204" s="201" t="s">
        <v>591</v>
      </c>
      <c r="N204" s="207">
        <v>42419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98">
        <v>44</v>
      </c>
      <c r="B205" s="199">
        <v>42342</v>
      </c>
      <c r="C205" s="199"/>
      <c r="D205" s="200" t="s">
        <v>686</v>
      </c>
      <c r="E205" s="201" t="s">
        <v>623</v>
      </c>
      <c r="F205" s="202">
        <v>1027.5</v>
      </c>
      <c r="G205" s="201"/>
      <c r="H205" s="201">
        <v>1315</v>
      </c>
      <c r="I205" s="203">
        <v>1250</v>
      </c>
      <c r="J205" s="204" t="s">
        <v>681</v>
      </c>
      <c r="K205" s="205">
        <f t="shared" si="114"/>
        <v>287.5</v>
      </c>
      <c r="L205" s="206">
        <f t="shared" si="115"/>
        <v>0.27980535279805352</v>
      </c>
      <c r="M205" s="201" t="s">
        <v>591</v>
      </c>
      <c r="N205" s="207">
        <v>43244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8">
        <v>45</v>
      </c>
      <c r="B206" s="199">
        <v>42367</v>
      </c>
      <c r="C206" s="199"/>
      <c r="D206" s="200" t="s">
        <v>687</v>
      </c>
      <c r="E206" s="201" t="s">
        <v>623</v>
      </c>
      <c r="F206" s="202">
        <v>465</v>
      </c>
      <c r="G206" s="201"/>
      <c r="H206" s="201">
        <v>540</v>
      </c>
      <c r="I206" s="203">
        <v>540</v>
      </c>
      <c r="J206" s="204" t="s">
        <v>681</v>
      </c>
      <c r="K206" s="205">
        <f t="shared" si="114"/>
        <v>75</v>
      </c>
      <c r="L206" s="206">
        <f t="shared" si="115"/>
        <v>0.16129032258064516</v>
      </c>
      <c r="M206" s="201" t="s">
        <v>591</v>
      </c>
      <c r="N206" s="207">
        <v>42530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98">
        <v>46</v>
      </c>
      <c r="B207" s="199">
        <v>42380</v>
      </c>
      <c r="C207" s="199"/>
      <c r="D207" s="200" t="s">
        <v>383</v>
      </c>
      <c r="E207" s="201" t="s">
        <v>593</v>
      </c>
      <c r="F207" s="202">
        <v>81</v>
      </c>
      <c r="G207" s="201"/>
      <c r="H207" s="201">
        <v>110</v>
      </c>
      <c r="I207" s="203">
        <v>110</v>
      </c>
      <c r="J207" s="204" t="s">
        <v>681</v>
      </c>
      <c r="K207" s="205">
        <f t="shared" si="114"/>
        <v>29</v>
      </c>
      <c r="L207" s="206">
        <f t="shared" si="115"/>
        <v>0.35802469135802467</v>
      </c>
      <c r="M207" s="201" t="s">
        <v>591</v>
      </c>
      <c r="N207" s="207">
        <v>42745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98">
        <v>47</v>
      </c>
      <c r="B208" s="199">
        <v>42382</v>
      </c>
      <c r="C208" s="199"/>
      <c r="D208" s="200" t="s">
        <v>688</v>
      </c>
      <c r="E208" s="201" t="s">
        <v>593</v>
      </c>
      <c r="F208" s="202">
        <v>417.5</v>
      </c>
      <c r="G208" s="201"/>
      <c r="H208" s="201">
        <v>547</v>
      </c>
      <c r="I208" s="203">
        <v>535</v>
      </c>
      <c r="J208" s="204" t="s">
        <v>681</v>
      </c>
      <c r="K208" s="205">
        <f t="shared" si="114"/>
        <v>129.5</v>
      </c>
      <c r="L208" s="206">
        <f t="shared" si="115"/>
        <v>0.31017964071856285</v>
      </c>
      <c r="M208" s="201" t="s">
        <v>591</v>
      </c>
      <c r="N208" s="207">
        <v>42578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98">
        <v>48</v>
      </c>
      <c r="B209" s="199">
        <v>42408</v>
      </c>
      <c r="C209" s="199"/>
      <c r="D209" s="200" t="s">
        <v>689</v>
      </c>
      <c r="E209" s="201" t="s">
        <v>623</v>
      </c>
      <c r="F209" s="202">
        <v>650</v>
      </c>
      <c r="G209" s="201"/>
      <c r="H209" s="201">
        <v>800</v>
      </c>
      <c r="I209" s="203">
        <v>800</v>
      </c>
      <c r="J209" s="204" t="s">
        <v>681</v>
      </c>
      <c r="K209" s="205">
        <f t="shared" si="114"/>
        <v>150</v>
      </c>
      <c r="L209" s="206">
        <f t="shared" si="115"/>
        <v>0.23076923076923078</v>
      </c>
      <c r="M209" s="201" t="s">
        <v>591</v>
      </c>
      <c r="N209" s="207">
        <v>43154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98">
        <v>49</v>
      </c>
      <c r="B210" s="199">
        <v>42433</v>
      </c>
      <c r="C210" s="199"/>
      <c r="D210" s="200" t="s">
        <v>211</v>
      </c>
      <c r="E210" s="201" t="s">
        <v>623</v>
      </c>
      <c r="F210" s="202">
        <v>437.5</v>
      </c>
      <c r="G210" s="201"/>
      <c r="H210" s="201">
        <v>504.5</v>
      </c>
      <c r="I210" s="203">
        <v>522</v>
      </c>
      <c r="J210" s="204" t="s">
        <v>690</v>
      </c>
      <c r="K210" s="205">
        <f t="shared" si="114"/>
        <v>67</v>
      </c>
      <c r="L210" s="206">
        <f t="shared" si="115"/>
        <v>0.15314285714285714</v>
      </c>
      <c r="M210" s="201" t="s">
        <v>591</v>
      </c>
      <c r="N210" s="207">
        <v>42480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198">
        <v>50</v>
      </c>
      <c r="B211" s="199">
        <v>42438</v>
      </c>
      <c r="C211" s="199"/>
      <c r="D211" s="200" t="s">
        <v>691</v>
      </c>
      <c r="E211" s="201" t="s">
        <v>623</v>
      </c>
      <c r="F211" s="202">
        <v>189.5</v>
      </c>
      <c r="G211" s="201"/>
      <c r="H211" s="201">
        <v>218</v>
      </c>
      <c r="I211" s="203">
        <v>218</v>
      </c>
      <c r="J211" s="204" t="s">
        <v>681</v>
      </c>
      <c r="K211" s="205">
        <f t="shared" si="114"/>
        <v>28.5</v>
      </c>
      <c r="L211" s="206">
        <f t="shared" si="115"/>
        <v>0.15039577836411611</v>
      </c>
      <c r="M211" s="201" t="s">
        <v>591</v>
      </c>
      <c r="N211" s="207">
        <v>43034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08">
        <v>51</v>
      </c>
      <c r="B212" s="209">
        <v>42471</v>
      </c>
      <c r="C212" s="209"/>
      <c r="D212" s="217" t="s">
        <v>692</v>
      </c>
      <c r="E212" s="212" t="s">
        <v>623</v>
      </c>
      <c r="F212" s="212">
        <v>36.5</v>
      </c>
      <c r="G212" s="213"/>
      <c r="H212" s="213">
        <v>15.85</v>
      </c>
      <c r="I212" s="213">
        <v>60</v>
      </c>
      <c r="J212" s="214" t="s">
        <v>693</v>
      </c>
      <c r="K212" s="215">
        <f t="shared" si="114"/>
        <v>-20.65</v>
      </c>
      <c r="L212" s="216">
        <f t="shared" si="115"/>
        <v>-0.5657534246575342</v>
      </c>
      <c r="M212" s="212" t="s">
        <v>604</v>
      </c>
      <c r="N212" s="220">
        <v>43627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98">
        <v>52</v>
      </c>
      <c r="B213" s="199">
        <v>42472</v>
      </c>
      <c r="C213" s="199"/>
      <c r="D213" s="200" t="s">
        <v>694</v>
      </c>
      <c r="E213" s="201" t="s">
        <v>623</v>
      </c>
      <c r="F213" s="202">
        <v>93</v>
      </c>
      <c r="G213" s="201"/>
      <c r="H213" s="201">
        <v>149</v>
      </c>
      <c r="I213" s="203">
        <v>140</v>
      </c>
      <c r="J213" s="204" t="s">
        <v>695</v>
      </c>
      <c r="K213" s="205">
        <f t="shared" si="114"/>
        <v>56</v>
      </c>
      <c r="L213" s="206">
        <f t="shared" si="115"/>
        <v>0.60215053763440862</v>
      </c>
      <c r="M213" s="201" t="s">
        <v>591</v>
      </c>
      <c r="N213" s="207">
        <v>42740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8">
        <v>53</v>
      </c>
      <c r="B214" s="199">
        <v>42472</v>
      </c>
      <c r="C214" s="199"/>
      <c r="D214" s="200" t="s">
        <v>696</v>
      </c>
      <c r="E214" s="201" t="s">
        <v>623</v>
      </c>
      <c r="F214" s="202">
        <v>130</v>
      </c>
      <c r="G214" s="201"/>
      <c r="H214" s="201">
        <v>150</v>
      </c>
      <c r="I214" s="203" t="s">
        <v>697</v>
      </c>
      <c r="J214" s="204" t="s">
        <v>681</v>
      </c>
      <c r="K214" s="205">
        <f t="shared" si="114"/>
        <v>20</v>
      </c>
      <c r="L214" s="206">
        <f t="shared" si="115"/>
        <v>0.15384615384615385</v>
      </c>
      <c r="M214" s="201" t="s">
        <v>591</v>
      </c>
      <c r="N214" s="207">
        <v>42564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98">
        <v>54</v>
      </c>
      <c r="B215" s="199">
        <v>42473</v>
      </c>
      <c r="C215" s="199"/>
      <c r="D215" s="200" t="s">
        <v>698</v>
      </c>
      <c r="E215" s="201" t="s">
        <v>623</v>
      </c>
      <c r="F215" s="202">
        <v>196</v>
      </c>
      <c r="G215" s="201"/>
      <c r="H215" s="201">
        <v>299</v>
      </c>
      <c r="I215" s="203">
        <v>299</v>
      </c>
      <c r="J215" s="204" t="s">
        <v>681</v>
      </c>
      <c r="K215" s="205">
        <v>103</v>
      </c>
      <c r="L215" s="206">
        <v>0.52551020408163296</v>
      </c>
      <c r="M215" s="201" t="s">
        <v>591</v>
      </c>
      <c r="N215" s="207">
        <v>42620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98">
        <v>55</v>
      </c>
      <c r="B216" s="199">
        <v>42473</v>
      </c>
      <c r="C216" s="199"/>
      <c r="D216" s="200" t="s">
        <v>699</v>
      </c>
      <c r="E216" s="201" t="s">
        <v>623</v>
      </c>
      <c r="F216" s="202">
        <v>88</v>
      </c>
      <c r="G216" s="201"/>
      <c r="H216" s="201">
        <v>103</v>
      </c>
      <c r="I216" s="203">
        <v>103</v>
      </c>
      <c r="J216" s="204" t="s">
        <v>681</v>
      </c>
      <c r="K216" s="205">
        <v>15</v>
      </c>
      <c r="L216" s="206">
        <v>0.170454545454545</v>
      </c>
      <c r="M216" s="201" t="s">
        <v>591</v>
      </c>
      <c r="N216" s="207">
        <v>42530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198">
        <v>56</v>
      </c>
      <c r="B217" s="199">
        <v>42492</v>
      </c>
      <c r="C217" s="199"/>
      <c r="D217" s="200" t="s">
        <v>700</v>
      </c>
      <c r="E217" s="201" t="s">
        <v>623</v>
      </c>
      <c r="F217" s="202">
        <v>127.5</v>
      </c>
      <c r="G217" s="201"/>
      <c r="H217" s="201">
        <v>148</v>
      </c>
      <c r="I217" s="203" t="s">
        <v>701</v>
      </c>
      <c r="J217" s="204" t="s">
        <v>681</v>
      </c>
      <c r="K217" s="205">
        <f t="shared" ref="K217:K221" si="116">H217-F217</f>
        <v>20.5</v>
      </c>
      <c r="L217" s="206">
        <f t="shared" ref="L217:L221" si="117">K217/F217</f>
        <v>0.16078431372549021</v>
      </c>
      <c r="M217" s="201" t="s">
        <v>591</v>
      </c>
      <c r="N217" s="207">
        <v>42564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198">
        <v>57</v>
      </c>
      <c r="B218" s="199">
        <v>42493</v>
      </c>
      <c r="C218" s="199"/>
      <c r="D218" s="200" t="s">
        <v>702</v>
      </c>
      <c r="E218" s="201" t="s">
        <v>623</v>
      </c>
      <c r="F218" s="202">
        <v>675</v>
      </c>
      <c r="G218" s="201"/>
      <c r="H218" s="201">
        <v>815</v>
      </c>
      <c r="I218" s="203" t="s">
        <v>703</v>
      </c>
      <c r="J218" s="204" t="s">
        <v>681</v>
      </c>
      <c r="K218" s="205">
        <f t="shared" si="116"/>
        <v>140</v>
      </c>
      <c r="L218" s="206">
        <f t="shared" si="117"/>
        <v>0.2074074074074074</v>
      </c>
      <c r="M218" s="201" t="s">
        <v>591</v>
      </c>
      <c r="N218" s="207">
        <v>43154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08">
        <v>58</v>
      </c>
      <c r="B219" s="209">
        <v>42522</v>
      </c>
      <c r="C219" s="209"/>
      <c r="D219" s="210" t="s">
        <v>704</v>
      </c>
      <c r="E219" s="211" t="s">
        <v>623</v>
      </c>
      <c r="F219" s="212">
        <v>500</v>
      </c>
      <c r="G219" s="212"/>
      <c r="H219" s="213">
        <v>232.5</v>
      </c>
      <c r="I219" s="213" t="s">
        <v>705</v>
      </c>
      <c r="J219" s="214" t="s">
        <v>706</v>
      </c>
      <c r="K219" s="215">
        <f t="shared" si="116"/>
        <v>-267.5</v>
      </c>
      <c r="L219" s="216">
        <f t="shared" si="117"/>
        <v>-0.53500000000000003</v>
      </c>
      <c r="M219" s="212" t="s">
        <v>604</v>
      </c>
      <c r="N219" s="209">
        <v>43735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198">
        <v>59</v>
      </c>
      <c r="B220" s="199">
        <v>42527</v>
      </c>
      <c r="C220" s="199"/>
      <c r="D220" s="200" t="s">
        <v>542</v>
      </c>
      <c r="E220" s="201" t="s">
        <v>623</v>
      </c>
      <c r="F220" s="202">
        <v>110</v>
      </c>
      <c r="G220" s="201"/>
      <c r="H220" s="201">
        <v>126.5</v>
      </c>
      <c r="I220" s="203">
        <v>125</v>
      </c>
      <c r="J220" s="204" t="s">
        <v>632</v>
      </c>
      <c r="K220" s="205">
        <f t="shared" si="116"/>
        <v>16.5</v>
      </c>
      <c r="L220" s="206">
        <f t="shared" si="117"/>
        <v>0.15</v>
      </c>
      <c r="M220" s="201" t="s">
        <v>591</v>
      </c>
      <c r="N220" s="207">
        <v>42552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198">
        <v>60</v>
      </c>
      <c r="B221" s="199">
        <v>42538</v>
      </c>
      <c r="C221" s="199"/>
      <c r="D221" s="200" t="s">
        <v>707</v>
      </c>
      <c r="E221" s="201" t="s">
        <v>623</v>
      </c>
      <c r="F221" s="202">
        <v>44</v>
      </c>
      <c r="G221" s="201"/>
      <c r="H221" s="201">
        <v>69.5</v>
      </c>
      <c r="I221" s="203">
        <v>69.5</v>
      </c>
      <c r="J221" s="204" t="s">
        <v>708</v>
      </c>
      <c r="K221" s="205">
        <f t="shared" si="116"/>
        <v>25.5</v>
      </c>
      <c r="L221" s="206">
        <f t="shared" si="117"/>
        <v>0.57954545454545459</v>
      </c>
      <c r="M221" s="201" t="s">
        <v>591</v>
      </c>
      <c r="N221" s="207">
        <v>42977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198">
        <v>61</v>
      </c>
      <c r="B222" s="199">
        <v>42549</v>
      </c>
      <c r="C222" s="199"/>
      <c r="D222" s="200" t="s">
        <v>709</v>
      </c>
      <c r="E222" s="201" t="s">
        <v>623</v>
      </c>
      <c r="F222" s="202">
        <v>262.5</v>
      </c>
      <c r="G222" s="201"/>
      <c r="H222" s="201">
        <v>340</v>
      </c>
      <c r="I222" s="203">
        <v>333</v>
      </c>
      <c r="J222" s="204" t="s">
        <v>710</v>
      </c>
      <c r="K222" s="205">
        <v>77.5</v>
      </c>
      <c r="L222" s="206">
        <v>0.29523809523809502</v>
      </c>
      <c r="M222" s="201" t="s">
        <v>591</v>
      </c>
      <c r="N222" s="207">
        <v>43017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198">
        <v>62</v>
      </c>
      <c r="B223" s="199">
        <v>42549</v>
      </c>
      <c r="C223" s="199"/>
      <c r="D223" s="200" t="s">
        <v>711</v>
      </c>
      <c r="E223" s="201" t="s">
        <v>623</v>
      </c>
      <c r="F223" s="202">
        <v>840</v>
      </c>
      <c r="G223" s="201"/>
      <c r="H223" s="201">
        <v>1230</v>
      </c>
      <c r="I223" s="203">
        <v>1230</v>
      </c>
      <c r="J223" s="204" t="s">
        <v>681</v>
      </c>
      <c r="K223" s="205">
        <v>390</v>
      </c>
      <c r="L223" s="206">
        <v>0.46428571428571402</v>
      </c>
      <c r="M223" s="201" t="s">
        <v>591</v>
      </c>
      <c r="N223" s="207">
        <v>42649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1">
        <v>63</v>
      </c>
      <c r="B224" s="222">
        <v>42556</v>
      </c>
      <c r="C224" s="222"/>
      <c r="D224" s="223" t="s">
        <v>712</v>
      </c>
      <c r="E224" s="224" t="s">
        <v>623</v>
      </c>
      <c r="F224" s="224">
        <v>395</v>
      </c>
      <c r="G224" s="225"/>
      <c r="H224" s="225">
        <f>(468.5+342.5)/2</f>
        <v>405.5</v>
      </c>
      <c r="I224" s="225">
        <v>510</v>
      </c>
      <c r="J224" s="226" t="s">
        <v>713</v>
      </c>
      <c r="K224" s="227">
        <f t="shared" ref="K224:K230" si="118">H224-F224</f>
        <v>10.5</v>
      </c>
      <c r="L224" s="228">
        <f t="shared" ref="L224:L230" si="119">K224/F224</f>
        <v>2.6582278481012658E-2</v>
      </c>
      <c r="M224" s="224" t="s">
        <v>714</v>
      </c>
      <c r="N224" s="222">
        <v>43606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8">
        <v>64</v>
      </c>
      <c r="B225" s="209">
        <v>42584</v>
      </c>
      <c r="C225" s="209"/>
      <c r="D225" s="210" t="s">
        <v>715</v>
      </c>
      <c r="E225" s="211" t="s">
        <v>593</v>
      </c>
      <c r="F225" s="212">
        <f>169.5-12.8</f>
        <v>156.69999999999999</v>
      </c>
      <c r="G225" s="212"/>
      <c r="H225" s="213">
        <v>77</v>
      </c>
      <c r="I225" s="213" t="s">
        <v>716</v>
      </c>
      <c r="J225" s="214" t="s">
        <v>717</v>
      </c>
      <c r="K225" s="215">
        <f t="shared" si="118"/>
        <v>-79.699999999999989</v>
      </c>
      <c r="L225" s="216">
        <f t="shared" si="119"/>
        <v>-0.50861518825781749</v>
      </c>
      <c r="M225" s="212" t="s">
        <v>604</v>
      </c>
      <c r="N225" s="209">
        <v>43522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8">
        <v>65</v>
      </c>
      <c r="B226" s="209">
        <v>42586</v>
      </c>
      <c r="C226" s="209"/>
      <c r="D226" s="210" t="s">
        <v>718</v>
      </c>
      <c r="E226" s="211" t="s">
        <v>623</v>
      </c>
      <c r="F226" s="212">
        <v>400</v>
      </c>
      <c r="G226" s="212"/>
      <c r="H226" s="213">
        <v>305</v>
      </c>
      <c r="I226" s="213">
        <v>475</v>
      </c>
      <c r="J226" s="214" t="s">
        <v>719</v>
      </c>
      <c r="K226" s="215">
        <f t="shared" si="118"/>
        <v>-95</v>
      </c>
      <c r="L226" s="216">
        <f t="shared" si="119"/>
        <v>-0.23749999999999999</v>
      </c>
      <c r="M226" s="212" t="s">
        <v>604</v>
      </c>
      <c r="N226" s="209">
        <v>43606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8">
        <v>66</v>
      </c>
      <c r="B227" s="199">
        <v>42593</v>
      </c>
      <c r="C227" s="199"/>
      <c r="D227" s="200" t="s">
        <v>720</v>
      </c>
      <c r="E227" s="201" t="s">
        <v>623</v>
      </c>
      <c r="F227" s="202">
        <v>86.5</v>
      </c>
      <c r="G227" s="201"/>
      <c r="H227" s="201">
        <v>130</v>
      </c>
      <c r="I227" s="203">
        <v>130</v>
      </c>
      <c r="J227" s="204" t="s">
        <v>721</v>
      </c>
      <c r="K227" s="205">
        <f t="shared" si="118"/>
        <v>43.5</v>
      </c>
      <c r="L227" s="206">
        <f t="shared" si="119"/>
        <v>0.50289017341040465</v>
      </c>
      <c r="M227" s="201" t="s">
        <v>591</v>
      </c>
      <c r="N227" s="207">
        <v>43091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08">
        <v>67</v>
      </c>
      <c r="B228" s="209">
        <v>42600</v>
      </c>
      <c r="C228" s="209"/>
      <c r="D228" s="210" t="s">
        <v>110</v>
      </c>
      <c r="E228" s="211" t="s">
        <v>623</v>
      </c>
      <c r="F228" s="212">
        <v>133.5</v>
      </c>
      <c r="G228" s="212"/>
      <c r="H228" s="213">
        <v>126.5</v>
      </c>
      <c r="I228" s="213">
        <v>178</v>
      </c>
      <c r="J228" s="214" t="s">
        <v>722</v>
      </c>
      <c r="K228" s="215">
        <f t="shared" si="118"/>
        <v>-7</v>
      </c>
      <c r="L228" s="216">
        <f t="shared" si="119"/>
        <v>-5.2434456928838954E-2</v>
      </c>
      <c r="M228" s="212" t="s">
        <v>604</v>
      </c>
      <c r="N228" s="209">
        <v>42615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98">
        <v>68</v>
      </c>
      <c r="B229" s="199">
        <v>42613</v>
      </c>
      <c r="C229" s="199"/>
      <c r="D229" s="200" t="s">
        <v>723</v>
      </c>
      <c r="E229" s="201" t="s">
        <v>623</v>
      </c>
      <c r="F229" s="202">
        <v>560</v>
      </c>
      <c r="G229" s="201"/>
      <c r="H229" s="201">
        <v>725</v>
      </c>
      <c r="I229" s="203">
        <v>725</v>
      </c>
      <c r="J229" s="204" t="s">
        <v>625</v>
      </c>
      <c r="K229" s="205">
        <f t="shared" si="118"/>
        <v>165</v>
      </c>
      <c r="L229" s="206">
        <f t="shared" si="119"/>
        <v>0.29464285714285715</v>
      </c>
      <c r="M229" s="201" t="s">
        <v>591</v>
      </c>
      <c r="N229" s="207">
        <v>42456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198">
        <v>69</v>
      </c>
      <c r="B230" s="199">
        <v>42614</v>
      </c>
      <c r="C230" s="199"/>
      <c r="D230" s="200" t="s">
        <v>724</v>
      </c>
      <c r="E230" s="201" t="s">
        <v>623</v>
      </c>
      <c r="F230" s="202">
        <v>160.5</v>
      </c>
      <c r="G230" s="201"/>
      <c r="H230" s="201">
        <v>210</v>
      </c>
      <c r="I230" s="203">
        <v>210</v>
      </c>
      <c r="J230" s="204" t="s">
        <v>625</v>
      </c>
      <c r="K230" s="205">
        <f t="shared" si="118"/>
        <v>49.5</v>
      </c>
      <c r="L230" s="206">
        <f t="shared" si="119"/>
        <v>0.30841121495327101</v>
      </c>
      <c r="M230" s="201" t="s">
        <v>591</v>
      </c>
      <c r="N230" s="207">
        <v>42871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8">
        <v>70</v>
      </c>
      <c r="B231" s="199">
        <v>42646</v>
      </c>
      <c r="C231" s="199"/>
      <c r="D231" s="200" t="s">
        <v>397</v>
      </c>
      <c r="E231" s="201" t="s">
        <v>623</v>
      </c>
      <c r="F231" s="202">
        <v>430</v>
      </c>
      <c r="G231" s="201"/>
      <c r="H231" s="201">
        <v>596</v>
      </c>
      <c r="I231" s="203">
        <v>575</v>
      </c>
      <c r="J231" s="204" t="s">
        <v>725</v>
      </c>
      <c r="K231" s="205">
        <v>166</v>
      </c>
      <c r="L231" s="206">
        <v>0.38604651162790699</v>
      </c>
      <c r="M231" s="201" t="s">
        <v>591</v>
      </c>
      <c r="N231" s="207">
        <v>42769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8">
        <v>71</v>
      </c>
      <c r="B232" s="199">
        <v>42657</v>
      </c>
      <c r="C232" s="199"/>
      <c r="D232" s="200" t="s">
        <v>726</v>
      </c>
      <c r="E232" s="201" t="s">
        <v>623</v>
      </c>
      <c r="F232" s="202">
        <v>280</v>
      </c>
      <c r="G232" s="201"/>
      <c r="H232" s="201">
        <v>345</v>
      </c>
      <c r="I232" s="203">
        <v>345</v>
      </c>
      <c r="J232" s="204" t="s">
        <v>625</v>
      </c>
      <c r="K232" s="205">
        <f t="shared" ref="K232:K237" si="120">H232-F232</f>
        <v>65</v>
      </c>
      <c r="L232" s="206">
        <f t="shared" ref="L232:L233" si="121">K232/F232</f>
        <v>0.23214285714285715</v>
      </c>
      <c r="M232" s="201" t="s">
        <v>591</v>
      </c>
      <c r="N232" s="207">
        <v>42814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198">
        <v>72</v>
      </c>
      <c r="B233" s="199">
        <v>42657</v>
      </c>
      <c r="C233" s="199"/>
      <c r="D233" s="200" t="s">
        <v>727</v>
      </c>
      <c r="E233" s="201" t="s">
        <v>623</v>
      </c>
      <c r="F233" s="202">
        <v>245</v>
      </c>
      <c r="G233" s="201"/>
      <c r="H233" s="201">
        <v>325.5</v>
      </c>
      <c r="I233" s="203">
        <v>330</v>
      </c>
      <c r="J233" s="204" t="s">
        <v>728</v>
      </c>
      <c r="K233" s="205">
        <f t="shared" si="120"/>
        <v>80.5</v>
      </c>
      <c r="L233" s="206">
        <f t="shared" si="121"/>
        <v>0.32857142857142857</v>
      </c>
      <c r="M233" s="201" t="s">
        <v>591</v>
      </c>
      <c r="N233" s="207">
        <v>42769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8">
        <v>73</v>
      </c>
      <c r="B234" s="199">
        <v>42660</v>
      </c>
      <c r="C234" s="199"/>
      <c r="D234" s="200" t="s">
        <v>347</v>
      </c>
      <c r="E234" s="201" t="s">
        <v>623</v>
      </c>
      <c r="F234" s="202">
        <v>125</v>
      </c>
      <c r="G234" s="201"/>
      <c r="H234" s="201">
        <v>160</v>
      </c>
      <c r="I234" s="203">
        <v>160</v>
      </c>
      <c r="J234" s="204" t="s">
        <v>681</v>
      </c>
      <c r="K234" s="205">
        <f t="shared" si="120"/>
        <v>35</v>
      </c>
      <c r="L234" s="206">
        <v>0.28000000000000003</v>
      </c>
      <c r="M234" s="201" t="s">
        <v>591</v>
      </c>
      <c r="N234" s="207">
        <v>42803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198">
        <v>74</v>
      </c>
      <c r="B235" s="199">
        <v>42660</v>
      </c>
      <c r="C235" s="199"/>
      <c r="D235" s="200" t="s">
        <v>470</v>
      </c>
      <c r="E235" s="201" t="s">
        <v>623</v>
      </c>
      <c r="F235" s="202">
        <v>114</v>
      </c>
      <c r="G235" s="201"/>
      <c r="H235" s="201">
        <v>145</v>
      </c>
      <c r="I235" s="203">
        <v>145</v>
      </c>
      <c r="J235" s="204" t="s">
        <v>681</v>
      </c>
      <c r="K235" s="205">
        <f t="shared" si="120"/>
        <v>31</v>
      </c>
      <c r="L235" s="206">
        <f t="shared" ref="L235:L237" si="122">K235/F235</f>
        <v>0.27192982456140352</v>
      </c>
      <c r="M235" s="201" t="s">
        <v>591</v>
      </c>
      <c r="N235" s="207">
        <v>42859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98">
        <v>75</v>
      </c>
      <c r="B236" s="199">
        <v>42660</v>
      </c>
      <c r="C236" s="199"/>
      <c r="D236" s="200" t="s">
        <v>729</v>
      </c>
      <c r="E236" s="201" t="s">
        <v>623</v>
      </c>
      <c r="F236" s="202">
        <v>212</v>
      </c>
      <c r="G236" s="201"/>
      <c r="H236" s="201">
        <v>280</v>
      </c>
      <c r="I236" s="203">
        <v>276</v>
      </c>
      <c r="J236" s="204" t="s">
        <v>730</v>
      </c>
      <c r="K236" s="205">
        <f t="shared" si="120"/>
        <v>68</v>
      </c>
      <c r="L236" s="206">
        <f t="shared" si="122"/>
        <v>0.32075471698113206</v>
      </c>
      <c r="M236" s="201" t="s">
        <v>591</v>
      </c>
      <c r="N236" s="207">
        <v>42858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98">
        <v>76</v>
      </c>
      <c r="B237" s="199">
        <v>42678</v>
      </c>
      <c r="C237" s="199"/>
      <c r="D237" s="200" t="s">
        <v>458</v>
      </c>
      <c r="E237" s="201" t="s">
        <v>623</v>
      </c>
      <c r="F237" s="202">
        <v>155</v>
      </c>
      <c r="G237" s="201"/>
      <c r="H237" s="201">
        <v>210</v>
      </c>
      <c r="I237" s="203">
        <v>210</v>
      </c>
      <c r="J237" s="204" t="s">
        <v>731</v>
      </c>
      <c r="K237" s="205">
        <f t="shared" si="120"/>
        <v>55</v>
      </c>
      <c r="L237" s="206">
        <f t="shared" si="122"/>
        <v>0.35483870967741937</v>
      </c>
      <c r="M237" s="201" t="s">
        <v>591</v>
      </c>
      <c r="N237" s="207">
        <v>42944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08">
        <v>77</v>
      </c>
      <c r="B238" s="209">
        <v>42710</v>
      </c>
      <c r="C238" s="209"/>
      <c r="D238" s="210" t="s">
        <v>732</v>
      </c>
      <c r="E238" s="211" t="s">
        <v>623</v>
      </c>
      <c r="F238" s="212">
        <v>150.5</v>
      </c>
      <c r="G238" s="212"/>
      <c r="H238" s="213">
        <v>72.5</v>
      </c>
      <c r="I238" s="213">
        <v>174</v>
      </c>
      <c r="J238" s="214" t="s">
        <v>733</v>
      </c>
      <c r="K238" s="215">
        <v>-78</v>
      </c>
      <c r="L238" s="216">
        <v>-0.51827242524916906</v>
      </c>
      <c r="M238" s="212" t="s">
        <v>604</v>
      </c>
      <c r="N238" s="209">
        <v>43333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198">
        <v>78</v>
      </c>
      <c r="B239" s="199">
        <v>42712</v>
      </c>
      <c r="C239" s="199"/>
      <c r="D239" s="200" t="s">
        <v>734</v>
      </c>
      <c r="E239" s="201" t="s">
        <v>623</v>
      </c>
      <c r="F239" s="202">
        <v>380</v>
      </c>
      <c r="G239" s="201"/>
      <c r="H239" s="201">
        <v>478</v>
      </c>
      <c r="I239" s="203">
        <v>468</v>
      </c>
      <c r="J239" s="204" t="s">
        <v>681</v>
      </c>
      <c r="K239" s="205">
        <f t="shared" ref="K239:K241" si="123">H239-F239</f>
        <v>98</v>
      </c>
      <c r="L239" s="206">
        <f t="shared" ref="L239:L241" si="124">K239/F239</f>
        <v>0.25789473684210529</v>
      </c>
      <c r="M239" s="201" t="s">
        <v>591</v>
      </c>
      <c r="N239" s="207">
        <v>43025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198">
        <v>79</v>
      </c>
      <c r="B240" s="199">
        <v>42734</v>
      </c>
      <c r="C240" s="199"/>
      <c r="D240" s="200" t="s">
        <v>109</v>
      </c>
      <c r="E240" s="201" t="s">
        <v>623</v>
      </c>
      <c r="F240" s="202">
        <v>305</v>
      </c>
      <c r="G240" s="201"/>
      <c r="H240" s="201">
        <v>375</v>
      </c>
      <c r="I240" s="203">
        <v>375</v>
      </c>
      <c r="J240" s="204" t="s">
        <v>681</v>
      </c>
      <c r="K240" s="205">
        <f t="shared" si="123"/>
        <v>70</v>
      </c>
      <c r="L240" s="206">
        <f t="shared" si="124"/>
        <v>0.22950819672131148</v>
      </c>
      <c r="M240" s="201" t="s">
        <v>591</v>
      </c>
      <c r="N240" s="207">
        <v>42768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198">
        <v>80</v>
      </c>
      <c r="B241" s="199">
        <v>42739</v>
      </c>
      <c r="C241" s="199"/>
      <c r="D241" s="200" t="s">
        <v>95</v>
      </c>
      <c r="E241" s="201" t="s">
        <v>623</v>
      </c>
      <c r="F241" s="202">
        <v>99.5</v>
      </c>
      <c r="G241" s="201"/>
      <c r="H241" s="201">
        <v>158</v>
      </c>
      <c r="I241" s="203">
        <v>158</v>
      </c>
      <c r="J241" s="204" t="s">
        <v>681</v>
      </c>
      <c r="K241" s="205">
        <f t="shared" si="123"/>
        <v>58.5</v>
      </c>
      <c r="L241" s="206">
        <f t="shared" si="124"/>
        <v>0.5879396984924623</v>
      </c>
      <c r="M241" s="201" t="s">
        <v>591</v>
      </c>
      <c r="N241" s="207">
        <v>42898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98">
        <v>81</v>
      </c>
      <c r="B242" s="199">
        <v>42739</v>
      </c>
      <c r="C242" s="199"/>
      <c r="D242" s="200" t="s">
        <v>95</v>
      </c>
      <c r="E242" s="201" t="s">
        <v>623</v>
      </c>
      <c r="F242" s="202">
        <v>99.5</v>
      </c>
      <c r="G242" s="201"/>
      <c r="H242" s="201">
        <v>158</v>
      </c>
      <c r="I242" s="203">
        <v>158</v>
      </c>
      <c r="J242" s="204" t="s">
        <v>681</v>
      </c>
      <c r="K242" s="205">
        <v>58.5</v>
      </c>
      <c r="L242" s="206">
        <v>0.58793969849246197</v>
      </c>
      <c r="M242" s="201" t="s">
        <v>591</v>
      </c>
      <c r="N242" s="207">
        <v>42898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198">
        <v>82</v>
      </c>
      <c r="B243" s="199">
        <v>42786</v>
      </c>
      <c r="C243" s="199"/>
      <c r="D243" s="200" t="s">
        <v>186</v>
      </c>
      <c r="E243" s="201" t="s">
        <v>623</v>
      </c>
      <c r="F243" s="202">
        <v>140.5</v>
      </c>
      <c r="G243" s="201"/>
      <c r="H243" s="201">
        <v>220</v>
      </c>
      <c r="I243" s="203">
        <v>220</v>
      </c>
      <c r="J243" s="204" t="s">
        <v>681</v>
      </c>
      <c r="K243" s="205">
        <f>H243-F243</f>
        <v>79.5</v>
      </c>
      <c r="L243" s="206">
        <f>K243/F243</f>
        <v>0.5658362989323843</v>
      </c>
      <c r="M243" s="201" t="s">
        <v>591</v>
      </c>
      <c r="N243" s="207">
        <v>42864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198">
        <v>83</v>
      </c>
      <c r="B244" s="199">
        <v>42786</v>
      </c>
      <c r="C244" s="199"/>
      <c r="D244" s="200" t="s">
        <v>735</v>
      </c>
      <c r="E244" s="201" t="s">
        <v>623</v>
      </c>
      <c r="F244" s="202">
        <v>202.5</v>
      </c>
      <c r="G244" s="201"/>
      <c r="H244" s="201">
        <v>234</v>
      </c>
      <c r="I244" s="203">
        <v>234</v>
      </c>
      <c r="J244" s="204" t="s">
        <v>681</v>
      </c>
      <c r="K244" s="205">
        <v>31.5</v>
      </c>
      <c r="L244" s="206">
        <v>0.155555555555556</v>
      </c>
      <c r="M244" s="201" t="s">
        <v>591</v>
      </c>
      <c r="N244" s="207">
        <v>42836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198">
        <v>84</v>
      </c>
      <c r="B245" s="199">
        <v>42818</v>
      </c>
      <c r="C245" s="199"/>
      <c r="D245" s="200" t="s">
        <v>736</v>
      </c>
      <c r="E245" s="201" t="s">
        <v>623</v>
      </c>
      <c r="F245" s="202">
        <v>300.5</v>
      </c>
      <c r="G245" s="201"/>
      <c r="H245" s="201">
        <v>417.5</v>
      </c>
      <c r="I245" s="203">
        <v>420</v>
      </c>
      <c r="J245" s="204" t="s">
        <v>737</v>
      </c>
      <c r="K245" s="205">
        <f>H245-F245</f>
        <v>117</v>
      </c>
      <c r="L245" s="206">
        <f>K245/F245</f>
        <v>0.38935108153078202</v>
      </c>
      <c r="M245" s="201" t="s">
        <v>591</v>
      </c>
      <c r="N245" s="207">
        <v>43070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198">
        <v>85</v>
      </c>
      <c r="B246" s="199">
        <v>42818</v>
      </c>
      <c r="C246" s="199"/>
      <c r="D246" s="200" t="s">
        <v>711</v>
      </c>
      <c r="E246" s="201" t="s">
        <v>623</v>
      </c>
      <c r="F246" s="202">
        <v>850</v>
      </c>
      <c r="G246" s="201"/>
      <c r="H246" s="201">
        <v>1042.5</v>
      </c>
      <c r="I246" s="203">
        <v>1023</v>
      </c>
      <c r="J246" s="204" t="s">
        <v>738</v>
      </c>
      <c r="K246" s="205">
        <v>192.5</v>
      </c>
      <c r="L246" s="206">
        <v>0.22647058823529401</v>
      </c>
      <c r="M246" s="201" t="s">
        <v>591</v>
      </c>
      <c r="N246" s="207">
        <v>42830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198">
        <v>86</v>
      </c>
      <c r="B247" s="199">
        <v>42830</v>
      </c>
      <c r="C247" s="199"/>
      <c r="D247" s="200" t="s">
        <v>489</v>
      </c>
      <c r="E247" s="201" t="s">
        <v>623</v>
      </c>
      <c r="F247" s="202">
        <v>785</v>
      </c>
      <c r="G247" s="201"/>
      <c r="H247" s="201">
        <v>930</v>
      </c>
      <c r="I247" s="203">
        <v>920</v>
      </c>
      <c r="J247" s="204" t="s">
        <v>739</v>
      </c>
      <c r="K247" s="205">
        <f>H247-F247</f>
        <v>145</v>
      </c>
      <c r="L247" s="206">
        <f>K247/F247</f>
        <v>0.18471337579617833</v>
      </c>
      <c r="M247" s="201" t="s">
        <v>591</v>
      </c>
      <c r="N247" s="207">
        <v>42976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08">
        <v>87</v>
      </c>
      <c r="B248" s="209">
        <v>42831</v>
      </c>
      <c r="C248" s="209"/>
      <c r="D248" s="210" t="s">
        <v>740</v>
      </c>
      <c r="E248" s="211" t="s">
        <v>623</v>
      </c>
      <c r="F248" s="212">
        <v>40</v>
      </c>
      <c r="G248" s="212"/>
      <c r="H248" s="213">
        <v>13.1</v>
      </c>
      <c r="I248" s="213">
        <v>60</v>
      </c>
      <c r="J248" s="214" t="s">
        <v>741</v>
      </c>
      <c r="K248" s="215">
        <v>-26.9</v>
      </c>
      <c r="L248" s="216">
        <v>-0.67249999999999999</v>
      </c>
      <c r="M248" s="212" t="s">
        <v>604</v>
      </c>
      <c r="N248" s="209">
        <v>43138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198">
        <v>88</v>
      </c>
      <c r="B249" s="199">
        <v>42837</v>
      </c>
      <c r="C249" s="199"/>
      <c r="D249" s="200" t="s">
        <v>94</v>
      </c>
      <c r="E249" s="201" t="s">
        <v>623</v>
      </c>
      <c r="F249" s="202">
        <v>289.5</v>
      </c>
      <c r="G249" s="201"/>
      <c r="H249" s="201">
        <v>354</v>
      </c>
      <c r="I249" s="203">
        <v>360</v>
      </c>
      <c r="J249" s="204" t="s">
        <v>742</v>
      </c>
      <c r="K249" s="205">
        <f t="shared" ref="K249:K257" si="125">H249-F249</f>
        <v>64.5</v>
      </c>
      <c r="L249" s="206">
        <f t="shared" ref="L249:L257" si="126">K249/F249</f>
        <v>0.22279792746113988</v>
      </c>
      <c r="M249" s="201" t="s">
        <v>591</v>
      </c>
      <c r="N249" s="207">
        <v>43040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198">
        <v>89</v>
      </c>
      <c r="B250" s="199">
        <v>42845</v>
      </c>
      <c r="C250" s="199"/>
      <c r="D250" s="200" t="s">
        <v>428</v>
      </c>
      <c r="E250" s="201" t="s">
        <v>623</v>
      </c>
      <c r="F250" s="202">
        <v>700</v>
      </c>
      <c r="G250" s="201"/>
      <c r="H250" s="201">
        <v>840</v>
      </c>
      <c r="I250" s="203">
        <v>840</v>
      </c>
      <c r="J250" s="204" t="s">
        <v>743</v>
      </c>
      <c r="K250" s="205">
        <f t="shared" si="125"/>
        <v>140</v>
      </c>
      <c r="L250" s="206">
        <f t="shared" si="126"/>
        <v>0.2</v>
      </c>
      <c r="M250" s="201" t="s">
        <v>591</v>
      </c>
      <c r="N250" s="207">
        <v>42893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198">
        <v>90</v>
      </c>
      <c r="B251" s="199">
        <v>42887</v>
      </c>
      <c r="C251" s="199"/>
      <c r="D251" s="200" t="s">
        <v>744</v>
      </c>
      <c r="E251" s="201" t="s">
        <v>623</v>
      </c>
      <c r="F251" s="202">
        <v>130</v>
      </c>
      <c r="G251" s="201"/>
      <c r="H251" s="201">
        <v>144.25</v>
      </c>
      <c r="I251" s="203">
        <v>170</v>
      </c>
      <c r="J251" s="204" t="s">
        <v>745</v>
      </c>
      <c r="K251" s="205">
        <f t="shared" si="125"/>
        <v>14.25</v>
      </c>
      <c r="L251" s="206">
        <f t="shared" si="126"/>
        <v>0.10961538461538461</v>
      </c>
      <c r="M251" s="201" t="s">
        <v>591</v>
      </c>
      <c r="N251" s="207">
        <v>43675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198">
        <v>91</v>
      </c>
      <c r="B252" s="199">
        <v>42901</v>
      </c>
      <c r="C252" s="199"/>
      <c r="D252" s="200" t="s">
        <v>746</v>
      </c>
      <c r="E252" s="201" t="s">
        <v>623</v>
      </c>
      <c r="F252" s="202">
        <v>214.5</v>
      </c>
      <c r="G252" s="201"/>
      <c r="H252" s="201">
        <v>262</v>
      </c>
      <c r="I252" s="203">
        <v>262</v>
      </c>
      <c r="J252" s="204" t="s">
        <v>747</v>
      </c>
      <c r="K252" s="205">
        <f t="shared" si="125"/>
        <v>47.5</v>
      </c>
      <c r="L252" s="206">
        <f t="shared" si="126"/>
        <v>0.22144522144522144</v>
      </c>
      <c r="M252" s="201" t="s">
        <v>591</v>
      </c>
      <c r="N252" s="207">
        <v>42977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29">
        <v>92</v>
      </c>
      <c r="B253" s="230">
        <v>42933</v>
      </c>
      <c r="C253" s="230"/>
      <c r="D253" s="231" t="s">
        <v>748</v>
      </c>
      <c r="E253" s="232" t="s">
        <v>623</v>
      </c>
      <c r="F253" s="233">
        <v>370</v>
      </c>
      <c r="G253" s="232"/>
      <c r="H253" s="232">
        <v>447.5</v>
      </c>
      <c r="I253" s="234">
        <v>450</v>
      </c>
      <c r="J253" s="235" t="s">
        <v>681</v>
      </c>
      <c r="K253" s="205">
        <f t="shared" si="125"/>
        <v>77.5</v>
      </c>
      <c r="L253" s="236">
        <f t="shared" si="126"/>
        <v>0.20945945945945946</v>
      </c>
      <c r="M253" s="232" t="s">
        <v>591</v>
      </c>
      <c r="N253" s="237">
        <v>43035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29">
        <v>93</v>
      </c>
      <c r="B254" s="230">
        <v>42943</v>
      </c>
      <c r="C254" s="230"/>
      <c r="D254" s="231" t="s">
        <v>184</v>
      </c>
      <c r="E254" s="232" t="s">
        <v>623</v>
      </c>
      <c r="F254" s="233">
        <v>657.5</v>
      </c>
      <c r="G254" s="232"/>
      <c r="H254" s="232">
        <v>825</v>
      </c>
      <c r="I254" s="234">
        <v>820</v>
      </c>
      <c r="J254" s="235" t="s">
        <v>681</v>
      </c>
      <c r="K254" s="205">
        <f t="shared" si="125"/>
        <v>167.5</v>
      </c>
      <c r="L254" s="236">
        <f t="shared" si="126"/>
        <v>0.25475285171102663</v>
      </c>
      <c r="M254" s="232" t="s">
        <v>591</v>
      </c>
      <c r="N254" s="237">
        <v>43090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198">
        <v>94</v>
      </c>
      <c r="B255" s="199">
        <v>42964</v>
      </c>
      <c r="C255" s="199"/>
      <c r="D255" s="200" t="s">
        <v>363</v>
      </c>
      <c r="E255" s="201" t="s">
        <v>623</v>
      </c>
      <c r="F255" s="202">
        <v>605</v>
      </c>
      <c r="G255" s="201"/>
      <c r="H255" s="201">
        <v>750</v>
      </c>
      <c r="I255" s="203">
        <v>750</v>
      </c>
      <c r="J255" s="204" t="s">
        <v>739</v>
      </c>
      <c r="K255" s="205">
        <f t="shared" si="125"/>
        <v>145</v>
      </c>
      <c r="L255" s="206">
        <f t="shared" si="126"/>
        <v>0.23966942148760331</v>
      </c>
      <c r="M255" s="201" t="s">
        <v>591</v>
      </c>
      <c r="N255" s="207">
        <v>43027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08">
        <v>95</v>
      </c>
      <c r="B256" s="209">
        <v>42979</v>
      </c>
      <c r="C256" s="209"/>
      <c r="D256" s="217" t="s">
        <v>749</v>
      </c>
      <c r="E256" s="212" t="s">
        <v>623</v>
      </c>
      <c r="F256" s="212">
        <v>255</v>
      </c>
      <c r="G256" s="213"/>
      <c r="H256" s="213">
        <v>217.25</v>
      </c>
      <c r="I256" s="213">
        <v>320</v>
      </c>
      <c r="J256" s="214" t="s">
        <v>750</v>
      </c>
      <c r="K256" s="215">
        <f t="shared" si="125"/>
        <v>-37.75</v>
      </c>
      <c r="L256" s="218">
        <f t="shared" si="126"/>
        <v>-0.14803921568627451</v>
      </c>
      <c r="M256" s="212" t="s">
        <v>604</v>
      </c>
      <c r="N256" s="209">
        <v>43661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198">
        <v>96</v>
      </c>
      <c r="B257" s="199">
        <v>42997</v>
      </c>
      <c r="C257" s="199"/>
      <c r="D257" s="200" t="s">
        <v>751</v>
      </c>
      <c r="E257" s="201" t="s">
        <v>623</v>
      </c>
      <c r="F257" s="202">
        <v>215</v>
      </c>
      <c r="G257" s="201"/>
      <c r="H257" s="201">
        <v>258</v>
      </c>
      <c r="I257" s="203">
        <v>258</v>
      </c>
      <c r="J257" s="204" t="s">
        <v>681</v>
      </c>
      <c r="K257" s="205">
        <f t="shared" si="125"/>
        <v>43</v>
      </c>
      <c r="L257" s="206">
        <f t="shared" si="126"/>
        <v>0.2</v>
      </c>
      <c r="M257" s="201" t="s">
        <v>591</v>
      </c>
      <c r="N257" s="207">
        <v>43040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198">
        <v>97</v>
      </c>
      <c r="B258" s="199">
        <v>42997</v>
      </c>
      <c r="C258" s="199"/>
      <c r="D258" s="200" t="s">
        <v>751</v>
      </c>
      <c r="E258" s="201" t="s">
        <v>623</v>
      </c>
      <c r="F258" s="202">
        <v>215</v>
      </c>
      <c r="G258" s="201"/>
      <c r="H258" s="201">
        <v>258</v>
      </c>
      <c r="I258" s="203">
        <v>258</v>
      </c>
      <c r="J258" s="235" t="s">
        <v>681</v>
      </c>
      <c r="K258" s="205">
        <v>43</v>
      </c>
      <c r="L258" s="206">
        <v>0.2</v>
      </c>
      <c r="M258" s="201" t="s">
        <v>591</v>
      </c>
      <c r="N258" s="207">
        <v>43040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29">
        <v>98</v>
      </c>
      <c r="B259" s="230">
        <v>42998</v>
      </c>
      <c r="C259" s="230"/>
      <c r="D259" s="231" t="s">
        <v>752</v>
      </c>
      <c r="E259" s="232" t="s">
        <v>623</v>
      </c>
      <c r="F259" s="202">
        <v>75</v>
      </c>
      <c r="G259" s="232"/>
      <c r="H259" s="232">
        <v>90</v>
      </c>
      <c r="I259" s="234">
        <v>90</v>
      </c>
      <c r="J259" s="204" t="s">
        <v>753</v>
      </c>
      <c r="K259" s="205">
        <f t="shared" ref="K259:K264" si="127">H259-F259</f>
        <v>15</v>
      </c>
      <c r="L259" s="206">
        <f t="shared" ref="L259:L264" si="128">K259/F259</f>
        <v>0.2</v>
      </c>
      <c r="M259" s="201" t="s">
        <v>591</v>
      </c>
      <c r="N259" s="207">
        <v>43019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29">
        <v>99</v>
      </c>
      <c r="B260" s="230">
        <v>43011</v>
      </c>
      <c r="C260" s="230"/>
      <c r="D260" s="231" t="s">
        <v>606</v>
      </c>
      <c r="E260" s="232" t="s">
        <v>623</v>
      </c>
      <c r="F260" s="233">
        <v>315</v>
      </c>
      <c r="G260" s="232"/>
      <c r="H260" s="232">
        <v>392</v>
      </c>
      <c r="I260" s="234">
        <v>384</v>
      </c>
      <c r="J260" s="235" t="s">
        <v>754</v>
      </c>
      <c r="K260" s="205">
        <f t="shared" si="127"/>
        <v>77</v>
      </c>
      <c r="L260" s="236">
        <f t="shared" si="128"/>
        <v>0.24444444444444444</v>
      </c>
      <c r="M260" s="232" t="s">
        <v>591</v>
      </c>
      <c r="N260" s="237">
        <v>43017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100</v>
      </c>
      <c r="B261" s="230">
        <v>43013</v>
      </c>
      <c r="C261" s="230"/>
      <c r="D261" s="231" t="s">
        <v>463</v>
      </c>
      <c r="E261" s="232" t="s">
        <v>623</v>
      </c>
      <c r="F261" s="233">
        <v>145</v>
      </c>
      <c r="G261" s="232"/>
      <c r="H261" s="232">
        <v>179</v>
      </c>
      <c r="I261" s="234">
        <v>180</v>
      </c>
      <c r="J261" s="235" t="s">
        <v>755</v>
      </c>
      <c r="K261" s="205">
        <f t="shared" si="127"/>
        <v>34</v>
      </c>
      <c r="L261" s="236">
        <f t="shared" si="128"/>
        <v>0.23448275862068965</v>
      </c>
      <c r="M261" s="232" t="s">
        <v>591</v>
      </c>
      <c r="N261" s="237">
        <v>43025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29">
        <v>101</v>
      </c>
      <c r="B262" s="230">
        <v>43014</v>
      </c>
      <c r="C262" s="230"/>
      <c r="D262" s="231" t="s">
        <v>337</v>
      </c>
      <c r="E262" s="232" t="s">
        <v>623</v>
      </c>
      <c r="F262" s="233">
        <v>256</v>
      </c>
      <c r="G262" s="232"/>
      <c r="H262" s="232">
        <v>323</v>
      </c>
      <c r="I262" s="234">
        <v>320</v>
      </c>
      <c r="J262" s="235" t="s">
        <v>681</v>
      </c>
      <c r="K262" s="205">
        <f t="shared" si="127"/>
        <v>67</v>
      </c>
      <c r="L262" s="236">
        <f t="shared" si="128"/>
        <v>0.26171875</v>
      </c>
      <c r="M262" s="232" t="s">
        <v>591</v>
      </c>
      <c r="N262" s="237">
        <v>43067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29">
        <v>102</v>
      </c>
      <c r="B263" s="230">
        <v>43017</v>
      </c>
      <c r="C263" s="230"/>
      <c r="D263" s="231" t="s">
        <v>353</v>
      </c>
      <c r="E263" s="232" t="s">
        <v>623</v>
      </c>
      <c r="F263" s="233">
        <v>137.5</v>
      </c>
      <c r="G263" s="232"/>
      <c r="H263" s="232">
        <v>184</v>
      </c>
      <c r="I263" s="234">
        <v>183</v>
      </c>
      <c r="J263" s="235" t="s">
        <v>756</v>
      </c>
      <c r="K263" s="205">
        <f t="shared" si="127"/>
        <v>46.5</v>
      </c>
      <c r="L263" s="236">
        <f t="shared" si="128"/>
        <v>0.33818181818181819</v>
      </c>
      <c r="M263" s="232" t="s">
        <v>591</v>
      </c>
      <c r="N263" s="237">
        <v>43108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29">
        <v>103</v>
      </c>
      <c r="B264" s="230">
        <v>43018</v>
      </c>
      <c r="C264" s="230"/>
      <c r="D264" s="231" t="s">
        <v>757</v>
      </c>
      <c r="E264" s="232" t="s">
        <v>623</v>
      </c>
      <c r="F264" s="233">
        <v>125.5</v>
      </c>
      <c r="G264" s="232"/>
      <c r="H264" s="232">
        <v>158</v>
      </c>
      <c r="I264" s="234">
        <v>155</v>
      </c>
      <c r="J264" s="235" t="s">
        <v>758</v>
      </c>
      <c r="K264" s="205">
        <f t="shared" si="127"/>
        <v>32.5</v>
      </c>
      <c r="L264" s="236">
        <f t="shared" si="128"/>
        <v>0.25896414342629481</v>
      </c>
      <c r="M264" s="232" t="s">
        <v>591</v>
      </c>
      <c r="N264" s="237">
        <v>43067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9">
        <v>104</v>
      </c>
      <c r="B265" s="230">
        <v>43018</v>
      </c>
      <c r="C265" s="230"/>
      <c r="D265" s="231" t="s">
        <v>759</v>
      </c>
      <c r="E265" s="232" t="s">
        <v>623</v>
      </c>
      <c r="F265" s="233">
        <v>895</v>
      </c>
      <c r="G265" s="232"/>
      <c r="H265" s="232">
        <v>1122.5</v>
      </c>
      <c r="I265" s="234">
        <v>1078</v>
      </c>
      <c r="J265" s="235" t="s">
        <v>760</v>
      </c>
      <c r="K265" s="205">
        <v>227.5</v>
      </c>
      <c r="L265" s="236">
        <v>0.25418994413407803</v>
      </c>
      <c r="M265" s="232" t="s">
        <v>591</v>
      </c>
      <c r="N265" s="237">
        <v>43117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9">
        <v>105</v>
      </c>
      <c r="B266" s="230">
        <v>43020</v>
      </c>
      <c r="C266" s="230"/>
      <c r="D266" s="231" t="s">
        <v>346</v>
      </c>
      <c r="E266" s="232" t="s">
        <v>623</v>
      </c>
      <c r="F266" s="233">
        <v>525</v>
      </c>
      <c r="G266" s="232"/>
      <c r="H266" s="232">
        <v>629</v>
      </c>
      <c r="I266" s="234">
        <v>629</v>
      </c>
      <c r="J266" s="235" t="s">
        <v>681</v>
      </c>
      <c r="K266" s="205">
        <v>104</v>
      </c>
      <c r="L266" s="236">
        <v>0.19809523809523799</v>
      </c>
      <c r="M266" s="232" t="s">
        <v>591</v>
      </c>
      <c r="N266" s="237">
        <v>43119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9">
        <v>106</v>
      </c>
      <c r="B267" s="230">
        <v>43046</v>
      </c>
      <c r="C267" s="230"/>
      <c r="D267" s="231" t="s">
        <v>388</v>
      </c>
      <c r="E267" s="232" t="s">
        <v>623</v>
      </c>
      <c r="F267" s="233">
        <v>740</v>
      </c>
      <c r="G267" s="232"/>
      <c r="H267" s="232">
        <v>892.5</v>
      </c>
      <c r="I267" s="234">
        <v>900</v>
      </c>
      <c r="J267" s="235" t="s">
        <v>761</v>
      </c>
      <c r="K267" s="205">
        <f t="shared" ref="K267:K269" si="129">H267-F267</f>
        <v>152.5</v>
      </c>
      <c r="L267" s="236">
        <f t="shared" ref="L267:L269" si="130">K267/F267</f>
        <v>0.20608108108108109</v>
      </c>
      <c r="M267" s="232" t="s">
        <v>591</v>
      </c>
      <c r="N267" s="237">
        <v>43052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198">
        <v>107</v>
      </c>
      <c r="B268" s="199">
        <v>43073</v>
      </c>
      <c r="C268" s="199"/>
      <c r="D268" s="200" t="s">
        <v>762</v>
      </c>
      <c r="E268" s="201" t="s">
        <v>623</v>
      </c>
      <c r="F268" s="202">
        <v>118.5</v>
      </c>
      <c r="G268" s="201"/>
      <c r="H268" s="201">
        <v>143.5</v>
      </c>
      <c r="I268" s="203">
        <v>145</v>
      </c>
      <c r="J268" s="204" t="s">
        <v>613</v>
      </c>
      <c r="K268" s="205">
        <f t="shared" si="129"/>
        <v>25</v>
      </c>
      <c r="L268" s="206">
        <f t="shared" si="130"/>
        <v>0.2109704641350211</v>
      </c>
      <c r="M268" s="201" t="s">
        <v>591</v>
      </c>
      <c r="N268" s="207">
        <v>43097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08">
        <v>108</v>
      </c>
      <c r="B269" s="209">
        <v>43090</v>
      </c>
      <c r="C269" s="209"/>
      <c r="D269" s="210" t="s">
        <v>434</v>
      </c>
      <c r="E269" s="211" t="s">
        <v>623</v>
      </c>
      <c r="F269" s="212">
        <v>715</v>
      </c>
      <c r="G269" s="212"/>
      <c r="H269" s="213">
        <v>500</v>
      </c>
      <c r="I269" s="213">
        <v>872</v>
      </c>
      <c r="J269" s="214" t="s">
        <v>763</v>
      </c>
      <c r="K269" s="215">
        <f t="shared" si="129"/>
        <v>-215</v>
      </c>
      <c r="L269" s="216">
        <f t="shared" si="130"/>
        <v>-0.30069930069930068</v>
      </c>
      <c r="M269" s="212" t="s">
        <v>604</v>
      </c>
      <c r="N269" s="209">
        <v>43670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198">
        <v>109</v>
      </c>
      <c r="B270" s="199">
        <v>43098</v>
      </c>
      <c r="C270" s="199"/>
      <c r="D270" s="200" t="s">
        <v>606</v>
      </c>
      <c r="E270" s="201" t="s">
        <v>623</v>
      </c>
      <c r="F270" s="202">
        <v>435</v>
      </c>
      <c r="G270" s="201"/>
      <c r="H270" s="201">
        <v>542.5</v>
      </c>
      <c r="I270" s="203">
        <v>539</v>
      </c>
      <c r="J270" s="204" t="s">
        <v>681</v>
      </c>
      <c r="K270" s="205">
        <v>107.5</v>
      </c>
      <c r="L270" s="206">
        <v>0.247126436781609</v>
      </c>
      <c r="M270" s="201" t="s">
        <v>591</v>
      </c>
      <c r="N270" s="207">
        <v>43206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198">
        <v>110</v>
      </c>
      <c r="B271" s="199">
        <v>43098</v>
      </c>
      <c r="C271" s="199"/>
      <c r="D271" s="200" t="s">
        <v>563</v>
      </c>
      <c r="E271" s="201" t="s">
        <v>623</v>
      </c>
      <c r="F271" s="202">
        <v>885</v>
      </c>
      <c r="G271" s="201"/>
      <c r="H271" s="201">
        <v>1090</v>
      </c>
      <c r="I271" s="203">
        <v>1084</v>
      </c>
      <c r="J271" s="204" t="s">
        <v>681</v>
      </c>
      <c r="K271" s="205">
        <v>205</v>
      </c>
      <c r="L271" s="206">
        <v>0.23163841807909599</v>
      </c>
      <c r="M271" s="201" t="s">
        <v>591</v>
      </c>
      <c r="N271" s="207">
        <v>43213</v>
      </c>
      <c r="O271" s="1"/>
      <c r="P271" s="1"/>
      <c r="Q271" s="1"/>
      <c r="R271" s="6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38">
        <v>111</v>
      </c>
      <c r="B272" s="239">
        <v>43192</v>
      </c>
      <c r="C272" s="239"/>
      <c r="D272" s="217" t="s">
        <v>764</v>
      </c>
      <c r="E272" s="212" t="s">
        <v>623</v>
      </c>
      <c r="F272" s="240">
        <v>478.5</v>
      </c>
      <c r="G272" s="212"/>
      <c r="H272" s="212">
        <v>442</v>
      </c>
      <c r="I272" s="213">
        <v>613</v>
      </c>
      <c r="J272" s="214" t="s">
        <v>765</v>
      </c>
      <c r="K272" s="215">
        <f t="shared" ref="K272:K275" si="131">H272-F272</f>
        <v>-36.5</v>
      </c>
      <c r="L272" s="216">
        <f t="shared" ref="L272:L275" si="132">K272/F272</f>
        <v>-7.6280041797283177E-2</v>
      </c>
      <c r="M272" s="212" t="s">
        <v>604</v>
      </c>
      <c r="N272" s="209">
        <v>43762</v>
      </c>
      <c r="O272" s="1"/>
      <c r="P272" s="1"/>
      <c r="Q272" s="1"/>
      <c r="R272" s="6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08">
        <v>112</v>
      </c>
      <c r="B273" s="209">
        <v>43194</v>
      </c>
      <c r="C273" s="209"/>
      <c r="D273" s="210" t="s">
        <v>766</v>
      </c>
      <c r="E273" s="211" t="s">
        <v>623</v>
      </c>
      <c r="F273" s="212">
        <f>141.5-7.3</f>
        <v>134.19999999999999</v>
      </c>
      <c r="G273" s="212"/>
      <c r="H273" s="213">
        <v>77</v>
      </c>
      <c r="I273" s="213">
        <v>180</v>
      </c>
      <c r="J273" s="214" t="s">
        <v>767</v>
      </c>
      <c r="K273" s="215">
        <f t="shared" si="131"/>
        <v>-57.199999999999989</v>
      </c>
      <c r="L273" s="216">
        <f t="shared" si="132"/>
        <v>-0.42622950819672129</v>
      </c>
      <c r="M273" s="212" t="s">
        <v>604</v>
      </c>
      <c r="N273" s="209">
        <v>43522</v>
      </c>
      <c r="O273" s="1"/>
      <c r="P273" s="1"/>
      <c r="Q273" s="1"/>
      <c r="R273" s="6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08">
        <v>113</v>
      </c>
      <c r="B274" s="209">
        <v>43209</v>
      </c>
      <c r="C274" s="209"/>
      <c r="D274" s="210" t="s">
        <v>768</v>
      </c>
      <c r="E274" s="211" t="s">
        <v>623</v>
      </c>
      <c r="F274" s="212">
        <v>430</v>
      </c>
      <c r="G274" s="212"/>
      <c r="H274" s="213">
        <v>220</v>
      </c>
      <c r="I274" s="213">
        <v>537</v>
      </c>
      <c r="J274" s="214" t="s">
        <v>769</v>
      </c>
      <c r="K274" s="215">
        <f t="shared" si="131"/>
        <v>-210</v>
      </c>
      <c r="L274" s="216">
        <f t="shared" si="132"/>
        <v>-0.48837209302325579</v>
      </c>
      <c r="M274" s="212" t="s">
        <v>604</v>
      </c>
      <c r="N274" s="209">
        <v>43252</v>
      </c>
      <c r="O274" s="1"/>
      <c r="P274" s="1"/>
      <c r="Q274" s="1"/>
      <c r="R274" s="6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29">
        <v>114</v>
      </c>
      <c r="B275" s="230">
        <v>43220</v>
      </c>
      <c r="C275" s="230"/>
      <c r="D275" s="231" t="s">
        <v>389</v>
      </c>
      <c r="E275" s="232" t="s">
        <v>623</v>
      </c>
      <c r="F275" s="232">
        <v>153.5</v>
      </c>
      <c r="G275" s="232"/>
      <c r="H275" s="232">
        <v>196</v>
      </c>
      <c r="I275" s="234">
        <v>196</v>
      </c>
      <c r="J275" s="204" t="s">
        <v>770</v>
      </c>
      <c r="K275" s="205">
        <f t="shared" si="131"/>
        <v>42.5</v>
      </c>
      <c r="L275" s="206">
        <f t="shared" si="132"/>
        <v>0.27687296416938112</v>
      </c>
      <c r="M275" s="201" t="s">
        <v>591</v>
      </c>
      <c r="N275" s="207">
        <v>43605</v>
      </c>
      <c r="O275" s="1"/>
      <c r="P275" s="1"/>
      <c r="Q275" s="1"/>
      <c r="R275" s="6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08">
        <v>115</v>
      </c>
      <c r="B276" s="209">
        <v>43306</v>
      </c>
      <c r="C276" s="209"/>
      <c r="D276" s="210" t="s">
        <v>740</v>
      </c>
      <c r="E276" s="211" t="s">
        <v>623</v>
      </c>
      <c r="F276" s="212">
        <v>27.5</v>
      </c>
      <c r="G276" s="212"/>
      <c r="H276" s="213">
        <v>13.1</v>
      </c>
      <c r="I276" s="213">
        <v>60</v>
      </c>
      <c r="J276" s="214" t="s">
        <v>771</v>
      </c>
      <c r="K276" s="215">
        <v>-14.4</v>
      </c>
      <c r="L276" s="216">
        <v>-0.52363636363636401</v>
      </c>
      <c r="M276" s="212" t="s">
        <v>604</v>
      </c>
      <c r="N276" s="209">
        <v>43138</v>
      </c>
      <c r="O276" s="1"/>
      <c r="P276" s="1"/>
      <c r="Q276" s="1"/>
      <c r="R276" s="6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38">
        <v>116</v>
      </c>
      <c r="B277" s="239">
        <v>43318</v>
      </c>
      <c r="C277" s="239"/>
      <c r="D277" s="217" t="s">
        <v>772</v>
      </c>
      <c r="E277" s="212" t="s">
        <v>623</v>
      </c>
      <c r="F277" s="212">
        <v>148.5</v>
      </c>
      <c r="G277" s="212"/>
      <c r="H277" s="212">
        <v>102</v>
      </c>
      <c r="I277" s="213">
        <v>182</v>
      </c>
      <c r="J277" s="214" t="s">
        <v>773</v>
      </c>
      <c r="K277" s="215">
        <f>H277-F277</f>
        <v>-46.5</v>
      </c>
      <c r="L277" s="216">
        <f>K277/F277</f>
        <v>-0.31313131313131315</v>
      </c>
      <c r="M277" s="212" t="s">
        <v>604</v>
      </c>
      <c r="N277" s="209">
        <v>43661</v>
      </c>
      <c r="O277" s="1"/>
      <c r="P277" s="1"/>
      <c r="Q277" s="1"/>
      <c r="R277" s="6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198">
        <v>117</v>
      </c>
      <c r="B278" s="199">
        <v>43335</v>
      </c>
      <c r="C278" s="199"/>
      <c r="D278" s="200" t="s">
        <v>774</v>
      </c>
      <c r="E278" s="201" t="s">
        <v>623</v>
      </c>
      <c r="F278" s="232">
        <v>285</v>
      </c>
      <c r="G278" s="201"/>
      <c r="H278" s="201">
        <v>355</v>
      </c>
      <c r="I278" s="203">
        <v>364</v>
      </c>
      <c r="J278" s="204" t="s">
        <v>775</v>
      </c>
      <c r="K278" s="205">
        <v>70</v>
      </c>
      <c r="L278" s="206">
        <v>0.24561403508771901</v>
      </c>
      <c r="M278" s="201" t="s">
        <v>591</v>
      </c>
      <c r="N278" s="207">
        <v>43455</v>
      </c>
      <c r="O278" s="1"/>
      <c r="P278" s="1"/>
      <c r="Q278" s="1"/>
      <c r="R278" s="6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198">
        <v>118</v>
      </c>
      <c r="B279" s="199">
        <v>43341</v>
      </c>
      <c r="C279" s="199"/>
      <c r="D279" s="200" t="s">
        <v>377</v>
      </c>
      <c r="E279" s="201" t="s">
        <v>623</v>
      </c>
      <c r="F279" s="232">
        <v>525</v>
      </c>
      <c r="G279" s="201"/>
      <c r="H279" s="201">
        <v>585</v>
      </c>
      <c r="I279" s="203">
        <v>635</v>
      </c>
      <c r="J279" s="204" t="s">
        <v>776</v>
      </c>
      <c r="K279" s="205">
        <f t="shared" ref="K279:K296" si="133">H279-F279</f>
        <v>60</v>
      </c>
      <c r="L279" s="206">
        <f t="shared" ref="L279:L296" si="134">K279/F279</f>
        <v>0.11428571428571428</v>
      </c>
      <c r="M279" s="201" t="s">
        <v>591</v>
      </c>
      <c r="N279" s="207">
        <v>43662</v>
      </c>
      <c r="O279" s="1"/>
      <c r="P279" s="1"/>
      <c r="Q279" s="1"/>
      <c r="R279" s="6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198">
        <v>119</v>
      </c>
      <c r="B280" s="199">
        <v>43395</v>
      </c>
      <c r="C280" s="199"/>
      <c r="D280" s="200" t="s">
        <v>363</v>
      </c>
      <c r="E280" s="201" t="s">
        <v>623</v>
      </c>
      <c r="F280" s="232">
        <v>475</v>
      </c>
      <c r="G280" s="201"/>
      <c r="H280" s="201">
        <v>574</v>
      </c>
      <c r="I280" s="203">
        <v>570</v>
      </c>
      <c r="J280" s="204" t="s">
        <v>681</v>
      </c>
      <c r="K280" s="205">
        <f t="shared" si="133"/>
        <v>99</v>
      </c>
      <c r="L280" s="206">
        <f t="shared" si="134"/>
        <v>0.20842105263157895</v>
      </c>
      <c r="M280" s="201" t="s">
        <v>591</v>
      </c>
      <c r="N280" s="207">
        <v>43403</v>
      </c>
      <c r="O280" s="1"/>
      <c r="P280" s="1"/>
      <c r="Q280" s="1"/>
      <c r="R280" s="6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29">
        <v>120</v>
      </c>
      <c r="B281" s="230">
        <v>43397</v>
      </c>
      <c r="C281" s="230"/>
      <c r="D281" s="231" t="s">
        <v>384</v>
      </c>
      <c r="E281" s="232" t="s">
        <v>623</v>
      </c>
      <c r="F281" s="232">
        <v>707.5</v>
      </c>
      <c r="G281" s="232"/>
      <c r="H281" s="232">
        <v>872</v>
      </c>
      <c r="I281" s="234">
        <v>872</v>
      </c>
      <c r="J281" s="235" t="s">
        <v>681</v>
      </c>
      <c r="K281" s="205">
        <f t="shared" si="133"/>
        <v>164.5</v>
      </c>
      <c r="L281" s="236">
        <f t="shared" si="134"/>
        <v>0.23250883392226149</v>
      </c>
      <c r="M281" s="232" t="s">
        <v>591</v>
      </c>
      <c r="N281" s="237">
        <v>43482</v>
      </c>
      <c r="O281" s="1"/>
      <c r="P281" s="1"/>
      <c r="Q281" s="1"/>
      <c r="R281" s="6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29">
        <v>121</v>
      </c>
      <c r="B282" s="230">
        <v>43398</v>
      </c>
      <c r="C282" s="230"/>
      <c r="D282" s="231" t="s">
        <v>777</v>
      </c>
      <c r="E282" s="232" t="s">
        <v>623</v>
      </c>
      <c r="F282" s="232">
        <v>162</v>
      </c>
      <c r="G282" s="232"/>
      <c r="H282" s="232">
        <v>204</v>
      </c>
      <c r="I282" s="234">
        <v>209</v>
      </c>
      <c r="J282" s="235" t="s">
        <v>778</v>
      </c>
      <c r="K282" s="205">
        <f t="shared" si="133"/>
        <v>42</v>
      </c>
      <c r="L282" s="236">
        <f t="shared" si="134"/>
        <v>0.25925925925925924</v>
      </c>
      <c r="M282" s="232" t="s">
        <v>591</v>
      </c>
      <c r="N282" s="237">
        <v>43539</v>
      </c>
      <c r="O282" s="1"/>
      <c r="P282" s="1"/>
      <c r="Q282" s="1"/>
      <c r="R282" s="6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29">
        <v>122</v>
      </c>
      <c r="B283" s="230">
        <v>43399</v>
      </c>
      <c r="C283" s="230"/>
      <c r="D283" s="231" t="s">
        <v>482</v>
      </c>
      <c r="E283" s="232" t="s">
        <v>623</v>
      </c>
      <c r="F283" s="232">
        <v>240</v>
      </c>
      <c r="G283" s="232"/>
      <c r="H283" s="232">
        <v>297</v>
      </c>
      <c r="I283" s="234">
        <v>297</v>
      </c>
      <c r="J283" s="235" t="s">
        <v>681</v>
      </c>
      <c r="K283" s="241">
        <f t="shared" si="133"/>
        <v>57</v>
      </c>
      <c r="L283" s="236">
        <f t="shared" si="134"/>
        <v>0.23749999999999999</v>
      </c>
      <c r="M283" s="232" t="s">
        <v>591</v>
      </c>
      <c r="N283" s="237">
        <v>43417</v>
      </c>
      <c r="O283" s="1"/>
      <c r="P283" s="1"/>
      <c r="Q283" s="1"/>
      <c r="R283" s="6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198">
        <v>123</v>
      </c>
      <c r="B284" s="199">
        <v>43439</v>
      </c>
      <c r="C284" s="199"/>
      <c r="D284" s="200" t="s">
        <v>779</v>
      </c>
      <c r="E284" s="201" t="s">
        <v>623</v>
      </c>
      <c r="F284" s="201">
        <v>202.5</v>
      </c>
      <c r="G284" s="201"/>
      <c r="H284" s="201">
        <v>255</v>
      </c>
      <c r="I284" s="203">
        <v>252</v>
      </c>
      <c r="J284" s="204" t="s">
        <v>681</v>
      </c>
      <c r="K284" s="205">
        <f t="shared" si="133"/>
        <v>52.5</v>
      </c>
      <c r="L284" s="206">
        <f t="shared" si="134"/>
        <v>0.25925925925925924</v>
      </c>
      <c r="M284" s="201" t="s">
        <v>591</v>
      </c>
      <c r="N284" s="207">
        <v>43542</v>
      </c>
      <c r="O284" s="1"/>
      <c r="P284" s="1"/>
      <c r="Q284" s="1"/>
      <c r="R284" s="6" t="s">
        <v>780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29">
        <v>124</v>
      </c>
      <c r="B285" s="230">
        <v>43465</v>
      </c>
      <c r="C285" s="199"/>
      <c r="D285" s="231" t="s">
        <v>416</v>
      </c>
      <c r="E285" s="232" t="s">
        <v>623</v>
      </c>
      <c r="F285" s="232">
        <v>710</v>
      </c>
      <c r="G285" s="232"/>
      <c r="H285" s="232">
        <v>866</v>
      </c>
      <c r="I285" s="234">
        <v>866</v>
      </c>
      <c r="J285" s="235" t="s">
        <v>681</v>
      </c>
      <c r="K285" s="205">
        <f t="shared" si="133"/>
        <v>156</v>
      </c>
      <c r="L285" s="206">
        <f t="shared" si="134"/>
        <v>0.21971830985915494</v>
      </c>
      <c r="M285" s="201" t="s">
        <v>591</v>
      </c>
      <c r="N285" s="207">
        <v>43553</v>
      </c>
      <c r="O285" s="1"/>
      <c r="P285" s="1"/>
      <c r="Q285" s="1"/>
      <c r="R285" s="6" t="s">
        <v>780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29">
        <v>125</v>
      </c>
      <c r="B286" s="230">
        <v>43522</v>
      </c>
      <c r="C286" s="230"/>
      <c r="D286" s="231" t="s">
        <v>153</v>
      </c>
      <c r="E286" s="232" t="s">
        <v>623</v>
      </c>
      <c r="F286" s="232">
        <v>337.25</v>
      </c>
      <c r="G286" s="232"/>
      <c r="H286" s="232">
        <v>398.5</v>
      </c>
      <c r="I286" s="234">
        <v>411</v>
      </c>
      <c r="J286" s="204" t="s">
        <v>781</v>
      </c>
      <c r="K286" s="205">
        <f t="shared" si="133"/>
        <v>61.25</v>
      </c>
      <c r="L286" s="206">
        <f t="shared" si="134"/>
        <v>0.1816160118606375</v>
      </c>
      <c r="M286" s="201" t="s">
        <v>591</v>
      </c>
      <c r="N286" s="207">
        <v>43760</v>
      </c>
      <c r="O286" s="1"/>
      <c r="P286" s="1"/>
      <c r="Q286" s="1"/>
      <c r="R286" s="6" t="s">
        <v>780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42">
        <v>126</v>
      </c>
      <c r="B287" s="243">
        <v>43559</v>
      </c>
      <c r="C287" s="243"/>
      <c r="D287" s="244" t="s">
        <v>782</v>
      </c>
      <c r="E287" s="245" t="s">
        <v>623</v>
      </c>
      <c r="F287" s="245">
        <v>130</v>
      </c>
      <c r="G287" s="245"/>
      <c r="H287" s="245">
        <v>65</v>
      </c>
      <c r="I287" s="246">
        <v>158</v>
      </c>
      <c r="J287" s="214" t="s">
        <v>783</v>
      </c>
      <c r="K287" s="215">
        <f t="shared" si="133"/>
        <v>-65</v>
      </c>
      <c r="L287" s="216">
        <f t="shared" si="134"/>
        <v>-0.5</v>
      </c>
      <c r="M287" s="212" t="s">
        <v>604</v>
      </c>
      <c r="N287" s="209">
        <v>43726</v>
      </c>
      <c r="O287" s="1"/>
      <c r="P287" s="1"/>
      <c r="Q287" s="1"/>
      <c r="R287" s="6" t="s">
        <v>784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29">
        <v>127</v>
      </c>
      <c r="B288" s="230">
        <v>43017</v>
      </c>
      <c r="C288" s="230"/>
      <c r="D288" s="231" t="s">
        <v>186</v>
      </c>
      <c r="E288" s="232" t="s">
        <v>623</v>
      </c>
      <c r="F288" s="232">
        <v>141.5</v>
      </c>
      <c r="G288" s="232"/>
      <c r="H288" s="232">
        <v>183.5</v>
      </c>
      <c r="I288" s="234">
        <v>210</v>
      </c>
      <c r="J288" s="204" t="s">
        <v>778</v>
      </c>
      <c r="K288" s="205">
        <f t="shared" si="133"/>
        <v>42</v>
      </c>
      <c r="L288" s="206">
        <f t="shared" si="134"/>
        <v>0.29681978798586572</v>
      </c>
      <c r="M288" s="201" t="s">
        <v>591</v>
      </c>
      <c r="N288" s="207">
        <v>43042</v>
      </c>
      <c r="O288" s="1"/>
      <c r="P288" s="1"/>
      <c r="Q288" s="1"/>
      <c r="R288" s="6" t="s">
        <v>784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42">
        <v>128</v>
      </c>
      <c r="B289" s="243">
        <v>43074</v>
      </c>
      <c r="C289" s="243"/>
      <c r="D289" s="244" t="s">
        <v>785</v>
      </c>
      <c r="E289" s="245" t="s">
        <v>623</v>
      </c>
      <c r="F289" s="240">
        <v>172</v>
      </c>
      <c r="G289" s="245"/>
      <c r="H289" s="245">
        <v>155.25</v>
      </c>
      <c r="I289" s="246">
        <v>230</v>
      </c>
      <c r="J289" s="214" t="s">
        <v>786</v>
      </c>
      <c r="K289" s="215">
        <f t="shared" si="133"/>
        <v>-16.75</v>
      </c>
      <c r="L289" s="216">
        <f t="shared" si="134"/>
        <v>-9.7383720930232565E-2</v>
      </c>
      <c r="M289" s="212" t="s">
        <v>604</v>
      </c>
      <c r="N289" s="209">
        <v>43787</v>
      </c>
      <c r="O289" s="1"/>
      <c r="P289" s="1"/>
      <c r="Q289" s="1"/>
      <c r="R289" s="6" t="s">
        <v>784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29">
        <v>129</v>
      </c>
      <c r="B290" s="230">
        <v>43398</v>
      </c>
      <c r="C290" s="230"/>
      <c r="D290" s="231" t="s">
        <v>108</v>
      </c>
      <c r="E290" s="232" t="s">
        <v>623</v>
      </c>
      <c r="F290" s="232">
        <v>698.5</v>
      </c>
      <c r="G290" s="232"/>
      <c r="H290" s="232">
        <v>890</v>
      </c>
      <c r="I290" s="234">
        <v>890</v>
      </c>
      <c r="J290" s="204" t="s">
        <v>866</v>
      </c>
      <c r="K290" s="205">
        <f t="shared" si="133"/>
        <v>191.5</v>
      </c>
      <c r="L290" s="206">
        <f t="shared" si="134"/>
        <v>0.27415891195418757</v>
      </c>
      <c r="M290" s="201" t="s">
        <v>591</v>
      </c>
      <c r="N290" s="207">
        <v>44328</v>
      </c>
      <c r="O290" s="1"/>
      <c r="P290" s="1"/>
      <c r="Q290" s="1"/>
      <c r="R290" s="6" t="s">
        <v>780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29">
        <v>130</v>
      </c>
      <c r="B291" s="230">
        <v>42877</v>
      </c>
      <c r="C291" s="230"/>
      <c r="D291" s="231" t="s">
        <v>376</v>
      </c>
      <c r="E291" s="232" t="s">
        <v>623</v>
      </c>
      <c r="F291" s="232">
        <v>127.6</v>
      </c>
      <c r="G291" s="232"/>
      <c r="H291" s="232">
        <v>138</v>
      </c>
      <c r="I291" s="234">
        <v>190</v>
      </c>
      <c r="J291" s="204" t="s">
        <v>787</v>
      </c>
      <c r="K291" s="205">
        <f t="shared" si="133"/>
        <v>10.400000000000006</v>
      </c>
      <c r="L291" s="206">
        <f t="shared" si="134"/>
        <v>8.1504702194357417E-2</v>
      </c>
      <c r="M291" s="201" t="s">
        <v>591</v>
      </c>
      <c r="N291" s="207">
        <v>43774</v>
      </c>
      <c r="O291" s="1"/>
      <c r="P291" s="1"/>
      <c r="Q291" s="1"/>
      <c r="R291" s="6" t="s">
        <v>784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29">
        <v>131</v>
      </c>
      <c r="B292" s="230">
        <v>43158</v>
      </c>
      <c r="C292" s="230"/>
      <c r="D292" s="231" t="s">
        <v>788</v>
      </c>
      <c r="E292" s="232" t="s">
        <v>623</v>
      </c>
      <c r="F292" s="232">
        <v>317</v>
      </c>
      <c r="G292" s="232"/>
      <c r="H292" s="232">
        <v>382.5</v>
      </c>
      <c r="I292" s="234">
        <v>398</v>
      </c>
      <c r="J292" s="204" t="s">
        <v>789</v>
      </c>
      <c r="K292" s="205">
        <f t="shared" si="133"/>
        <v>65.5</v>
      </c>
      <c r="L292" s="206">
        <f t="shared" si="134"/>
        <v>0.20662460567823343</v>
      </c>
      <c r="M292" s="201" t="s">
        <v>591</v>
      </c>
      <c r="N292" s="207">
        <v>44238</v>
      </c>
      <c r="O292" s="1"/>
      <c r="P292" s="1"/>
      <c r="Q292" s="1"/>
      <c r="R292" s="6" t="s">
        <v>784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42">
        <v>132</v>
      </c>
      <c r="B293" s="243">
        <v>43164</v>
      </c>
      <c r="C293" s="243"/>
      <c r="D293" s="244" t="s">
        <v>145</v>
      </c>
      <c r="E293" s="245" t="s">
        <v>623</v>
      </c>
      <c r="F293" s="240">
        <f>510-14.4</f>
        <v>495.6</v>
      </c>
      <c r="G293" s="245"/>
      <c r="H293" s="245">
        <v>350</v>
      </c>
      <c r="I293" s="246">
        <v>672</v>
      </c>
      <c r="J293" s="214" t="s">
        <v>790</v>
      </c>
      <c r="K293" s="215">
        <f t="shared" si="133"/>
        <v>-145.60000000000002</v>
      </c>
      <c r="L293" s="216">
        <f t="shared" si="134"/>
        <v>-0.29378531073446329</v>
      </c>
      <c r="M293" s="212" t="s">
        <v>604</v>
      </c>
      <c r="N293" s="209">
        <v>43887</v>
      </c>
      <c r="O293" s="1"/>
      <c r="P293" s="1"/>
      <c r="Q293" s="1"/>
      <c r="R293" s="6" t="s">
        <v>780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42">
        <v>133</v>
      </c>
      <c r="B294" s="243">
        <v>43237</v>
      </c>
      <c r="C294" s="243"/>
      <c r="D294" s="244" t="s">
        <v>474</v>
      </c>
      <c r="E294" s="245" t="s">
        <v>623</v>
      </c>
      <c r="F294" s="240">
        <v>230.3</v>
      </c>
      <c r="G294" s="245"/>
      <c r="H294" s="245">
        <v>102.5</v>
      </c>
      <c r="I294" s="246">
        <v>348</v>
      </c>
      <c r="J294" s="214" t="s">
        <v>791</v>
      </c>
      <c r="K294" s="215">
        <f t="shared" si="133"/>
        <v>-127.80000000000001</v>
      </c>
      <c r="L294" s="216">
        <f t="shared" si="134"/>
        <v>-0.55492835432045162</v>
      </c>
      <c r="M294" s="212" t="s">
        <v>604</v>
      </c>
      <c r="N294" s="209">
        <v>43896</v>
      </c>
      <c r="O294" s="1"/>
      <c r="P294" s="1"/>
      <c r="Q294" s="1"/>
      <c r="R294" s="6" t="s">
        <v>780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29">
        <v>134</v>
      </c>
      <c r="B295" s="230">
        <v>43258</v>
      </c>
      <c r="C295" s="230"/>
      <c r="D295" s="231" t="s">
        <v>439</v>
      </c>
      <c r="E295" s="232" t="s">
        <v>623</v>
      </c>
      <c r="F295" s="232">
        <f>342.5-5.1</f>
        <v>337.4</v>
      </c>
      <c r="G295" s="232"/>
      <c r="H295" s="232">
        <v>412.5</v>
      </c>
      <c r="I295" s="234">
        <v>439</v>
      </c>
      <c r="J295" s="204" t="s">
        <v>792</v>
      </c>
      <c r="K295" s="205">
        <f t="shared" si="133"/>
        <v>75.100000000000023</v>
      </c>
      <c r="L295" s="206">
        <f t="shared" si="134"/>
        <v>0.22258446947243635</v>
      </c>
      <c r="M295" s="201" t="s">
        <v>591</v>
      </c>
      <c r="N295" s="207">
        <v>44230</v>
      </c>
      <c r="O295" s="1"/>
      <c r="P295" s="1"/>
      <c r="Q295" s="1"/>
      <c r="R295" s="6" t="s">
        <v>784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23">
        <v>135</v>
      </c>
      <c r="B296" s="222">
        <v>43285</v>
      </c>
      <c r="C296" s="222"/>
      <c r="D296" s="223" t="s">
        <v>55</v>
      </c>
      <c r="E296" s="224" t="s">
        <v>623</v>
      </c>
      <c r="F296" s="224">
        <f>127.5-5.53</f>
        <v>121.97</v>
      </c>
      <c r="G296" s="225"/>
      <c r="H296" s="225">
        <v>122.5</v>
      </c>
      <c r="I296" s="225">
        <v>170</v>
      </c>
      <c r="J296" s="226" t="s">
        <v>825</v>
      </c>
      <c r="K296" s="227">
        <f t="shared" si="133"/>
        <v>0.53000000000000114</v>
      </c>
      <c r="L296" s="228">
        <f t="shared" si="134"/>
        <v>4.3453308190538747E-3</v>
      </c>
      <c r="M296" s="224" t="s">
        <v>714</v>
      </c>
      <c r="N296" s="222">
        <v>44431</v>
      </c>
      <c r="O296" s="1"/>
      <c r="P296" s="1"/>
      <c r="Q296" s="1"/>
      <c r="R296" s="6" t="s">
        <v>780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42">
        <v>136</v>
      </c>
      <c r="B297" s="243">
        <v>43294</v>
      </c>
      <c r="C297" s="243"/>
      <c r="D297" s="244" t="s">
        <v>365</v>
      </c>
      <c r="E297" s="245" t="s">
        <v>623</v>
      </c>
      <c r="F297" s="240">
        <v>46.5</v>
      </c>
      <c r="G297" s="245"/>
      <c r="H297" s="245">
        <v>17</v>
      </c>
      <c r="I297" s="246">
        <v>59</v>
      </c>
      <c r="J297" s="214" t="s">
        <v>793</v>
      </c>
      <c r="K297" s="215">
        <f t="shared" ref="K297:K305" si="135">H297-F297</f>
        <v>-29.5</v>
      </c>
      <c r="L297" s="216">
        <f t="shared" ref="L297:L305" si="136">K297/F297</f>
        <v>-0.63440860215053763</v>
      </c>
      <c r="M297" s="212" t="s">
        <v>604</v>
      </c>
      <c r="N297" s="209">
        <v>43887</v>
      </c>
      <c r="O297" s="1"/>
      <c r="P297" s="1"/>
      <c r="Q297" s="1"/>
      <c r="R297" s="6" t="s">
        <v>780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29">
        <v>137</v>
      </c>
      <c r="B298" s="230">
        <v>43396</v>
      </c>
      <c r="C298" s="230"/>
      <c r="D298" s="231" t="s">
        <v>418</v>
      </c>
      <c r="E298" s="232" t="s">
        <v>623</v>
      </c>
      <c r="F298" s="232">
        <v>156.5</v>
      </c>
      <c r="G298" s="232"/>
      <c r="H298" s="232">
        <v>207.5</v>
      </c>
      <c r="I298" s="234">
        <v>191</v>
      </c>
      <c r="J298" s="204" t="s">
        <v>681</v>
      </c>
      <c r="K298" s="205">
        <f t="shared" si="135"/>
        <v>51</v>
      </c>
      <c r="L298" s="206">
        <f t="shared" si="136"/>
        <v>0.32587859424920129</v>
      </c>
      <c r="M298" s="201" t="s">
        <v>591</v>
      </c>
      <c r="N298" s="207">
        <v>44369</v>
      </c>
      <c r="O298" s="1"/>
      <c r="P298" s="1"/>
      <c r="Q298" s="1"/>
      <c r="R298" s="6" t="s">
        <v>780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29">
        <v>138</v>
      </c>
      <c r="B299" s="230">
        <v>43439</v>
      </c>
      <c r="C299" s="230"/>
      <c r="D299" s="231" t="s">
        <v>327</v>
      </c>
      <c r="E299" s="232" t="s">
        <v>623</v>
      </c>
      <c r="F299" s="232">
        <v>259.5</v>
      </c>
      <c r="G299" s="232"/>
      <c r="H299" s="232">
        <v>320</v>
      </c>
      <c r="I299" s="234">
        <v>320</v>
      </c>
      <c r="J299" s="204" t="s">
        <v>681</v>
      </c>
      <c r="K299" s="205">
        <f t="shared" si="135"/>
        <v>60.5</v>
      </c>
      <c r="L299" s="206">
        <f t="shared" si="136"/>
        <v>0.23314065510597304</v>
      </c>
      <c r="M299" s="201" t="s">
        <v>591</v>
      </c>
      <c r="N299" s="207">
        <v>44323</v>
      </c>
      <c r="O299" s="1"/>
      <c r="P299" s="1"/>
      <c r="Q299" s="1"/>
      <c r="R299" s="6" t="s">
        <v>780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42">
        <v>139</v>
      </c>
      <c r="B300" s="243">
        <v>43439</v>
      </c>
      <c r="C300" s="243"/>
      <c r="D300" s="244" t="s">
        <v>794</v>
      </c>
      <c r="E300" s="245" t="s">
        <v>623</v>
      </c>
      <c r="F300" s="245">
        <v>715</v>
      </c>
      <c r="G300" s="245"/>
      <c r="H300" s="245">
        <v>445</v>
      </c>
      <c r="I300" s="246">
        <v>840</v>
      </c>
      <c r="J300" s="214" t="s">
        <v>795</v>
      </c>
      <c r="K300" s="215">
        <f t="shared" si="135"/>
        <v>-270</v>
      </c>
      <c r="L300" s="216">
        <f t="shared" si="136"/>
        <v>-0.3776223776223776</v>
      </c>
      <c r="M300" s="212" t="s">
        <v>604</v>
      </c>
      <c r="N300" s="209">
        <v>43800</v>
      </c>
      <c r="O300" s="1"/>
      <c r="P300" s="1"/>
      <c r="Q300" s="1"/>
      <c r="R300" s="6" t="s">
        <v>780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29">
        <v>140</v>
      </c>
      <c r="B301" s="230">
        <v>43469</v>
      </c>
      <c r="C301" s="230"/>
      <c r="D301" s="231" t="s">
        <v>158</v>
      </c>
      <c r="E301" s="232" t="s">
        <v>623</v>
      </c>
      <c r="F301" s="232">
        <v>875</v>
      </c>
      <c r="G301" s="232"/>
      <c r="H301" s="232">
        <v>1165</v>
      </c>
      <c r="I301" s="234">
        <v>1185</v>
      </c>
      <c r="J301" s="204" t="s">
        <v>796</v>
      </c>
      <c r="K301" s="205">
        <f t="shared" si="135"/>
        <v>290</v>
      </c>
      <c r="L301" s="206">
        <f t="shared" si="136"/>
        <v>0.33142857142857141</v>
      </c>
      <c r="M301" s="201" t="s">
        <v>591</v>
      </c>
      <c r="N301" s="207">
        <v>43847</v>
      </c>
      <c r="O301" s="1"/>
      <c r="P301" s="1"/>
      <c r="Q301" s="1"/>
      <c r="R301" s="6" t="s">
        <v>780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29">
        <v>141</v>
      </c>
      <c r="B302" s="230">
        <v>43559</v>
      </c>
      <c r="C302" s="230"/>
      <c r="D302" s="231" t="s">
        <v>343</v>
      </c>
      <c r="E302" s="232" t="s">
        <v>623</v>
      </c>
      <c r="F302" s="232">
        <f>387-14.63</f>
        <v>372.37</v>
      </c>
      <c r="G302" s="232"/>
      <c r="H302" s="232">
        <v>490</v>
      </c>
      <c r="I302" s="234">
        <v>490</v>
      </c>
      <c r="J302" s="204" t="s">
        <v>681</v>
      </c>
      <c r="K302" s="205">
        <f t="shared" si="135"/>
        <v>117.63</v>
      </c>
      <c r="L302" s="206">
        <f t="shared" si="136"/>
        <v>0.31589548030185027</v>
      </c>
      <c r="M302" s="201" t="s">
        <v>591</v>
      </c>
      <c r="N302" s="207">
        <v>43850</v>
      </c>
      <c r="O302" s="1"/>
      <c r="P302" s="1"/>
      <c r="Q302" s="1"/>
      <c r="R302" s="6" t="s">
        <v>780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42">
        <v>142</v>
      </c>
      <c r="B303" s="243">
        <v>43578</v>
      </c>
      <c r="C303" s="243"/>
      <c r="D303" s="244" t="s">
        <v>797</v>
      </c>
      <c r="E303" s="245" t="s">
        <v>593</v>
      </c>
      <c r="F303" s="245">
        <v>220</v>
      </c>
      <c r="G303" s="245"/>
      <c r="H303" s="245">
        <v>127.5</v>
      </c>
      <c r="I303" s="246">
        <v>284</v>
      </c>
      <c r="J303" s="214" t="s">
        <v>798</v>
      </c>
      <c r="K303" s="215">
        <f t="shared" si="135"/>
        <v>-92.5</v>
      </c>
      <c r="L303" s="216">
        <f t="shared" si="136"/>
        <v>-0.42045454545454547</v>
      </c>
      <c r="M303" s="212" t="s">
        <v>604</v>
      </c>
      <c r="N303" s="209">
        <v>43896</v>
      </c>
      <c r="O303" s="1"/>
      <c r="P303" s="1"/>
      <c r="Q303" s="1"/>
      <c r="R303" s="6" t="s">
        <v>780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29">
        <v>143</v>
      </c>
      <c r="B304" s="230">
        <v>43622</v>
      </c>
      <c r="C304" s="230"/>
      <c r="D304" s="231" t="s">
        <v>483</v>
      </c>
      <c r="E304" s="232" t="s">
        <v>593</v>
      </c>
      <c r="F304" s="232">
        <v>332.8</v>
      </c>
      <c r="G304" s="232"/>
      <c r="H304" s="232">
        <v>405</v>
      </c>
      <c r="I304" s="234">
        <v>419</v>
      </c>
      <c r="J304" s="204" t="s">
        <v>799</v>
      </c>
      <c r="K304" s="205">
        <f t="shared" si="135"/>
        <v>72.199999999999989</v>
      </c>
      <c r="L304" s="206">
        <f t="shared" si="136"/>
        <v>0.21694711538461534</v>
      </c>
      <c r="M304" s="201" t="s">
        <v>591</v>
      </c>
      <c r="N304" s="207">
        <v>43860</v>
      </c>
      <c r="O304" s="1"/>
      <c r="P304" s="1"/>
      <c r="Q304" s="1"/>
      <c r="R304" s="6" t="s">
        <v>784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23">
        <v>144</v>
      </c>
      <c r="B305" s="222">
        <v>43641</v>
      </c>
      <c r="C305" s="222"/>
      <c r="D305" s="223" t="s">
        <v>151</v>
      </c>
      <c r="E305" s="224" t="s">
        <v>623</v>
      </c>
      <c r="F305" s="224">
        <v>386</v>
      </c>
      <c r="G305" s="225"/>
      <c r="H305" s="225">
        <v>395</v>
      </c>
      <c r="I305" s="225">
        <v>452</v>
      </c>
      <c r="J305" s="226" t="s">
        <v>800</v>
      </c>
      <c r="K305" s="227">
        <f t="shared" si="135"/>
        <v>9</v>
      </c>
      <c r="L305" s="228">
        <f t="shared" si="136"/>
        <v>2.3316062176165803E-2</v>
      </c>
      <c r="M305" s="224" t="s">
        <v>714</v>
      </c>
      <c r="N305" s="222">
        <v>43868</v>
      </c>
      <c r="O305" s="1"/>
      <c r="P305" s="1"/>
      <c r="Q305" s="1"/>
      <c r="R305" s="6" t="s">
        <v>784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23">
        <v>145</v>
      </c>
      <c r="B306" s="222">
        <v>43707</v>
      </c>
      <c r="C306" s="222"/>
      <c r="D306" s="223" t="s">
        <v>131</v>
      </c>
      <c r="E306" s="224" t="s">
        <v>623</v>
      </c>
      <c r="F306" s="224">
        <v>137.5</v>
      </c>
      <c r="G306" s="225"/>
      <c r="H306" s="225">
        <v>138.5</v>
      </c>
      <c r="I306" s="225">
        <v>190</v>
      </c>
      <c r="J306" s="226" t="s">
        <v>824</v>
      </c>
      <c r="K306" s="227">
        <f t="shared" ref="K306" si="137">H306-F306</f>
        <v>1</v>
      </c>
      <c r="L306" s="228">
        <f t="shared" ref="L306" si="138">K306/F306</f>
        <v>7.2727272727272727E-3</v>
      </c>
      <c r="M306" s="224" t="s">
        <v>714</v>
      </c>
      <c r="N306" s="222">
        <v>44432</v>
      </c>
      <c r="O306" s="1"/>
      <c r="P306" s="1"/>
      <c r="Q306" s="1"/>
      <c r="R306" s="6" t="s">
        <v>780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29">
        <v>146</v>
      </c>
      <c r="B307" s="230">
        <v>43731</v>
      </c>
      <c r="C307" s="230"/>
      <c r="D307" s="231" t="s">
        <v>430</v>
      </c>
      <c r="E307" s="232" t="s">
        <v>623</v>
      </c>
      <c r="F307" s="232">
        <v>235</v>
      </c>
      <c r="G307" s="232"/>
      <c r="H307" s="232">
        <v>295</v>
      </c>
      <c r="I307" s="234">
        <v>296</v>
      </c>
      <c r="J307" s="204" t="s">
        <v>801</v>
      </c>
      <c r="K307" s="205">
        <f t="shared" ref="K307:K312" si="139">H307-F307</f>
        <v>60</v>
      </c>
      <c r="L307" s="206">
        <f t="shared" ref="L307:L312" si="140">K307/F307</f>
        <v>0.25531914893617019</v>
      </c>
      <c r="M307" s="201" t="s">
        <v>591</v>
      </c>
      <c r="N307" s="207">
        <v>43844</v>
      </c>
      <c r="O307" s="1"/>
      <c r="P307" s="1"/>
      <c r="Q307" s="1"/>
      <c r="R307" s="6" t="s">
        <v>784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29">
        <v>147</v>
      </c>
      <c r="B308" s="230">
        <v>43752</v>
      </c>
      <c r="C308" s="230"/>
      <c r="D308" s="231" t="s">
        <v>802</v>
      </c>
      <c r="E308" s="232" t="s">
        <v>623</v>
      </c>
      <c r="F308" s="232">
        <v>277.5</v>
      </c>
      <c r="G308" s="232"/>
      <c r="H308" s="232">
        <v>333</v>
      </c>
      <c r="I308" s="234">
        <v>333</v>
      </c>
      <c r="J308" s="204" t="s">
        <v>803</v>
      </c>
      <c r="K308" s="205">
        <f t="shared" si="139"/>
        <v>55.5</v>
      </c>
      <c r="L308" s="206">
        <f t="shared" si="140"/>
        <v>0.2</v>
      </c>
      <c r="M308" s="201" t="s">
        <v>591</v>
      </c>
      <c r="N308" s="207">
        <v>43846</v>
      </c>
      <c r="O308" s="1"/>
      <c r="P308" s="1"/>
      <c r="Q308" s="1"/>
      <c r="R308" s="6" t="s">
        <v>780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29">
        <v>148</v>
      </c>
      <c r="B309" s="230">
        <v>43752</v>
      </c>
      <c r="C309" s="230"/>
      <c r="D309" s="231" t="s">
        <v>804</v>
      </c>
      <c r="E309" s="232" t="s">
        <v>623</v>
      </c>
      <c r="F309" s="232">
        <v>930</v>
      </c>
      <c r="G309" s="232"/>
      <c r="H309" s="232">
        <v>1165</v>
      </c>
      <c r="I309" s="234">
        <v>1200</v>
      </c>
      <c r="J309" s="204" t="s">
        <v>805</v>
      </c>
      <c r="K309" s="205">
        <f t="shared" si="139"/>
        <v>235</v>
      </c>
      <c r="L309" s="206">
        <f t="shared" si="140"/>
        <v>0.25268817204301075</v>
      </c>
      <c r="M309" s="201" t="s">
        <v>591</v>
      </c>
      <c r="N309" s="207">
        <v>43847</v>
      </c>
      <c r="O309" s="1"/>
      <c r="P309" s="1"/>
      <c r="Q309" s="1"/>
      <c r="R309" s="6" t="s">
        <v>784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29">
        <v>149</v>
      </c>
      <c r="B310" s="230">
        <v>43753</v>
      </c>
      <c r="C310" s="230"/>
      <c r="D310" s="231" t="s">
        <v>806</v>
      </c>
      <c r="E310" s="232" t="s">
        <v>623</v>
      </c>
      <c r="F310" s="202">
        <v>111</v>
      </c>
      <c r="G310" s="232"/>
      <c r="H310" s="232">
        <v>141</v>
      </c>
      <c r="I310" s="234">
        <v>141</v>
      </c>
      <c r="J310" s="204" t="s">
        <v>607</v>
      </c>
      <c r="K310" s="205">
        <f t="shared" si="139"/>
        <v>30</v>
      </c>
      <c r="L310" s="206">
        <f t="shared" si="140"/>
        <v>0.27027027027027029</v>
      </c>
      <c r="M310" s="201" t="s">
        <v>591</v>
      </c>
      <c r="N310" s="207">
        <v>44328</v>
      </c>
      <c r="O310" s="1"/>
      <c r="P310" s="1"/>
      <c r="Q310" s="1"/>
      <c r="R310" s="6" t="s">
        <v>784</v>
      </c>
      <c r="S310" s="1"/>
      <c r="T310" s="1"/>
      <c r="U310" s="1"/>
      <c r="V310" s="1"/>
      <c r="W310" s="1"/>
      <c r="X310" s="1"/>
      <c r="Y310" s="1"/>
      <c r="Z310" s="1"/>
    </row>
    <row r="311" spans="1:26" ht="12.75" customHeight="1">
      <c r="A311" s="229">
        <v>150</v>
      </c>
      <c r="B311" s="230">
        <v>43753</v>
      </c>
      <c r="C311" s="230"/>
      <c r="D311" s="231" t="s">
        <v>807</v>
      </c>
      <c r="E311" s="232" t="s">
        <v>623</v>
      </c>
      <c r="F311" s="202">
        <v>296</v>
      </c>
      <c r="G311" s="232"/>
      <c r="H311" s="232">
        <v>370</v>
      </c>
      <c r="I311" s="234">
        <v>370</v>
      </c>
      <c r="J311" s="204" t="s">
        <v>681</v>
      </c>
      <c r="K311" s="205">
        <f t="shared" si="139"/>
        <v>74</v>
      </c>
      <c r="L311" s="206">
        <f t="shared" si="140"/>
        <v>0.25</v>
      </c>
      <c r="M311" s="201" t="s">
        <v>591</v>
      </c>
      <c r="N311" s="207">
        <v>43853</v>
      </c>
      <c r="O311" s="1"/>
      <c r="P311" s="1"/>
      <c r="Q311" s="1"/>
      <c r="R311" s="6" t="s">
        <v>784</v>
      </c>
      <c r="S311" s="1"/>
      <c r="T311" s="1"/>
      <c r="U311" s="1"/>
      <c r="V311" s="1"/>
      <c r="W311" s="1"/>
      <c r="X311" s="1"/>
      <c r="Y311" s="1"/>
      <c r="Z311" s="1"/>
    </row>
    <row r="312" spans="1:26" ht="12.75" customHeight="1">
      <c r="A312" s="229">
        <v>151</v>
      </c>
      <c r="B312" s="230">
        <v>43754</v>
      </c>
      <c r="C312" s="230"/>
      <c r="D312" s="231" t="s">
        <v>808</v>
      </c>
      <c r="E312" s="232" t="s">
        <v>623</v>
      </c>
      <c r="F312" s="202">
        <v>300</v>
      </c>
      <c r="G312" s="232"/>
      <c r="H312" s="232">
        <v>382.5</v>
      </c>
      <c r="I312" s="234">
        <v>344</v>
      </c>
      <c r="J312" s="204" t="s">
        <v>809</v>
      </c>
      <c r="K312" s="205">
        <f t="shared" si="139"/>
        <v>82.5</v>
      </c>
      <c r="L312" s="206">
        <f t="shared" si="140"/>
        <v>0.27500000000000002</v>
      </c>
      <c r="M312" s="201" t="s">
        <v>591</v>
      </c>
      <c r="N312" s="207">
        <v>44238</v>
      </c>
      <c r="O312" s="1"/>
      <c r="P312" s="1"/>
      <c r="Q312" s="1"/>
      <c r="R312" s="6" t="s">
        <v>784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48">
        <v>152</v>
      </c>
      <c r="B313" s="249">
        <v>43832</v>
      </c>
      <c r="C313" s="249"/>
      <c r="D313" s="250" t="s">
        <v>810</v>
      </c>
      <c r="E313" s="56" t="s">
        <v>623</v>
      </c>
      <c r="F313" s="251" t="s">
        <v>811</v>
      </c>
      <c r="G313" s="56"/>
      <c r="H313" s="56"/>
      <c r="I313" s="252">
        <v>590</v>
      </c>
      <c r="J313" s="247" t="s">
        <v>594</v>
      </c>
      <c r="K313" s="247"/>
      <c r="L313" s="253"/>
      <c r="M313" s="254" t="s">
        <v>594</v>
      </c>
      <c r="N313" s="255"/>
      <c r="O313" s="1"/>
      <c r="P313" s="1"/>
      <c r="Q313" s="1"/>
      <c r="R313" s="6" t="s">
        <v>784</v>
      </c>
      <c r="S313" s="1"/>
      <c r="T313" s="1"/>
      <c r="U313" s="1"/>
      <c r="V313" s="1"/>
      <c r="W313" s="1"/>
      <c r="X313" s="1"/>
      <c r="Y313" s="1"/>
      <c r="Z313" s="1"/>
    </row>
    <row r="314" spans="1:26" ht="12.75" customHeight="1">
      <c r="A314" s="229">
        <v>153</v>
      </c>
      <c r="B314" s="230">
        <v>43966</v>
      </c>
      <c r="C314" s="230"/>
      <c r="D314" s="231" t="s">
        <v>71</v>
      </c>
      <c r="E314" s="232" t="s">
        <v>623</v>
      </c>
      <c r="F314" s="202">
        <v>67.5</v>
      </c>
      <c r="G314" s="232"/>
      <c r="H314" s="232">
        <v>86</v>
      </c>
      <c r="I314" s="234">
        <v>86</v>
      </c>
      <c r="J314" s="204" t="s">
        <v>812</v>
      </c>
      <c r="K314" s="205">
        <f t="shared" ref="K314:K321" si="141">H314-F314</f>
        <v>18.5</v>
      </c>
      <c r="L314" s="206">
        <f t="shared" ref="L314:L321" si="142">K314/F314</f>
        <v>0.27407407407407408</v>
      </c>
      <c r="M314" s="201" t="s">
        <v>591</v>
      </c>
      <c r="N314" s="207">
        <v>44008</v>
      </c>
      <c r="O314" s="1"/>
      <c r="P314" s="1"/>
      <c r="Q314" s="1"/>
      <c r="R314" s="6" t="s">
        <v>784</v>
      </c>
      <c r="S314" s="1"/>
      <c r="T314" s="1"/>
      <c r="U314" s="1"/>
      <c r="V314" s="1"/>
      <c r="W314" s="1"/>
      <c r="X314" s="1"/>
      <c r="Y314" s="1"/>
      <c r="Z314" s="1"/>
    </row>
    <row r="315" spans="1:26" ht="12.75" customHeight="1">
      <c r="A315" s="229">
        <v>154</v>
      </c>
      <c r="B315" s="230">
        <v>44035</v>
      </c>
      <c r="C315" s="230"/>
      <c r="D315" s="231" t="s">
        <v>482</v>
      </c>
      <c r="E315" s="232" t="s">
        <v>623</v>
      </c>
      <c r="F315" s="202">
        <v>231</v>
      </c>
      <c r="G315" s="232"/>
      <c r="H315" s="232">
        <v>281</v>
      </c>
      <c r="I315" s="234">
        <v>281</v>
      </c>
      <c r="J315" s="204" t="s">
        <v>681</v>
      </c>
      <c r="K315" s="205">
        <f t="shared" si="141"/>
        <v>50</v>
      </c>
      <c r="L315" s="206">
        <f t="shared" si="142"/>
        <v>0.21645021645021645</v>
      </c>
      <c r="M315" s="201" t="s">
        <v>591</v>
      </c>
      <c r="N315" s="207">
        <v>44358</v>
      </c>
      <c r="O315" s="1"/>
      <c r="P315" s="1"/>
      <c r="Q315" s="1"/>
      <c r="R315" s="6" t="s">
        <v>784</v>
      </c>
      <c r="S315" s="1"/>
      <c r="T315" s="1"/>
      <c r="U315" s="1"/>
      <c r="V315" s="1"/>
      <c r="W315" s="1"/>
      <c r="X315" s="1"/>
      <c r="Y315" s="1"/>
      <c r="Z315" s="1"/>
    </row>
    <row r="316" spans="1:26" ht="12.75" customHeight="1">
      <c r="A316" s="229">
        <v>155</v>
      </c>
      <c r="B316" s="230">
        <v>44092</v>
      </c>
      <c r="C316" s="230"/>
      <c r="D316" s="231" t="s">
        <v>407</v>
      </c>
      <c r="E316" s="232" t="s">
        <v>623</v>
      </c>
      <c r="F316" s="232">
        <v>206</v>
      </c>
      <c r="G316" s="232"/>
      <c r="H316" s="232">
        <v>248</v>
      </c>
      <c r="I316" s="234">
        <v>248</v>
      </c>
      <c r="J316" s="204" t="s">
        <v>681</v>
      </c>
      <c r="K316" s="205">
        <f t="shared" si="141"/>
        <v>42</v>
      </c>
      <c r="L316" s="206">
        <f t="shared" si="142"/>
        <v>0.20388349514563106</v>
      </c>
      <c r="M316" s="201" t="s">
        <v>591</v>
      </c>
      <c r="N316" s="207">
        <v>44214</v>
      </c>
      <c r="O316" s="1"/>
      <c r="P316" s="1"/>
      <c r="Q316" s="1"/>
      <c r="R316" s="6" t="s">
        <v>784</v>
      </c>
      <c r="S316" s="1"/>
      <c r="T316" s="1"/>
      <c r="U316" s="1"/>
      <c r="V316" s="1"/>
      <c r="W316" s="1"/>
      <c r="X316" s="1"/>
      <c r="Y316" s="1"/>
      <c r="Z316" s="1"/>
    </row>
    <row r="317" spans="1:26" ht="12.75" customHeight="1">
      <c r="A317" s="229">
        <v>156</v>
      </c>
      <c r="B317" s="230">
        <v>44140</v>
      </c>
      <c r="C317" s="230"/>
      <c r="D317" s="231" t="s">
        <v>407</v>
      </c>
      <c r="E317" s="232" t="s">
        <v>623</v>
      </c>
      <c r="F317" s="232">
        <v>182.5</v>
      </c>
      <c r="G317" s="232"/>
      <c r="H317" s="232">
        <v>248</v>
      </c>
      <c r="I317" s="234">
        <v>248</v>
      </c>
      <c r="J317" s="204" t="s">
        <v>681</v>
      </c>
      <c r="K317" s="205">
        <f t="shared" si="141"/>
        <v>65.5</v>
      </c>
      <c r="L317" s="206">
        <f t="shared" si="142"/>
        <v>0.35890410958904112</v>
      </c>
      <c r="M317" s="201" t="s">
        <v>591</v>
      </c>
      <c r="N317" s="207">
        <v>44214</v>
      </c>
      <c r="O317" s="1"/>
      <c r="P317" s="1"/>
      <c r="Q317" s="1"/>
      <c r="R317" s="6" t="s">
        <v>784</v>
      </c>
      <c r="S317" s="1"/>
      <c r="T317" s="1"/>
      <c r="U317" s="1"/>
      <c r="V317" s="1"/>
      <c r="W317" s="1"/>
      <c r="X317" s="1"/>
      <c r="Y317" s="1"/>
      <c r="Z317" s="1"/>
    </row>
    <row r="318" spans="1:26" ht="12.75" customHeight="1">
      <c r="A318" s="229">
        <v>157</v>
      </c>
      <c r="B318" s="230">
        <v>44140</v>
      </c>
      <c r="C318" s="230"/>
      <c r="D318" s="231" t="s">
        <v>327</v>
      </c>
      <c r="E318" s="232" t="s">
        <v>623</v>
      </c>
      <c r="F318" s="232">
        <v>247.5</v>
      </c>
      <c r="G318" s="232"/>
      <c r="H318" s="232">
        <v>320</v>
      </c>
      <c r="I318" s="234">
        <v>320</v>
      </c>
      <c r="J318" s="204" t="s">
        <v>681</v>
      </c>
      <c r="K318" s="205">
        <f t="shared" si="141"/>
        <v>72.5</v>
      </c>
      <c r="L318" s="206">
        <f t="shared" si="142"/>
        <v>0.29292929292929293</v>
      </c>
      <c r="M318" s="201" t="s">
        <v>591</v>
      </c>
      <c r="N318" s="207">
        <v>44323</v>
      </c>
      <c r="O318" s="1"/>
      <c r="P318" s="1"/>
      <c r="Q318" s="1"/>
      <c r="R318" s="6" t="s">
        <v>784</v>
      </c>
      <c r="S318" s="1"/>
      <c r="T318" s="1"/>
      <c r="U318" s="1"/>
      <c r="V318" s="1"/>
      <c r="W318" s="1"/>
      <c r="X318" s="1"/>
      <c r="Y318" s="1"/>
      <c r="Z318" s="1"/>
    </row>
    <row r="319" spans="1:26" ht="12.75" customHeight="1">
      <c r="A319" s="229">
        <v>158</v>
      </c>
      <c r="B319" s="230">
        <v>44140</v>
      </c>
      <c r="C319" s="230"/>
      <c r="D319" s="231" t="s">
        <v>272</v>
      </c>
      <c r="E319" s="232" t="s">
        <v>623</v>
      </c>
      <c r="F319" s="202">
        <v>925</v>
      </c>
      <c r="G319" s="232"/>
      <c r="H319" s="232">
        <v>1095</v>
      </c>
      <c r="I319" s="234">
        <v>1093</v>
      </c>
      <c r="J319" s="204" t="s">
        <v>813</v>
      </c>
      <c r="K319" s="205">
        <f t="shared" si="141"/>
        <v>170</v>
      </c>
      <c r="L319" s="206">
        <f t="shared" si="142"/>
        <v>0.18378378378378379</v>
      </c>
      <c r="M319" s="201" t="s">
        <v>591</v>
      </c>
      <c r="N319" s="207">
        <v>44201</v>
      </c>
      <c r="O319" s="1"/>
      <c r="P319" s="1"/>
      <c r="Q319" s="1"/>
      <c r="R319" s="6" t="s">
        <v>784</v>
      </c>
      <c r="S319" s="1"/>
      <c r="T319" s="1"/>
      <c r="U319" s="1"/>
      <c r="V319" s="1"/>
      <c r="W319" s="1"/>
      <c r="X319" s="1"/>
      <c r="Y319" s="1"/>
      <c r="Z319" s="1"/>
    </row>
    <row r="320" spans="1:26" ht="12.75" customHeight="1">
      <c r="A320" s="229">
        <v>159</v>
      </c>
      <c r="B320" s="230">
        <v>44140</v>
      </c>
      <c r="C320" s="230"/>
      <c r="D320" s="231" t="s">
        <v>343</v>
      </c>
      <c r="E320" s="232" t="s">
        <v>623</v>
      </c>
      <c r="F320" s="202">
        <v>332.5</v>
      </c>
      <c r="G320" s="232"/>
      <c r="H320" s="232">
        <v>393</v>
      </c>
      <c r="I320" s="234">
        <v>406</v>
      </c>
      <c r="J320" s="204" t="s">
        <v>814</v>
      </c>
      <c r="K320" s="205">
        <f t="shared" si="141"/>
        <v>60.5</v>
      </c>
      <c r="L320" s="206">
        <f t="shared" si="142"/>
        <v>0.18195488721804512</v>
      </c>
      <c r="M320" s="201" t="s">
        <v>591</v>
      </c>
      <c r="N320" s="207">
        <v>44256</v>
      </c>
      <c r="O320" s="1"/>
      <c r="P320" s="1"/>
      <c r="Q320" s="1"/>
      <c r="R320" s="6" t="s">
        <v>784</v>
      </c>
      <c r="S320" s="1"/>
      <c r="T320" s="1"/>
      <c r="U320" s="1"/>
      <c r="V320" s="1"/>
      <c r="W320" s="1"/>
      <c r="X320" s="1"/>
      <c r="Y320" s="1"/>
      <c r="Z320" s="1"/>
    </row>
    <row r="321" spans="1:26" ht="12.75" customHeight="1">
      <c r="A321" s="229">
        <v>160</v>
      </c>
      <c r="B321" s="230">
        <v>44141</v>
      </c>
      <c r="C321" s="230"/>
      <c r="D321" s="231" t="s">
        <v>482</v>
      </c>
      <c r="E321" s="232" t="s">
        <v>623</v>
      </c>
      <c r="F321" s="202">
        <v>231</v>
      </c>
      <c r="G321" s="232"/>
      <c r="H321" s="232">
        <v>281</v>
      </c>
      <c r="I321" s="234">
        <v>281</v>
      </c>
      <c r="J321" s="204" t="s">
        <v>681</v>
      </c>
      <c r="K321" s="205">
        <f t="shared" si="141"/>
        <v>50</v>
      </c>
      <c r="L321" s="206">
        <f t="shared" si="142"/>
        <v>0.21645021645021645</v>
      </c>
      <c r="M321" s="201" t="s">
        <v>591</v>
      </c>
      <c r="N321" s="207">
        <v>44358</v>
      </c>
      <c r="O321" s="1"/>
      <c r="P321" s="1"/>
      <c r="Q321" s="1"/>
      <c r="R321" s="6" t="s">
        <v>784</v>
      </c>
      <c r="S321" s="1"/>
      <c r="T321" s="1"/>
      <c r="U321" s="1"/>
      <c r="V321" s="1"/>
      <c r="W321" s="1"/>
      <c r="X321" s="1"/>
      <c r="Y321" s="1"/>
      <c r="Z321" s="1"/>
    </row>
    <row r="322" spans="1:26" ht="12.75" customHeight="1">
      <c r="A322" s="256">
        <v>161</v>
      </c>
      <c r="B322" s="249">
        <v>44187</v>
      </c>
      <c r="C322" s="249"/>
      <c r="D322" s="250" t="s">
        <v>455</v>
      </c>
      <c r="E322" s="56" t="s">
        <v>623</v>
      </c>
      <c r="F322" s="251" t="s">
        <v>815</v>
      </c>
      <c r="G322" s="56"/>
      <c r="H322" s="56"/>
      <c r="I322" s="252">
        <v>239</v>
      </c>
      <c r="J322" s="247" t="s">
        <v>594</v>
      </c>
      <c r="K322" s="247"/>
      <c r="L322" s="253"/>
      <c r="M322" s="254"/>
      <c r="N322" s="255"/>
      <c r="O322" s="1"/>
      <c r="P322" s="1"/>
      <c r="Q322" s="1"/>
      <c r="R322" s="6" t="s">
        <v>784</v>
      </c>
      <c r="S322" s="1"/>
      <c r="T322" s="1"/>
      <c r="U322" s="1"/>
      <c r="V322" s="1"/>
      <c r="W322" s="1"/>
      <c r="X322" s="1"/>
      <c r="Y322" s="1"/>
      <c r="Z322" s="1"/>
    </row>
    <row r="323" spans="1:26" ht="12.75" customHeight="1">
      <c r="A323" s="256">
        <v>162</v>
      </c>
      <c r="B323" s="249">
        <v>44258</v>
      </c>
      <c r="C323" s="249"/>
      <c r="D323" s="250" t="s">
        <v>810</v>
      </c>
      <c r="E323" s="56" t="s">
        <v>623</v>
      </c>
      <c r="F323" s="251" t="s">
        <v>811</v>
      </c>
      <c r="G323" s="56"/>
      <c r="H323" s="56"/>
      <c r="I323" s="252">
        <v>590</v>
      </c>
      <c r="J323" s="247" t="s">
        <v>594</v>
      </c>
      <c r="K323" s="247"/>
      <c r="L323" s="253"/>
      <c r="M323" s="254"/>
      <c r="N323" s="255"/>
      <c r="O323" s="1"/>
      <c r="P323" s="1"/>
      <c r="R323" s="6" t="s">
        <v>784</v>
      </c>
    </row>
    <row r="324" spans="1:26" ht="12.75" customHeight="1">
      <c r="A324" s="229">
        <v>163</v>
      </c>
      <c r="B324" s="230">
        <v>44274</v>
      </c>
      <c r="C324" s="230"/>
      <c r="D324" s="231" t="s">
        <v>343</v>
      </c>
      <c r="E324" s="232" t="s">
        <v>623</v>
      </c>
      <c r="F324" s="202">
        <v>355</v>
      </c>
      <c r="G324" s="232"/>
      <c r="H324" s="232">
        <v>422.5</v>
      </c>
      <c r="I324" s="234">
        <v>420</v>
      </c>
      <c r="J324" s="204" t="s">
        <v>816</v>
      </c>
      <c r="K324" s="205">
        <f t="shared" ref="K324:K327" si="143">H324-F324</f>
        <v>67.5</v>
      </c>
      <c r="L324" s="206">
        <f t="shared" ref="L324:L327" si="144">K324/F324</f>
        <v>0.19014084507042253</v>
      </c>
      <c r="M324" s="201" t="s">
        <v>591</v>
      </c>
      <c r="N324" s="207">
        <v>44361</v>
      </c>
      <c r="O324" s="1"/>
      <c r="R324" s="257" t="s">
        <v>784</v>
      </c>
    </row>
    <row r="325" spans="1:26" ht="12.75" customHeight="1">
      <c r="A325" s="229">
        <v>164</v>
      </c>
      <c r="B325" s="230">
        <v>44295</v>
      </c>
      <c r="C325" s="230"/>
      <c r="D325" s="231" t="s">
        <v>817</v>
      </c>
      <c r="E325" s="232" t="s">
        <v>623</v>
      </c>
      <c r="F325" s="202">
        <v>555</v>
      </c>
      <c r="G325" s="232"/>
      <c r="H325" s="232">
        <v>663</v>
      </c>
      <c r="I325" s="234">
        <v>663</v>
      </c>
      <c r="J325" s="204" t="s">
        <v>818</v>
      </c>
      <c r="K325" s="205">
        <f t="shared" si="143"/>
        <v>108</v>
      </c>
      <c r="L325" s="206">
        <f t="shared" si="144"/>
        <v>0.19459459459459461</v>
      </c>
      <c r="M325" s="201" t="s">
        <v>591</v>
      </c>
      <c r="N325" s="207">
        <v>44321</v>
      </c>
      <c r="O325" s="1"/>
      <c r="P325" s="1"/>
      <c r="Q325" s="1"/>
      <c r="R325" s="257" t="s">
        <v>784</v>
      </c>
      <c r="S325" s="1"/>
      <c r="T325" s="1"/>
      <c r="U325" s="1"/>
      <c r="V325" s="1"/>
      <c r="W325" s="1"/>
      <c r="X325" s="1"/>
      <c r="Y325" s="1"/>
      <c r="Z325" s="1"/>
    </row>
    <row r="326" spans="1:26" ht="12.75" customHeight="1">
      <c r="A326" s="229">
        <v>165</v>
      </c>
      <c r="B326" s="230">
        <v>44308</v>
      </c>
      <c r="C326" s="230"/>
      <c r="D326" s="231" t="s">
        <v>376</v>
      </c>
      <c r="E326" s="232" t="s">
        <v>623</v>
      </c>
      <c r="F326" s="202">
        <v>126.5</v>
      </c>
      <c r="G326" s="232"/>
      <c r="H326" s="232">
        <v>155</v>
      </c>
      <c r="I326" s="234">
        <v>155</v>
      </c>
      <c r="J326" s="204" t="s">
        <v>681</v>
      </c>
      <c r="K326" s="205">
        <f t="shared" si="143"/>
        <v>28.5</v>
      </c>
      <c r="L326" s="206">
        <f t="shared" si="144"/>
        <v>0.22529644268774704</v>
      </c>
      <c r="M326" s="201" t="s">
        <v>591</v>
      </c>
      <c r="N326" s="207">
        <v>44362</v>
      </c>
      <c r="O326" s="1"/>
      <c r="R326" s="257" t="s">
        <v>784</v>
      </c>
    </row>
    <row r="327" spans="1:26" ht="12.75" customHeight="1">
      <c r="A327" s="330">
        <v>166</v>
      </c>
      <c r="B327" s="331">
        <v>44368</v>
      </c>
      <c r="C327" s="331"/>
      <c r="D327" s="332" t="s">
        <v>394</v>
      </c>
      <c r="E327" s="333" t="s">
        <v>623</v>
      </c>
      <c r="F327" s="334">
        <v>287.5</v>
      </c>
      <c r="G327" s="333"/>
      <c r="H327" s="333">
        <v>245</v>
      </c>
      <c r="I327" s="335">
        <v>344</v>
      </c>
      <c r="J327" s="214" t="s">
        <v>863</v>
      </c>
      <c r="K327" s="215">
        <f t="shared" si="143"/>
        <v>-42.5</v>
      </c>
      <c r="L327" s="216">
        <f t="shared" si="144"/>
        <v>-0.14782608695652175</v>
      </c>
      <c r="M327" s="212" t="s">
        <v>604</v>
      </c>
      <c r="N327" s="209">
        <v>44508</v>
      </c>
      <c r="O327" s="1"/>
      <c r="R327" s="257" t="s">
        <v>784</v>
      </c>
    </row>
    <row r="328" spans="1:26" ht="12.75" customHeight="1">
      <c r="A328" s="256">
        <v>167</v>
      </c>
      <c r="B328" s="249">
        <v>44368</v>
      </c>
      <c r="C328" s="249"/>
      <c r="D328" s="250" t="s">
        <v>482</v>
      </c>
      <c r="E328" s="56" t="s">
        <v>623</v>
      </c>
      <c r="F328" s="251" t="s">
        <v>819</v>
      </c>
      <c r="G328" s="56"/>
      <c r="H328" s="56"/>
      <c r="I328" s="252">
        <v>320</v>
      </c>
      <c r="J328" s="247" t="s">
        <v>594</v>
      </c>
      <c r="K328" s="256"/>
      <c r="L328" s="249"/>
      <c r="M328" s="249"/>
      <c r="N328" s="250"/>
      <c r="O328" s="44"/>
      <c r="R328" s="257" t="s">
        <v>784</v>
      </c>
    </row>
    <row r="329" spans="1:26" ht="12.75" customHeight="1">
      <c r="A329" s="256">
        <v>168</v>
      </c>
      <c r="B329" s="249">
        <v>44406</v>
      </c>
      <c r="C329" s="249"/>
      <c r="D329" s="250" t="s">
        <v>376</v>
      </c>
      <c r="E329" s="56" t="s">
        <v>623</v>
      </c>
      <c r="F329" s="251" t="s">
        <v>822</v>
      </c>
      <c r="G329" s="56"/>
      <c r="H329" s="56"/>
      <c r="I329" s="56">
        <v>200</v>
      </c>
      <c r="J329" s="247" t="s">
        <v>594</v>
      </c>
      <c r="K329" s="256"/>
      <c r="L329" s="249"/>
      <c r="M329" s="249"/>
      <c r="N329" s="250"/>
      <c r="O329" s="44"/>
      <c r="R329" s="257" t="s">
        <v>784</v>
      </c>
    </row>
    <row r="330" spans="1:26" ht="12.75" customHeight="1">
      <c r="A330" s="256">
        <v>169</v>
      </c>
      <c r="B330" s="249">
        <v>44462</v>
      </c>
      <c r="C330" s="249"/>
      <c r="D330" s="250" t="s">
        <v>827</v>
      </c>
      <c r="E330" s="56" t="s">
        <v>623</v>
      </c>
      <c r="F330" s="251" t="s">
        <v>828</v>
      </c>
      <c r="G330" s="56"/>
      <c r="H330" s="56"/>
      <c r="I330" s="56">
        <v>1500</v>
      </c>
      <c r="J330" s="247" t="s">
        <v>594</v>
      </c>
      <c r="K330" s="256"/>
      <c r="L330" s="249"/>
      <c r="M330" s="249"/>
      <c r="N330" s="250"/>
      <c r="O330" s="44"/>
      <c r="R330" s="257" t="s">
        <v>784</v>
      </c>
    </row>
    <row r="331" spans="1:26" ht="12.75" customHeight="1">
      <c r="A331" s="283">
        <v>170</v>
      </c>
      <c r="B331" s="284">
        <v>44480</v>
      </c>
      <c r="C331" s="284"/>
      <c r="D331" s="285" t="s">
        <v>831</v>
      </c>
      <c r="E331" s="286" t="s">
        <v>623</v>
      </c>
      <c r="F331" s="287" t="s">
        <v>836</v>
      </c>
      <c r="G331" s="286"/>
      <c r="H331" s="286"/>
      <c r="I331" s="286">
        <v>145</v>
      </c>
      <c r="J331" s="288" t="s">
        <v>594</v>
      </c>
      <c r="K331" s="283"/>
      <c r="L331" s="284"/>
      <c r="M331" s="284"/>
      <c r="N331" s="285"/>
      <c r="O331" s="44"/>
      <c r="R331" s="257" t="s">
        <v>784</v>
      </c>
    </row>
    <row r="332" spans="1:26" ht="12.75" customHeight="1">
      <c r="A332" s="289">
        <v>171</v>
      </c>
      <c r="B332" s="290">
        <v>44481</v>
      </c>
      <c r="C332" s="290"/>
      <c r="D332" s="291" t="s">
        <v>261</v>
      </c>
      <c r="E332" s="292" t="s">
        <v>623</v>
      </c>
      <c r="F332" s="293" t="s">
        <v>833</v>
      </c>
      <c r="G332" s="292"/>
      <c r="H332" s="292"/>
      <c r="I332" s="292">
        <v>380</v>
      </c>
      <c r="J332" s="294" t="s">
        <v>594</v>
      </c>
      <c r="K332" s="289"/>
      <c r="L332" s="290"/>
      <c r="M332" s="290"/>
      <c r="N332" s="291"/>
      <c r="O332" s="44"/>
      <c r="R332" s="257" t="s">
        <v>784</v>
      </c>
    </row>
    <row r="333" spans="1:26" ht="12.75" customHeight="1">
      <c r="A333" s="289">
        <v>172</v>
      </c>
      <c r="B333" s="290">
        <v>44481</v>
      </c>
      <c r="C333" s="290"/>
      <c r="D333" s="291" t="s">
        <v>402</v>
      </c>
      <c r="E333" s="292" t="s">
        <v>623</v>
      </c>
      <c r="F333" s="293" t="s">
        <v>834</v>
      </c>
      <c r="G333" s="292"/>
      <c r="H333" s="292"/>
      <c r="I333" s="292">
        <v>56</v>
      </c>
      <c r="J333" s="294" t="s">
        <v>594</v>
      </c>
      <c r="K333" s="289"/>
      <c r="L333" s="290"/>
      <c r="M333" s="290"/>
      <c r="N333" s="291"/>
      <c r="O333" s="44"/>
      <c r="R333" s="257"/>
    </row>
    <row r="334" spans="1:26" ht="12.75" customHeight="1">
      <c r="A334" s="295">
        <v>173</v>
      </c>
      <c r="B334" s="290">
        <v>44551</v>
      </c>
      <c r="C334" s="295"/>
      <c r="D334" s="295" t="s">
        <v>119</v>
      </c>
      <c r="E334" s="292" t="s">
        <v>623</v>
      </c>
      <c r="F334" s="292" t="s">
        <v>984</v>
      </c>
      <c r="G334" s="292"/>
      <c r="H334" s="292"/>
      <c r="I334" s="292">
        <v>3000</v>
      </c>
      <c r="J334" s="292" t="s">
        <v>594</v>
      </c>
      <c r="K334" s="292"/>
      <c r="L334" s="292"/>
      <c r="M334" s="292"/>
      <c r="N334" s="295"/>
      <c r="O334" s="44"/>
      <c r="R334" s="257"/>
    </row>
    <row r="335" spans="1:26" ht="12.75" customHeight="1">
      <c r="F335" s="59"/>
      <c r="G335" s="59"/>
      <c r="H335" s="59"/>
      <c r="I335" s="59"/>
      <c r="J335" s="44"/>
      <c r="K335" s="59"/>
      <c r="L335" s="59"/>
      <c r="M335" s="59"/>
      <c r="O335" s="44"/>
      <c r="R335" s="257"/>
    </row>
    <row r="336" spans="1:26" ht="12.75" customHeight="1">
      <c r="A336" s="256"/>
      <c r="B336" s="258" t="s">
        <v>820</v>
      </c>
      <c r="F336" s="59"/>
      <c r="G336" s="59"/>
      <c r="H336" s="59"/>
      <c r="I336" s="59"/>
      <c r="J336" s="44"/>
      <c r="K336" s="59"/>
      <c r="L336" s="59"/>
      <c r="M336" s="59"/>
      <c r="O336" s="44"/>
      <c r="R336" s="257"/>
    </row>
    <row r="337" spans="1:18" ht="12.75" customHeight="1">
      <c r="F337" s="59"/>
      <c r="G337" s="59"/>
      <c r="H337" s="59"/>
      <c r="I337" s="59"/>
      <c r="J337" s="44"/>
      <c r="K337" s="59"/>
      <c r="L337" s="59"/>
      <c r="M337" s="59"/>
      <c r="O337" s="44"/>
      <c r="R337" s="59"/>
    </row>
    <row r="338" spans="1:18" ht="12.75" customHeight="1">
      <c r="F338" s="59"/>
      <c r="G338" s="59"/>
      <c r="H338" s="59"/>
      <c r="I338" s="59"/>
      <c r="J338" s="44"/>
      <c r="K338" s="59"/>
      <c r="L338" s="59"/>
      <c r="M338" s="59"/>
      <c r="O338" s="44"/>
      <c r="R338" s="59"/>
    </row>
    <row r="339" spans="1:18" ht="12.75" customHeight="1">
      <c r="F339" s="59"/>
      <c r="G339" s="59"/>
      <c r="H339" s="59"/>
      <c r="I339" s="59"/>
      <c r="J339" s="44"/>
      <c r="K339" s="59"/>
      <c r="L339" s="59"/>
      <c r="M339" s="59"/>
      <c r="O339" s="44"/>
      <c r="R339" s="59"/>
    </row>
    <row r="340" spans="1:18" ht="12.75" customHeight="1">
      <c r="F340" s="59"/>
      <c r="G340" s="59"/>
      <c r="H340" s="59"/>
      <c r="I340" s="59"/>
      <c r="J340" s="44"/>
      <c r="K340" s="59"/>
      <c r="L340" s="59"/>
      <c r="M340" s="59"/>
      <c r="O340" s="44"/>
      <c r="R340" s="59"/>
    </row>
    <row r="341" spans="1:18" ht="12.75" customHeight="1">
      <c r="F341" s="59"/>
      <c r="G341" s="59"/>
      <c r="H341" s="59"/>
      <c r="I341" s="59"/>
      <c r="J341" s="44"/>
      <c r="K341" s="59"/>
      <c r="L341" s="59"/>
      <c r="M341" s="59"/>
      <c r="O341" s="44"/>
      <c r="R341" s="59"/>
    </row>
    <row r="342" spans="1:18" ht="12.75" customHeight="1">
      <c r="F342" s="59"/>
      <c r="G342" s="59"/>
      <c r="H342" s="59"/>
      <c r="I342" s="59"/>
      <c r="J342" s="44"/>
      <c r="K342" s="59"/>
      <c r="L342" s="59"/>
      <c r="M342" s="59"/>
      <c r="O342" s="44"/>
      <c r="R342" s="59"/>
    </row>
    <row r="343" spans="1:18" ht="12.75" customHeight="1">
      <c r="F343" s="59"/>
      <c r="G343" s="59"/>
      <c r="H343" s="59"/>
      <c r="I343" s="59"/>
      <c r="J343" s="44"/>
      <c r="K343" s="59"/>
      <c r="L343" s="59"/>
      <c r="M343" s="59"/>
      <c r="O343" s="44"/>
      <c r="R343" s="59"/>
    </row>
    <row r="344" spans="1:18" ht="12.75" customHeight="1">
      <c r="F344" s="59"/>
      <c r="G344" s="59"/>
      <c r="H344" s="59"/>
      <c r="I344" s="59"/>
      <c r="J344" s="44"/>
      <c r="K344" s="59"/>
      <c r="L344" s="59"/>
      <c r="M344" s="59"/>
      <c r="O344" s="44"/>
      <c r="R344" s="59"/>
    </row>
    <row r="345" spans="1:18" ht="12.75" customHeight="1">
      <c r="F345" s="59"/>
      <c r="G345" s="59"/>
      <c r="H345" s="59"/>
      <c r="I345" s="59"/>
      <c r="J345" s="44"/>
      <c r="K345" s="59"/>
      <c r="L345" s="59"/>
      <c r="M345" s="59"/>
      <c r="O345" s="44"/>
      <c r="R345" s="59"/>
    </row>
    <row r="346" spans="1:18" ht="12.75" customHeight="1">
      <c r="A346" s="259"/>
      <c r="F346" s="59"/>
      <c r="G346" s="59"/>
      <c r="H346" s="59"/>
      <c r="I346" s="59"/>
      <c r="J346" s="44"/>
      <c r="K346" s="59"/>
      <c r="L346" s="59"/>
      <c r="M346" s="59"/>
      <c r="O346" s="44"/>
      <c r="R346" s="59"/>
    </row>
    <row r="347" spans="1:18" ht="12.75" customHeight="1">
      <c r="A347" s="259"/>
      <c r="F347" s="59"/>
      <c r="G347" s="59"/>
      <c r="H347" s="59"/>
      <c r="I347" s="59"/>
      <c r="J347" s="44"/>
      <c r="K347" s="59"/>
      <c r="L347" s="59"/>
      <c r="M347" s="59"/>
      <c r="O347" s="44"/>
      <c r="R347" s="59"/>
    </row>
    <row r="348" spans="1:18" ht="12.75" customHeight="1">
      <c r="A348" s="56"/>
      <c r="F348" s="59"/>
      <c r="G348" s="59"/>
      <c r="H348" s="59"/>
      <c r="I348" s="59"/>
      <c r="J348" s="44"/>
      <c r="K348" s="59"/>
      <c r="L348" s="59"/>
      <c r="M348" s="59"/>
      <c r="O348" s="44"/>
      <c r="R348" s="59"/>
    </row>
    <row r="349" spans="1:18" ht="12.75" customHeight="1">
      <c r="F349" s="59"/>
      <c r="G349" s="59"/>
      <c r="H349" s="59"/>
      <c r="I349" s="59"/>
      <c r="J349" s="44"/>
      <c r="K349" s="59"/>
      <c r="L349" s="59"/>
      <c r="M349" s="59"/>
      <c r="O349" s="44"/>
      <c r="R349" s="59"/>
    </row>
    <row r="350" spans="1:18" ht="12.75" customHeight="1">
      <c r="F350" s="59"/>
      <c r="G350" s="59"/>
      <c r="H350" s="59"/>
      <c r="I350" s="59"/>
      <c r="J350" s="44"/>
      <c r="K350" s="59"/>
      <c r="L350" s="59"/>
      <c r="M350" s="59"/>
      <c r="O350" s="44"/>
      <c r="R350" s="59"/>
    </row>
    <row r="351" spans="1:18" ht="12.75" customHeight="1">
      <c r="F351" s="59"/>
      <c r="G351" s="59"/>
      <c r="H351" s="59"/>
      <c r="I351" s="59"/>
      <c r="J351" s="44"/>
      <c r="K351" s="59"/>
      <c r="L351" s="59"/>
      <c r="M351" s="59"/>
      <c r="O351" s="44"/>
      <c r="R351" s="59"/>
    </row>
    <row r="352" spans="1:18" ht="12.75" customHeight="1">
      <c r="F352" s="59"/>
      <c r="G352" s="59"/>
      <c r="H352" s="59"/>
      <c r="I352" s="59"/>
      <c r="J352" s="44"/>
      <c r="K352" s="59"/>
      <c r="L352" s="59"/>
      <c r="M352" s="59"/>
      <c r="O352" s="44"/>
      <c r="R352" s="59"/>
    </row>
    <row r="353" spans="6:18" ht="12.75" customHeight="1">
      <c r="F353" s="59"/>
      <c r="G353" s="59"/>
      <c r="H353" s="59"/>
      <c r="I353" s="59"/>
      <c r="J353" s="44"/>
      <c r="K353" s="59"/>
      <c r="L353" s="59"/>
      <c r="M353" s="59"/>
      <c r="O353" s="44"/>
      <c r="R353" s="59"/>
    </row>
    <row r="354" spans="6:18" ht="12.75" customHeight="1">
      <c r="F354" s="59"/>
      <c r="G354" s="59"/>
      <c r="H354" s="59"/>
      <c r="I354" s="59"/>
      <c r="J354" s="44"/>
      <c r="K354" s="59"/>
      <c r="L354" s="59"/>
      <c r="M354" s="59"/>
      <c r="O354" s="44"/>
      <c r="R354" s="59"/>
    </row>
    <row r="355" spans="6:18" ht="12.75" customHeight="1">
      <c r="F355" s="59"/>
      <c r="G355" s="59"/>
      <c r="H355" s="59"/>
      <c r="I355" s="59"/>
      <c r="J355" s="44"/>
      <c r="K355" s="59"/>
      <c r="L355" s="59"/>
      <c r="M355" s="59"/>
      <c r="O355" s="44"/>
      <c r="R355" s="59"/>
    </row>
    <row r="356" spans="6:18" ht="12.75" customHeight="1">
      <c r="F356" s="59"/>
      <c r="G356" s="59"/>
      <c r="H356" s="59"/>
      <c r="I356" s="59"/>
      <c r="J356" s="44"/>
      <c r="K356" s="59"/>
      <c r="L356" s="59"/>
      <c r="M356" s="59"/>
      <c r="O356" s="44"/>
      <c r="R356" s="59"/>
    </row>
    <row r="357" spans="6:18" ht="12.75" customHeight="1">
      <c r="F357" s="59"/>
      <c r="G357" s="59"/>
      <c r="H357" s="59"/>
      <c r="I357" s="59"/>
      <c r="J357" s="44"/>
      <c r="K357" s="59"/>
      <c r="L357" s="59"/>
      <c r="M357" s="59"/>
      <c r="O357" s="44"/>
      <c r="R357" s="59"/>
    </row>
    <row r="358" spans="6:18" ht="12.75" customHeight="1">
      <c r="F358" s="59"/>
      <c r="G358" s="59"/>
      <c r="H358" s="59"/>
      <c r="I358" s="59"/>
      <c r="J358" s="44"/>
      <c r="K358" s="59"/>
      <c r="L358" s="59"/>
      <c r="M358" s="59"/>
      <c r="O358" s="44"/>
      <c r="R358" s="59"/>
    </row>
    <row r="359" spans="6:18" ht="12.75" customHeight="1">
      <c r="F359" s="59"/>
      <c r="G359" s="59"/>
      <c r="H359" s="59"/>
      <c r="I359" s="59"/>
      <c r="J359" s="44"/>
      <c r="K359" s="59"/>
      <c r="L359" s="59"/>
      <c r="M359" s="59"/>
      <c r="O359" s="44"/>
      <c r="R359" s="59"/>
    </row>
    <row r="360" spans="6:18" ht="12.75" customHeight="1">
      <c r="F360" s="59"/>
      <c r="G360" s="59"/>
      <c r="H360" s="59"/>
      <c r="I360" s="59"/>
      <c r="J360" s="44"/>
      <c r="K360" s="59"/>
      <c r="L360" s="59"/>
      <c r="M360" s="59"/>
      <c r="O360" s="44"/>
      <c r="R360" s="59"/>
    </row>
    <row r="361" spans="6:18" ht="12.75" customHeight="1">
      <c r="F361" s="59"/>
      <c r="G361" s="59"/>
      <c r="H361" s="59"/>
      <c r="I361" s="59"/>
      <c r="J361" s="44"/>
      <c r="K361" s="59"/>
      <c r="L361" s="59"/>
      <c r="M361" s="59"/>
      <c r="O361" s="44"/>
      <c r="R361" s="59"/>
    </row>
    <row r="362" spans="6:18" ht="12.75" customHeight="1">
      <c r="F362" s="59"/>
      <c r="G362" s="59"/>
      <c r="H362" s="59"/>
      <c r="I362" s="59"/>
      <c r="J362" s="44"/>
      <c r="K362" s="59"/>
      <c r="L362" s="59"/>
      <c r="M362" s="59"/>
      <c r="O362" s="44"/>
      <c r="R362" s="59"/>
    </row>
    <row r="363" spans="6:18" ht="12.75" customHeight="1">
      <c r="F363" s="59"/>
      <c r="G363" s="59"/>
      <c r="H363" s="59"/>
      <c r="I363" s="59"/>
      <c r="J363" s="44"/>
      <c r="K363" s="59"/>
      <c r="L363" s="59"/>
      <c r="M363" s="59"/>
      <c r="O363" s="44"/>
      <c r="R363" s="59"/>
    </row>
    <row r="364" spans="6:18" ht="12.75" customHeight="1">
      <c r="F364" s="59"/>
      <c r="G364" s="59"/>
      <c r="H364" s="59"/>
      <c r="I364" s="59"/>
      <c r="J364" s="44"/>
      <c r="K364" s="59"/>
      <c r="L364" s="59"/>
      <c r="M364" s="59"/>
      <c r="O364" s="44"/>
      <c r="R364" s="59"/>
    </row>
    <row r="365" spans="6:18" ht="12.75" customHeight="1">
      <c r="F365" s="59"/>
      <c r="G365" s="59"/>
      <c r="H365" s="59"/>
      <c r="I365" s="59"/>
      <c r="J365" s="44"/>
      <c r="K365" s="59"/>
      <c r="L365" s="59"/>
      <c r="M365" s="59"/>
      <c r="O365" s="44"/>
      <c r="R365" s="59"/>
    </row>
    <row r="366" spans="6:18" ht="12.75" customHeight="1">
      <c r="F366" s="59"/>
      <c r="G366" s="59"/>
      <c r="H366" s="59"/>
      <c r="I366" s="59"/>
      <c r="J366" s="44"/>
      <c r="K366" s="59"/>
      <c r="L366" s="59"/>
      <c r="M366" s="59"/>
      <c r="O366" s="44"/>
      <c r="R366" s="59"/>
    </row>
    <row r="367" spans="6:18" ht="12.75" customHeight="1">
      <c r="F367" s="59"/>
      <c r="G367" s="59"/>
      <c r="H367" s="59"/>
      <c r="I367" s="59"/>
      <c r="J367" s="44"/>
      <c r="K367" s="59"/>
      <c r="L367" s="59"/>
      <c r="M367" s="59"/>
      <c r="O367" s="44"/>
      <c r="R367" s="59"/>
    </row>
    <row r="368" spans="6:18" ht="12.75" customHeight="1">
      <c r="F368" s="59"/>
      <c r="G368" s="59"/>
      <c r="H368" s="59"/>
      <c r="I368" s="59"/>
      <c r="J368" s="44"/>
      <c r="K368" s="59"/>
      <c r="L368" s="59"/>
      <c r="M368" s="59"/>
      <c r="O368" s="44"/>
      <c r="R368" s="59"/>
    </row>
    <row r="369" spans="6:18" ht="12.75" customHeight="1">
      <c r="F369" s="59"/>
      <c r="G369" s="59"/>
      <c r="H369" s="59"/>
      <c r="I369" s="59"/>
      <c r="J369" s="44"/>
      <c r="K369" s="59"/>
      <c r="L369" s="59"/>
      <c r="M369" s="59"/>
      <c r="O369" s="44"/>
      <c r="R369" s="59"/>
    </row>
    <row r="370" spans="6:18" ht="12.75" customHeight="1">
      <c r="F370" s="59"/>
      <c r="G370" s="59"/>
      <c r="H370" s="59"/>
      <c r="I370" s="59"/>
      <c r="J370" s="44"/>
      <c r="K370" s="59"/>
      <c r="L370" s="59"/>
      <c r="M370" s="59"/>
      <c r="O370" s="44"/>
      <c r="R370" s="59"/>
    </row>
    <row r="371" spans="6:18" ht="12.75" customHeight="1">
      <c r="F371" s="59"/>
      <c r="G371" s="59"/>
      <c r="H371" s="59"/>
      <c r="I371" s="59"/>
      <c r="J371" s="44"/>
      <c r="K371" s="59"/>
      <c r="L371" s="59"/>
      <c r="M371" s="59"/>
      <c r="O371" s="44"/>
      <c r="R371" s="59"/>
    </row>
    <row r="372" spans="6:18" ht="12.75" customHeight="1">
      <c r="F372" s="59"/>
      <c r="G372" s="59"/>
      <c r="H372" s="59"/>
      <c r="I372" s="59"/>
      <c r="J372" s="44"/>
      <c r="K372" s="59"/>
      <c r="L372" s="59"/>
      <c r="M372" s="59"/>
      <c r="O372" s="44"/>
      <c r="R372" s="59"/>
    </row>
    <row r="373" spans="6:18" ht="12.75" customHeight="1">
      <c r="F373" s="59"/>
      <c r="G373" s="59"/>
      <c r="H373" s="59"/>
      <c r="I373" s="59"/>
      <c r="J373" s="44"/>
      <c r="K373" s="59"/>
      <c r="L373" s="59"/>
      <c r="M373" s="59"/>
      <c r="O373" s="44"/>
      <c r="R373" s="59"/>
    </row>
    <row r="374" spans="6:18" ht="12.75" customHeight="1">
      <c r="F374" s="59"/>
      <c r="G374" s="59"/>
      <c r="H374" s="59"/>
      <c r="I374" s="59"/>
      <c r="J374" s="44"/>
      <c r="K374" s="59"/>
      <c r="L374" s="59"/>
      <c r="M374" s="59"/>
      <c r="O374" s="44"/>
      <c r="R374" s="59"/>
    </row>
    <row r="375" spans="6:18" ht="12.75" customHeight="1">
      <c r="F375" s="59"/>
      <c r="G375" s="59"/>
      <c r="H375" s="59"/>
      <c r="I375" s="59"/>
      <c r="J375" s="44"/>
      <c r="K375" s="59"/>
      <c r="L375" s="59"/>
      <c r="M375" s="59"/>
      <c r="O375" s="44"/>
      <c r="R375" s="59"/>
    </row>
    <row r="376" spans="6:18" ht="12.75" customHeight="1">
      <c r="F376" s="59"/>
      <c r="G376" s="59"/>
      <c r="H376" s="59"/>
      <c r="I376" s="59"/>
      <c r="J376" s="44"/>
      <c r="K376" s="59"/>
      <c r="L376" s="59"/>
      <c r="M376" s="59"/>
      <c r="O376" s="44"/>
      <c r="R376" s="59"/>
    </row>
    <row r="377" spans="6:18" ht="12.75" customHeight="1">
      <c r="F377" s="59"/>
      <c r="G377" s="59"/>
      <c r="H377" s="59"/>
      <c r="I377" s="59"/>
      <c r="J377" s="44"/>
      <c r="K377" s="59"/>
      <c r="L377" s="59"/>
      <c r="M377" s="59"/>
      <c r="O377" s="44"/>
      <c r="R377" s="59"/>
    </row>
    <row r="378" spans="6:18" ht="12.75" customHeight="1">
      <c r="F378" s="59"/>
      <c r="G378" s="59"/>
      <c r="H378" s="59"/>
      <c r="I378" s="59"/>
      <c r="J378" s="44"/>
      <c r="K378" s="59"/>
      <c r="L378" s="59"/>
      <c r="M378" s="59"/>
      <c r="O378" s="44"/>
      <c r="R378" s="59"/>
    </row>
    <row r="379" spans="6:18" ht="12.75" customHeight="1">
      <c r="F379" s="59"/>
      <c r="G379" s="59"/>
      <c r="H379" s="59"/>
      <c r="I379" s="59"/>
      <c r="J379" s="44"/>
      <c r="K379" s="59"/>
      <c r="L379" s="59"/>
      <c r="M379" s="59"/>
      <c r="O379" s="44"/>
      <c r="R379" s="59"/>
    </row>
    <row r="380" spans="6:18" ht="12.75" customHeight="1">
      <c r="F380" s="59"/>
      <c r="G380" s="59"/>
      <c r="H380" s="59"/>
      <c r="I380" s="59"/>
      <c r="J380" s="44"/>
      <c r="K380" s="59"/>
      <c r="L380" s="59"/>
      <c r="M380" s="59"/>
      <c r="O380" s="44"/>
      <c r="R380" s="59"/>
    </row>
    <row r="381" spans="6:18" ht="12.75" customHeight="1">
      <c r="F381" s="59"/>
      <c r="G381" s="59"/>
      <c r="H381" s="59"/>
      <c r="I381" s="59"/>
      <c r="J381" s="44"/>
      <c r="K381" s="59"/>
      <c r="L381" s="59"/>
      <c r="M381" s="59"/>
      <c r="O381" s="44"/>
      <c r="R381" s="59"/>
    </row>
    <row r="382" spans="6:18" ht="12.75" customHeight="1">
      <c r="F382" s="59"/>
      <c r="G382" s="59"/>
      <c r="H382" s="59"/>
      <c r="I382" s="59"/>
      <c r="J382" s="44"/>
      <c r="K382" s="59"/>
      <c r="L382" s="59"/>
      <c r="M382" s="59"/>
      <c r="O382" s="44"/>
      <c r="R382" s="59"/>
    </row>
    <row r="383" spans="6:18" ht="12.75" customHeight="1">
      <c r="F383" s="59"/>
      <c r="G383" s="59"/>
      <c r="H383" s="59"/>
      <c r="I383" s="59"/>
      <c r="J383" s="44"/>
      <c r="K383" s="59"/>
      <c r="L383" s="59"/>
      <c r="M383" s="59"/>
      <c r="O383" s="44"/>
      <c r="R383" s="59"/>
    </row>
    <row r="384" spans="6:18" ht="12.75" customHeight="1">
      <c r="F384" s="59"/>
      <c r="G384" s="59"/>
      <c r="H384" s="59"/>
      <c r="I384" s="59"/>
      <c r="J384" s="44"/>
      <c r="K384" s="59"/>
      <c r="L384" s="59"/>
      <c r="M384" s="59"/>
      <c r="O384" s="44"/>
      <c r="R384" s="59"/>
    </row>
    <row r="385" spans="6:18" ht="12.75" customHeight="1">
      <c r="F385" s="59"/>
      <c r="G385" s="59"/>
      <c r="H385" s="59"/>
      <c r="I385" s="59"/>
      <c r="J385" s="44"/>
      <c r="K385" s="59"/>
      <c r="L385" s="59"/>
      <c r="M385" s="59"/>
      <c r="O385" s="44"/>
      <c r="R385" s="59"/>
    </row>
    <row r="386" spans="6:18" ht="12.75" customHeight="1">
      <c r="F386" s="59"/>
      <c r="G386" s="59"/>
      <c r="H386" s="59"/>
      <c r="I386" s="59"/>
      <c r="J386" s="44"/>
      <c r="K386" s="59"/>
      <c r="L386" s="59"/>
      <c r="M386" s="59"/>
      <c r="O386" s="44"/>
      <c r="R386" s="59"/>
    </row>
    <row r="387" spans="6:18" ht="12.75" customHeight="1">
      <c r="F387" s="59"/>
      <c r="G387" s="59"/>
      <c r="H387" s="59"/>
      <c r="I387" s="59"/>
      <c r="J387" s="44"/>
      <c r="K387" s="59"/>
      <c r="L387" s="59"/>
      <c r="M387" s="59"/>
      <c r="O387" s="44"/>
      <c r="R387" s="59"/>
    </row>
    <row r="388" spans="6:18" ht="12.75" customHeight="1">
      <c r="F388" s="59"/>
      <c r="G388" s="59"/>
      <c r="H388" s="59"/>
      <c r="I388" s="59"/>
      <c r="J388" s="44"/>
      <c r="K388" s="59"/>
      <c r="L388" s="59"/>
      <c r="M388" s="59"/>
      <c r="O388" s="44"/>
      <c r="R388" s="59"/>
    </row>
    <row r="389" spans="6:18" ht="12.75" customHeight="1">
      <c r="F389" s="59"/>
      <c r="G389" s="59"/>
      <c r="H389" s="59"/>
      <c r="I389" s="59"/>
      <c r="J389" s="44"/>
      <c r="K389" s="59"/>
      <c r="L389" s="59"/>
      <c r="M389" s="59"/>
      <c r="O389" s="44"/>
      <c r="R389" s="59"/>
    </row>
    <row r="390" spans="6:18" ht="12.75" customHeight="1">
      <c r="F390" s="59"/>
      <c r="G390" s="59"/>
      <c r="H390" s="59"/>
      <c r="I390" s="59"/>
      <c r="J390" s="44"/>
      <c r="K390" s="59"/>
      <c r="L390" s="59"/>
      <c r="M390" s="59"/>
      <c r="O390" s="44"/>
      <c r="R390" s="59"/>
    </row>
    <row r="391" spans="6:18" ht="12.75" customHeight="1">
      <c r="F391" s="59"/>
      <c r="G391" s="59"/>
      <c r="H391" s="59"/>
      <c r="I391" s="59"/>
      <c r="J391" s="44"/>
      <c r="K391" s="59"/>
      <c r="L391" s="59"/>
      <c r="M391" s="59"/>
      <c r="O391" s="44"/>
      <c r="R391" s="59"/>
    </row>
    <row r="392" spans="6:18" ht="12.75" customHeight="1">
      <c r="F392" s="59"/>
      <c r="G392" s="59"/>
      <c r="H392" s="59"/>
      <c r="I392" s="59"/>
      <c r="J392" s="44"/>
      <c r="K392" s="59"/>
      <c r="L392" s="59"/>
      <c r="M392" s="59"/>
      <c r="O392" s="44"/>
      <c r="R392" s="59"/>
    </row>
    <row r="393" spans="6:18" ht="12.75" customHeight="1">
      <c r="F393" s="59"/>
      <c r="G393" s="59"/>
      <c r="H393" s="59"/>
      <c r="I393" s="59"/>
      <c r="J393" s="44"/>
      <c r="K393" s="59"/>
      <c r="L393" s="59"/>
      <c r="M393" s="59"/>
      <c r="O393" s="44"/>
      <c r="R393" s="59"/>
    </row>
    <row r="394" spans="6:18" ht="12.75" customHeight="1">
      <c r="F394" s="59"/>
      <c r="G394" s="59"/>
      <c r="H394" s="59"/>
      <c r="I394" s="59"/>
      <c r="J394" s="44"/>
      <c r="K394" s="59"/>
      <c r="L394" s="59"/>
      <c r="M394" s="59"/>
      <c r="O394" s="44"/>
      <c r="R394" s="59"/>
    </row>
    <row r="395" spans="6:18" ht="12.75" customHeight="1">
      <c r="F395" s="59"/>
      <c r="G395" s="59"/>
      <c r="H395" s="59"/>
      <c r="I395" s="59"/>
      <c r="J395" s="44"/>
      <c r="K395" s="59"/>
      <c r="L395" s="59"/>
      <c r="M395" s="59"/>
      <c r="O395" s="44"/>
      <c r="R395" s="59"/>
    </row>
    <row r="396" spans="6:18" ht="12.75" customHeight="1">
      <c r="F396" s="59"/>
      <c r="G396" s="59"/>
      <c r="H396" s="59"/>
      <c r="I396" s="59"/>
      <c r="J396" s="44"/>
      <c r="K396" s="59"/>
      <c r="L396" s="59"/>
      <c r="M396" s="59"/>
      <c r="O396" s="44"/>
      <c r="R396" s="59"/>
    </row>
    <row r="397" spans="6:18" ht="12.75" customHeight="1">
      <c r="F397" s="59"/>
      <c r="G397" s="59"/>
      <c r="H397" s="59"/>
      <c r="I397" s="59"/>
      <c r="J397" s="44"/>
      <c r="K397" s="59"/>
      <c r="L397" s="59"/>
      <c r="M397" s="59"/>
      <c r="O397" s="44"/>
      <c r="R397" s="59"/>
    </row>
    <row r="398" spans="6:18" ht="12.75" customHeight="1">
      <c r="F398" s="59"/>
      <c r="G398" s="59"/>
      <c r="H398" s="59"/>
      <c r="I398" s="59"/>
      <c r="J398" s="44"/>
      <c r="K398" s="59"/>
      <c r="L398" s="59"/>
      <c r="M398" s="59"/>
      <c r="O398" s="44"/>
      <c r="R398" s="59"/>
    </row>
    <row r="399" spans="6:18" ht="12.75" customHeight="1">
      <c r="F399" s="59"/>
      <c r="G399" s="59"/>
      <c r="H399" s="59"/>
      <c r="I399" s="59"/>
      <c r="J399" s="44"/>
      <c r="K399" s="59"/>
      <c r="L399" s="59"/>
      <c r="M399" s="59"/>
      <c r="O399" s="44"/>
      <c r="R399" s="59"/>
    </row>
    <row r="400" spans="6:18" ht="12.75" customHeight="1">
      <c r="F400" s="59"/>
      <c r="G400" s="59"/>
      <c r="H400" s="59"/>
      <c r="I400" s="59"/>
      <c r="J400" s="44"/>
      <c r="K400" s="59"/>
      <c r="L400" s="59"/>
      <c r="M400" s="59"/>
      <c r="O400" s="44"/>
      <c r="R400" s="59"/>
    </row>
    <row r="401" spans="6:18" ht="12.75" customHeight="1">
      <c r="F401" s="59"/>
      <c r="G401" s="59"/>
      <c r="H401" s="59"/>
      <c r="I401" s="59"/>
      <c r="J401" s="44"/>
      <c r="K401" s="59"/>
      <c r="L401" s="59"/>
      <c r="M401" s="59"/>
      <c r="O401" s="44"/>
      <c r="R401" s="59"/>
    </row>
    <row r="402" spans="6:18" ht="12.75" customHeight="1">
      <c r="F402" s="59"/>
      <c r="G402" s="59"/>
      <c r="H402" s="59"/>
      <c r="I402" s="59"/>
      <c r="J402" s="44"/>
      <c r="K402" s="59"/>
      <c r="L402" s="59"/>
      <c r="M402" s="59"/>
      <c r="O402" s="44"/>
      <c r="R402" s="59"/>
    </row>
    <row r="403" spans="6:18" ht="12.75" customHeight="1">
      <c r="F403" s="59"/>
      <c r="G403" s="59"/>
      <c r="H403" s="59"/>
      <c r="I403" s="59"/>
      <c r="J403" s="44"/>
      <c r="K403" s="59"/>
      <c r="L403" s="59"/>
      <c r="M403" s="59"/>
      <c r="O403" s="44"/>
      <c r="R403" s="59"/>
    </row>
    <row r="404" spans="6:18" ht="12.75" customHeight="1">
      <c r="F404" s="59"/>
      <c r="G404" s="59"/>
      <c r="H404" s="59"/>
      <c r="I404" s="59"/>
      <c r="J404" s="44"/>
      <c r="K404" s="59"/>
      <c r="L404" s="59"/>
      <c r="M404" s="59"/>
      <c r="O404" s="44"/>
      <c r="R404" s="59"/>
    </row>
    <row r="405" spans="6:18" ht="12.75" customHeight="1">
      <c r="F405" s="59"/>
      <c r="G405" s="59"/>
      <c r="H405" s="59"/>
      <c r="I405" s="59"/>
      <c r="J405" s="44"/>
      <c r="K405" s="59"/>
      <c r="L405" s="59"/>
      <c r="M405" s="59"/>
      <c r="O405" s="44"/>
      <c r="R405" s="59"/>
    </row>
    <row r="406" spans="6:18" ht="12.75" customHeight="1">
      <c r="F406" s="59"/>
      <c r="G406" s="59"/>
      <c r="H406" s="59"/>
      <c r="I406" s="59"/>
      <c r="J406" s="44"/>
      <c r="K406" s="59"/>
      <c r="L406" s="59"/>
      <c r="M406" s="59"/>
      <c r="O406" s="44"/>
      <c r="R406" s="59"/>
    </row>
    <row r="407" spans="6:18" ht="12.75" customHeight="1">
      <c r="F407" s="59"/>
      <c r="G407" s="59"/>
      <c r="H407" s="59"/>
      <c r="I407" s="59"/>
      <c r="J407" s="44"/>
      <c r="K407" s="59"/>
      <c r="L407" s="59"/>
      <c r="M407" s="59"/>
      <c r="O407" s="44"/>
      <c r="R407" s="59"/>
    </row>
    <row r="408" spans="6:18" ht="12.75" customHeight="1">
      <c r="F408" s="59"/>
      <c r="G408" s="59"/>
      <c r="H408" s="59"/>
      <c r="I408" s="59"/>
      <c r="J408" s="44"/>
      <c r="K408" s="59"/>
      <c r="L408" s="59"/>
      <c r="M408" s="59"/>
      <c r="O408" s="44"/>
      <c r="R408" s="59"/>
    </row>
    <row r="409" spans="6:18" ht="12.75" customHeight="1">
      <c r="F409" s="59"/>
      <c r="G409" s="59"/>
      <c r="H409" s="59"/>
      <c r="I409" s="59"/>
      <c r="J409" s="44"/>
      <c r="K409" s="59"/>
      <c r="L409" s="59"/>
      <c r="M409" s="59"/>
      <c r="O409" s="44"/>
      <c r="R409" s="59"/>
    </row>
    <row r="410" spans="6:18" ht="12.75" customHeight="1">
      <c r="F410" s="59"/>
      <c r="G410" s="59"/>
      <c r="H410" s="59"/>
      <c r="I410" s="59"/>
      <c r="J410" s="44"/>
      <c r="K410" s="59"/>
      <c r="L410" s="59"/>
      <c r="M410" s="59"/>
      <c r="O410" s="44"/>
      <c r="R410" s="59"/>
    </row>
    <row r="411" spans="6:18" ht="12.75" customHeight="1">
      <c r="F411" s="59"/>
      <c r="G411" s="59"/>
      <c r="H411" s="59"/>
      <c r="I411" s="59"/>
      <c r="J411" s="44"/>
      <c r="K411" s="59"/>
      <c r="L411" s="59"/>
      <c r="M411" s="59"/>
      <c r="O411" s="44"/>
      <c r="R411" s="59"/>
    </row>
    <row r="412" spans="6:18" ht="12.75" customHeight="1">
      <c r="F412" s="59"/>
      <c r="G412" s="59"/>
      <c r="H412" s="59"/>
      <c r="I412" s="59"/>
      <c r="J412" s="44"/>
      <c r="K412" s="59"/>
      <c r="L412" s="59"/>
      <c r="M412" s="59"/>
      <c r="O412" s="44"/>
      <c r="R412" s="59"/>
    </row>
    <row r="413" spans="6:18" ht="12.75" customHeight="1">
      <c r="F413" s="59"/>
      <c r="G413" s="59"/>
      <c r="H413" s="59"/>
      <c r="I413" s="59"/>
      <c r="J413" s="44"/>
      <c r="K413" s="59"/>
      <c r="L413" s="59"/>
      <c r="M413" s="59"/>
      <c r="O413" s="44"/>
      <c r="R413" s="59"/>
    </row>
    <row r="414" spans="6:18" ht="12.75" customHeight="1">
      <c r="F414" s="59"/>
      <c r="G414" s="59"/>
      <c r="H414" s="59"/>
      <c r="I414" s="59"/>
      <c r="J414" s="44"/>
      <c r="K414" s="59"/>
      <c r="L414" s="59"/>
      <c r="M414" s="59"/>
      <c r="O414" s="44"/>
      <c r="R414" s="59"/>
    </row>
    <row r="415" spans="6:18" ht="12.75" customHeight="1">
      <c r="F415" s="59"/>
      <c r="G415" s="59"/>
      <c r="H415" s="59"/>
      <c r="I415" s="59"/>
      <c r="J415" s="44"/>
      <c r="K415" s="59"/>
      <c r="L415" s="59"/>
      <c r="M415" s="59"/>
      <c r="O415" s="44"/>
      <c r="R415" s="59"/>
    </row>
    <row r="416" spans="6:18" ht="12.75" customHeight="1">
      <c r="F416" s="59"/>
      <c r="G416" s="59"/>
      <c r="H416" s="59"/>
      <c r="I416" s="59"/>
      <c r="J416" s="44"/>
      <c r="K416" s="59"/>
      <c r="L416" s="59"/>
      <c r="M416" s="59"/>
      <c r="O416" s="44"/>
      <c r="R416" s="59"/>
    </row>
    <row r="417" spans="6:18" ht="12.75" customHeight="1">
      <c r="F417" s="59"/>
      <c r="G417" s="59"/>
      <c r="H417" s="59"/>
      <c r="I417" s="59"/>
      <c r="J417" s="44"/>
      <c r="K417" s="59"/>
      <c r="L417" s="59"/>
      <c r="M417" s="59"/>
      <c r="O417" s="44"/>
      <c r="R417" s="59"/>
    </row>
    <row r="418" spans="6:18" ht="12.75" customHeight="1">
      <c r="F418" s="59"/>
      <c r="G418" s="59"/>
      <c r="H418" s="59"/>
      <c r="I418" s="59"/>
      <c r="J418" s="44"/>
      <c r="K418" s="59"/>
      <c r="L418" s="59"/>
      <c r="M418" s="59"/>
      <c r="O418" s="44"/>
      <c r="R418" s="59"/>
    </row>
    <row r="419" spans="6:18" ht="12.75" customHeight="1">
      <c r="F419" s="59"/>
      <c r="G419" s="59"/>
      <c r="H419" s="59"/>
      <c r="I419" s="59"/>
      <c r="J419" s="44"/>
      <c r="K419" s="59"/>
      <c r="L419" s="59"/>
      <c r="M419" s="59"/>
      <c r="O419" s="44"/>
      <c r="R419" s="59"/>
    </row>
    <row r="420" spans="6:18" ht="12.75" customHeight="1">
      <c r="F420" s="59"/>
      <c r="G420" s="59"/>
      <c r="H420" s="59"/>
      <c r="I420" s="59"/>
      <c r="J420" s="44"/>
      <c r="K420" s="59"/>
      <c r="L420" s="59"/>
      <c r="M420" s="59"/>
      <c r="O420" s="44"/>
      <c r="R420" s="59"/>
    </row>
    <row r="421" spans="6:18" ht="12.75" customHeight="1">
      <c r="F421" s="59"/>
      <c r="G421" s="59"/>
      <c r="H421" s="59"/>
      <c r="I421" s="59"/>
      <c r="J421" s="44"/>
      <c r="K421" s="59"/>
      <c r="L421" s="59"/>
      <c r="M421" s="59"/>
      <c r="O421" s="44"/>
      <c r="R421" s="59"/>
    </row>
    <row r="422" spans="6:18" ht="12.75" customHeight="1">
      <c r="F422" s="59"/>
      <c r="G422" s="59"/>
      <c r="H422" s="59"/>
      <c r="I422" s="59"/>
      <c r="J422" s="44"/>
      <c r="K422" s="59"/>
      <c r="L422" s="59"/>
      <c r="M422" s="59"/>
      <c r="O422" s="44"/>
      <c r="R422" s="59"/>
    </row>
    <row r="423" spans="6:18" ht="12.75" customHeight="1">
      <c r="F423" s="59"/>
      <c r="G423" s="59"/>
      <c r="H423" s="59"/>
      <c r="I423" s="59"/>
      <c r="J423" s="44"/>
      <c r="K423" s="59"/>
      <c r="L423" s="59"/>
      <c r="M423" s="59"/>
      <c r="O423" s="44"/>
      <c r="R423" s="59"/>
    </row>
    <row r="424" spans="6:18" ht="12.75" customHeight="1">
      <c r="F424" s="59"/>
      <c r="G424" s="59"/>
      <c r="H424" s="59"/>
      <c r="I424" s="59"/>
      <c r="J424" s="44"/>
      <c r="K424" s="59"/>
      <c r="L424" s="59"/>
      <c r="M424" s="59"/>
      <c r="O424" s="44"/>
      <c r="R424" s="59"/>
    </row>
    <row r="425" spans="6:18" ht="12.75" customHeight="1">
      <c r="F425" s="59"/>
      <c r="G425" s="59"/>
      <c r="H425" s="59"/>
      <c r="I425" s="59"/>
      <c r="J425" s="44"/>
      <c r="K425" s="59"/>
      <c r="L425" s="59"/>
      <c r="M425" s="59"/>
      <c r="O425" s="44"/>
      <c r="R425" s="59"/>
    </row>
    <row r="426" spans="6:18" ht="12.75" customHeight="1">
      <c r="F426" s="59"/>
      <c r="G426" s="59"/>
      <c r="H426" s="59"/>
      <c r="I426" s="59"/>
      <c r="J426" s="44"/>
      <c r="K426" s="59"/>
      <c r="L426" s="59"/>
      <c r="M426" s="59"/>
      <c r="O426" s="44"/>
      <c r="R426" s="59"/>
    </row>
    <row r="427" spans="6:18" ht="12.75" customHeight="1">
      <c r="F427" s="59"/>
      <c r="G427" s="59"/>
      <c r="H427" s="59"/>
      <c r="I427" s="59"/>
      <c r="J427" s="44"/>
      <c r="K427" s="59"/>
      <c r="L427" s="59"/>
      <c r="M427" s="59"/>
      <c r="O427" s="44"/>
      <c r="R427" s="59"/>
    </row>
    <row r="428" spans="6:18" ht="12.75" customHeight="1">
      <c r="F428" s="59"/>
      <c r="G428" s="59"/>
      <c r="H428" s="59"/>
      <c r="I428" s="59"/>
      <c r="J428" s="44"/>
      <c r="K428" s="59"/>
      <c r="L428" s="59"/>
      <c r="M428" s="59"/>
      <c r="O428" s="44"/>
      <c r="R428" s="59"/>
    </row>
    <row r="429" spans="6:18" ht="12.75" customHeight="1">
      <c r="F429" s="59"/>
      <c r="G429" s="59"/>
      <c r="H429" s="59"/>
      <c r="I429" s="59"/>
      <c r="J429" s="44"/>
      <c r="K429" s="59"/>
      <c r="L429" s="59"/>
      <c r="M429" s="59"/>
      <c r="O429" s="44"/>
      <c r="R429" s="59"/>
    </row>
    <row r="430" spans="6:18" ht="12.75" customHeight="1">
      <c r="F430" s="59"/>
      <c r="G430" s="59"/>
      <c r="H430" s="59"/>
      <c r="I430" s="59"/>
      <c r="J430" s="44"/>
      <c r="K430" s="59"/>
      <c r="L430" s="59"/>
      <c r="M430" s="59"/>
      <c r="O430" s="44"/>
      <c r="R430" s="59"/>
    </row>
    <row r="431" spans="6:18" ht="12.75" customHeight="1">
      <c r="F431" s="59"/>
      <c r="G431" s="59"/>
      <c r="H431" s="59"/>
      <c r="I431" s="59"/>
      <c r="J431" s="44"/>
      <c r="K431" s="59"/>
      <c r="L431" s="59"/>
      <c r="M431" s="59"/>
      <c r="O431" s="44"/>
      <c r="R431" s="59"/>
    </row>
    <row r="432" spans="6:18" ht="12.75" customHeight="1">
      <c r="F432" s="59"/>
      <c r="G432" s="59"/>
      <c r="H432" s="59"/>
      <c r="I432" s="59"/>
      <c r="J432" s="44"/>
      <c r="K432" s="59"/>
      <c r="L432" s="59"/>
      <c r="M432" s="59"/>
      <c r="O432" s="44"/>
      <c r="R432" s="59"/>
    </row>
    <row r="433" spans="6:18" ht="12.75" customHeight="1">
      <c r="F433" s="59"/>
      <c r="G433" s="59"/>
      <c r="H433" s="59"/>
      <c r="I433" s="59"/>
      <c r="J433" s="44"/>
      <c r="K433" s="59"/>
      <c r="L433" s="59"/>
      <c r="M433" s="59"/>
      <c r="O433" s="44"/>
      <c r="R433" s="59"/>
    </row>
    <row r="434" spans="6:18" ht="12.75" customHeight="1">
      <c r="F434" s="59"/>
      <c r="G434" s="59"/>
      <c r="H434" s="59"/>
      <c r="I434" s="59"/>
      <c r="J434" s="44"/>
      <c r="K434" s="59"/>
      <c r="L434" s="59"/>
      <c r="M434" s="59"/>
      <c r="O434" s="44"/>
      <c r="R434" s="59"/>
    </row>
    <row r="435" spans="6:18" ht="12.75" customHeight="1">
      <c r="F435" s="59"/>
      <c r="G435" s="59"/>
      <c r="H435" s="59"/>
      <c r="I435" s="59"/>
      <c r="J435" s="44"/>
      <c r="K435" s="59"/>
      <c r="L435" s="59"/>
      <c r="M435" s="59"/>
      <c r="O435" s="44"/>
      <c r="R435" s="59"/>
    </row>
    <row r="436" spans="6:18" ht="12.75" customHeight="1">
      <c r="F436" s="59"/>
      <c r="G436" s="59"/>
      <c r="H436" s="59"/>
      <c r="I436" s="59"/>
      <c r="J436" s="44"/>
      <c r="K436" s="59"/>
      <c r="L436" s="59"/>
      <c r="M436" s="59"/>
      <c r="O436" s="44"/>
      <c r="R436" s="59"/>
    </row>
    <row r="437" spans="6:18" ht="12.75" customHeight="1">
      <c r="F437" s="59"/>
      <c r="G437" s="59"/>
      <c r="H437" s="59"/>
      <c r="I437" s="59"/>
      <c r="J437" s="44"/>
      <c r="K437" s="59"/>
      <c r="L437" s="59"/>
      <c r="M437" s="59"/>
      <c r="O437" s="44"/>
      <c r="R437" s="59"/>
    </row>
    <row r="438" spans="6:18" ht="12.75" customHeight="1">
      <c r="F438" s="59"/>
      <c r="G438" s="59"/>
      <c r="H438" s="59"/>
      <c r="I438" s="59"/>
      <c r="J438" s="44"/>
      <c r="K438" s="59"/>
      <c r="L438" s="59"/>
      <c r="M438" s="59"/>
      <c r="O438" s="44"/>
      <c r="R438" s="59"/>
    </row>
    <row r="439" spans="6:18" ht="12.75" customHeight="1">
      <c r="F439" s="59"/>
      <c r="G439" s="59"/>
      <c r="H439" s="59"/>
      <c r="I439" s="59"/>
      <c r="J439" s="44"/>
      <c r="K439" s="59"/>
      <c r="L439" s="59"/>
      <c r="M439" s="59"/>
      <c r="O439" s="44"/>
      <c r="R439" s="59"/>
    </row>
    <row r="440" spans="6:18" ht="12.75" customHeight="1">
      <c r="F440" s="59"/>
      <c r="G440" s="59"/>
      <c r="H440" s="59"/>
      <c r="I440" s="59"/>
      <c r="J440" s="44"/>
      <c r="K440" s="59"/>
      <c r="L440" s="59"/>
      <c r="M440" s="59"/>
      <c r="O440" s="44"/>
      <c r="R440" s="59"/>
    </row>
    <row r="441" spans="6:18" ht="12.75" customHeight="1">
      <c r="F441" s="59"/>
      <c r="G441" s="59"/>
      <c r="H441" s="59"/>
      <c r="I441" s="59"/>
      <c r="J441" s="44"/>
      <c r="K441" s="59"/>
      <c r="L441" s="59"/>
      <c r="M441" s="59"/>
      <c r="O441" s="44"/>
      <c r="R441" s="59"/>
    </row>
    <row r="442" spans="6:18" ht="12.75" customHeight="1">
      <c r="F442" s="59"/>
      <c r="G442" s="59"/>
      <c r="H442" s="59"/>
      <c r="I442" s="59"/>
      <c r="J442" s="44"/>
      <c r="K442" s="59"/>
      <c r="L442" s="59"/>
      <c r="M442" s="59"/>
      <c r="O442" s="44"/>
      <c r="R442" s="59"/>
    </row>
    <row r="443" spans="6:18" ht="12.75" customHeight="1">
      <c r="F443" s="59"/>
      <c r="G443" s="59"/>
      <c r="H443" s="59"/>
      <c r="I443" s="59"/>
      <c r="J443" s="44"/>
      <c r="K443" s="59"/>
      <c r="L443" s="59"/>
      <c r="M443" s="59"/>
      <c r="O443" s="44"/>
      <c r="R443" s="59"/>
    </row>
    <row r="444" spans="6:18" ht="12.75" customHeight="1">
      <c r="F444" s="59"/>
      <c r="G444" s="59"/>
      <c r="H444" s="59"/>
      <c r="I444" s="59"/>
      <c r="J444" s="44"/>
      <c r="K444" s="59"/>
      <c r="L444" s="59"/>
      <c r="M444" s="59"/>
      <c r="O444" s="44"/>
      <c r="R444" s="59"/>
    </row>
    <row r="445" spans="6:18" ht="12.75" customHeight="1">
      <c r="F445" s="59"/>
      <c r="G445" s="59"/>
      <c r="H445" s="59"/>
      <c r="I445" s="59"/>
      <c r="J445" s="44"/>
      <c r="K445" s="59"/>
      <c r="L445" s="59"/>
      <c r="M445" s="59"/>
      <c r="O445" s="44"/>
      <c r="R445" s="59"/>
    </row>
    <row r="446" spans="6:18" ht="12.75" customHeight="1">
      <c r="F446" s="59"/>
      <c r="G446" s="59"/>
      <c r="H446" s="59"/>
      <c r="I446" s="59"/>
      <c r="J446" s="44"/>
      <c r="K446" s="59"/>
      <c r="L446" s="59"/>
      <c r="M446" s="59"/>
      <c r="O446" s="44"/>
      <c r="R446" s="59"/>
    </row>
    <row r="447" spans="6:18" ht="12.75" customHeight="1">
      <c r="F447" s="59"/>
      <c r="G447" s="59"/>
      <c r="H447" s="59"/>
      <c r="I447" s="59"/>
      <c r="J447" s="44"/>
      <c r="K447" s="59"/>
      <c r="L447" s="59"/>
      <c r="M447" s="59"/>
      <c r="O447" s="44"/>
      <c r="R447" s="59"/>
    </row>
    <row r="448" spans="6:18" ht="12.75" customHeight="1">
      <c r="F448" s="59"/>
      <c r="G448" s="59"/>
      <c r="H448" s="59"/>
      <c r="I448" s="59"/>
      <c r="J448" s="44"/>
      <c r="K448" s="59"/>
      <c r="L448" s="59"/>
      <c r="M448" s="59"/>
      <c r="O448" s="44"/>
      <c r="R448" s="59"/>
    </row>
    <row r="449" spans="6:18" ht="12.75" customHeight="1">
      <c r="F449" s="59"/>
      <c r="G449" s="59"/>
      <c r="H449" s="59"/>
      <c r="I449" s="59"/>
      <c r="J449" s="44"/>
      <c r="K449" s="59"/>
      <c r="L449" s="59"/>
      <c r="M449" s="59"/>
      <c r="O449" s="44"/>
      <c r="R449" s="59"/>
    </row>
    <row r="450" spans="6:18" ht="12.75" customHeight="1">
      <c r="F450" s="59"/>
      <c r="G450" s="59"/>
      <c r="H450" s="59"/>
      <c r="I450" s="59"/>
      <c r="J450" s="44"/>
      <c r="K450" s="59"/>
      <c r="L450" s="59"/>
      <c r="M450" s="59"/>
      <c r="O450" s="44"/>
      <c r="R450" s="59"/>
    </row>
    <row r="451" spans="6:18" ht="12.75" customHeight="1">
      <c r="F451" s="59"/>
      <c r="G451" s="59"/>
      <c r="H451" s="59"/>
      <c r="I451" s="59"/>
      <c r="J451" s="44"/>
      <c r="K451" s="59"/>
      <c r="L451" s="59"/>
      <c r="M451" s="59"/>
      <c r="O451" s="44"/>
      <c r="R451" s="59"/>
    </row>
    <row r="452" spans="6:18" ht="12.75" customHeight="1">
      <c r="F452" s="59"/>
      <c r="G452" s="59"/>
      <c r="H452" s="59"/>
      <c r="I452" s="59"/>
      <c r="J452" s="44"/>
      <c r="K452" s="59"/>
      <c r="L452" s="59"/>
      <c r="M452" s="59"/>
      <c r="O452" s="44"/>
      <c r="R452" s="59"/>
    </row>
    <row r="453" spans="6:18" ht="12.75" customHeight="1">
      <c r="F453" s="59"/>
      <c r="G453" s="59"/>
      <c r="H453" s="59"/>
      <c r="I453" s="59"/>
      <c r="J453" s="44"/>
      <c r="K453" s="59"/>
      <c r="L453" s="59"/>
      <c r="M453" s="59"/>
      <c r="O453" s="44"/>
      <c r="R453" s="59"/>
    </row>
    <row r="454" spans="6:18" ht="12.75" customHeight="1">
      <c r="F454" s="59"/>
      <c r="G454" s="59"/>
      <c r="H454" s="59"/>
      <c r="I454" s="59"/>
      <c r="J454" s="44"/>
      <c r="K454" s="59"/>
      <c r="L454" s="59"/>
      <c r="M454" s="59"/>
      <c r="O454" s="44"/>
      <c r="R454" s="59"/>
    </row>
    <row r="455" spans="6:18" ht="12.75" customHeight="1">
      <c r="F455" s="59"/>
      <c r="G455" s="59"/>
      <c r="H455" s="59"/>
      <c r="I455" s="59"/>
      <c r="J455" s="44"/>
      <c r="K455" s="59"/>
      <c r="L455" s="59"/>
      <c r="M455" s="59"/>
      <c r="O455" s="44"/>
      <c r="R455" s="59"/>
    </row>
    <row r="456" spans="6:18" ht="12.75" customHeight="1">
      <c r="F456" s="59"/>
      <c r="G456" s="59"/>
      <c r="H456" s="59"/>
      <c r="I456" s="59"/>
      <c r="J456" s="44"/>
      <c r="K456" s="59"/>
      <c r="L456" s="59"/>
      <c r="M456" s="59"/>
      <c r="O456" s="44"/>
      <c r="R456" s="59"/>
    </row>
    <row r="457" spans="6:18" ht="12.75" customHeight="1">
      <c r="F457" s="59"/>
      <c r="G457" s="59"/>
      <c r="H457" s="59"/>
      <c r="I457" s="59"/>
      <c r="J457" s="44"/>
      <c r="K457" s="59"/>
      <c r="L457" s="59"/>
      <c r="M457" s="59"/>
      <c r="O457" s="44"/>
      <c r="R457" s="59"/>
    </row>
    <row r="458" spans="6:18" ht="12.75" customHeight="1">
      <c r="F458" s="59"/>
      <c r="G458" s="59"/>
      <c r="H458" s="59"/>
      <c r="I458" s="59"/>
      <c r="J458" s="44"/>
      <c r="K458" s="59"/>
      <c r="L458" s="59"/>
      <c r="M458" s="59"/>
      <c r="O458" s="44"/>
      <c r="R458" s="59"/>
    </row>
    <row r="459" spans="6:18" ht="12.75" customHeight="1">
      <c r="F459" s="59"/>
      <c r="G459" s="59"/>
      <c r="H459" s="59"/>
      <c r="I459" s="59"/>
      <c r="J459" s="44"/>
      <c r="K459" s="59"/>
      <c r="L459" s="59"/>
      <c r="M459" s="59"/>
      <c r="O459" s="44"/>
      <c r="R459" s="59"/>
    </row>
    <row r="460" spans="6:18" ht="12.75" customHeight="1">
      <c r="F460" s="59"/>
      <c r="G460" s="59"/>
      <c r="H460" s="59"/>
      <c r="I460" s="59"/>
      <c r="J460" s="44"/>
      <c r="K460" s="59"/>
      <c r="L460" s="59"/>
      <c r="M460" s="59"/>
      <c r="O460" s="44"/>
      <c r="R460" s="59"/>
    </row>
    <row r="461" spans="6:18" ht="12.75" customHeight="1">
      <c r="F461" s="59"/>
      <c r="G461" s="59"/>
      <c r="H461" s="59"/>
      <c r="I461" s="59"/>
      <c r="J461" s="44"/>
      <c r="K461" s="59"/>
      <c r="L461" s="59"/>
      <c r="M461" s="59"/>
      <c r="O461" s="44"/>
      <c r="R461" s="59"/>
    </row>
    <row r="462" spans="6:18" ht="12.75" customHeight="1">
      <c r="F462" s="59"/>
      <c r="G462" s="59"/>
      <c r="H462" s="59"/>
      <c r="I462" s="59"/>
      <c r="J462" s="44"/>
      <c r="K462" s="59"/>
      <c r="L462" s="59"/>
      <c r="M462" s="59"/>
      <c r="O462" s="44"/>
      <c r="R462" s="59"/>
    </row>
    <row r="463" spans="6:18" ht="12.75" customHeight="1">
      <c r="F463" s="59"/>
      <c r="G463" s="59"/>
      <c r="H463" s="59"/>
      <c r="I463" s="59"/>
      <c r="J463" s="44"/>
      <c r="K463" s="59"/>
      <c r="L463" s="59"/>
      <c r="M463" s="59"/>
      <c r="O463" s="44"/>
      <c r="R463" s="59"/>
    </row>
    <row r="464" spans="6:18" ht="12.75" customHeight="1">
      <c r="F464" s="59"/>
      <c r="G464" s="59"/>
      <c r="H464" s="59"/>
      <c r="I464" s="59"/>
      <c r="J464" s="44"/>
      <c r="K464" s="59"/>
      <c r="L464" s="59"/>
      <c r="M464" s="59"/>
      <c r="O464" s="44"/>
      <c r="R464" s="59"/>
    </row>
    <row r="465" spans="6:18" ht="12.75" customHeight="1">
      <c r="F465" s="59"/>
      <c r="G465" s="59"/>
      <c r="H465" s="59"/>
      <c r="I465" s="59"/>
      <c r="J465" s="44"/>
      <c r="K465" s="59"/>
      <c r="L465" s="59"/>
      <c r="M465" s="59"/>
      <c r="O465" s="44"/>
      <c r="R465" s="59"/>
    </row>
    <row r="466" spans="6:18" ht="12.75" customHeight="1">
      <c r="F466" s="59"/>
      <c r="G466" s="59"/>
      <c r="H466" s="59"/>
      <c r="I466" s="59"/>
      <c r="J466" s="44"/>
      <c r="K466" s="59"/>
      <c r="L466" s="59"/>
      <c r="M466" s="59"/>
      <c r="O466" s="44"/>
      <c r="R466" s="59"/>
    </row>
    <row r="467" spans="6:18" ht="12.75" customHeight="1">
      <c r="F467" s="59"/>
      <c r="G467" s="59"/>
      <c r="H467" s="59"/>
      <c r="I467" s="59"/>
      <c r="J467" s="44"/>
      <c r="K467" s="59"/>
      <c r="L467" s="59"/>
      <c r="M467" s="59"/>
      <c r="O467" s="44"/>
      <c r="R467" s="59"/>
    </row>
    <row r="468" spans="6:18" ht="12.75" customHeight="1">
      <c r="F468" s="59"/>
      <c r="G468" s="59"/>
      <c r="H468" s="59"/>
      <c r="I468" s="59"/>
      <c r="J468" s="44"/>
      <c r="K468" s="59"/>
      <c r="L468" s="59"/>
      <c r="M468" s="59"/>
      <c r="O468" s="44"/>
      <c r="R468" s="59"/>
    </row>
    <row r="469" spans="6:18" ht="12.75" customHeight="1">
      <c r="F469" s="59"/>
      <c r="G469" s="59"/>
      <c r="H469" s="59"/>
      <c r="I469" s="59"/>
      <c r="J469" s="44"/>
      <c r="K469" s="59"/>
      <c r="L469" s="59"/>
      <c r="M469" s="59"/>
      <c r="O469" s="44"/>
      <c r="R469" s="59"/>
    </row>
    <row r="470" spans="6:18" ht="12.75" customHeight="1">
      <c r="F470" s="59"/>
      <c r="G470" s="59"/>
      <c r="H470" s="59"/>
      <c r="I470" s="59"/>
      <c r="J470" s="44"/>
      <c r="K470" s="59"/>
      <c r="L470" s="59"/>
      <c r="M470" s="59"/>
      <c r="O470" s="44"/>
      <c r="R470" s="59"/>
    </row>
    <row r="471" spans="6:18" ht="12.75" customHeight="1">
      <c r="F471" s="59"/>
      <c r="G471" s="59"/>
      <c r="H471" s="59"/>
      <c r="I471" s="59"/>
      <c r="J471" s="44"/>
      <c r="K471" s="59"/>
      <c r="L471" s="59"/>
      <c r="M471" s="59"/>
      <c r="O471" s="44"/>
      <c r="R471" s="59"/>
    </row>
    <row r="472" spans="6:18" ht="12.75" customHeight="1">
      <c r="F472" s="59"/>
      <c r="G472" s="59"/>
      <c r="H472" s="59"/>
      <c r="I472" s="59"/>
      <c r="J472" s="44"/>
      <c r="K472" s="59"/>
      <c r="L472" s="59"/>
      <c r="M472" s="59"/>
      <c r="O472" s="44"/>
      <c r="R472" s="59"/>
    </row>
    <row r="473" spans="6:18" ht="12.75" customHeight="1">
      <c r="F473" s="59"/>
      <c r="G473" s="59"/>
      <c r="H473" s="59"/>
      <c r="I473" s="59"/>
      <c r="J473" s="44"/>
      <c r="K473" s="59"/>
      <c r="L473" s="59"/>
      <c r="M473" s="59"/>
      <c r="O473" s="44"/>
      <c r="R473" s="59"/>
    </row>
    <row r="474" spans="6:18" ht="12.75" customHeight="1">
      <c r="F474" s="59"/>
      <c r="G474" s="59"/>
      <c r="H474" s="59"/>
      <c r="I474" s="59"/>
      <c r="J474" s="44"/>
      <c r="K474" s="59"/>
      <c r="L474" s="59"/>
      <c r="M474" s="59"/>
      <c r="O474" s="44"/>
      <c r="R474" s="59"/>
    </row>
    <row r="475" spans="6:18" ht="12.75" customHeight="1">
      <c r="F475" s="59"/>
      <c r="G475" s="59"/>
      <c r="H475" s="59"/>
      <c r="I475" s="59"/>
      <c r="J475" s="44"/>
      <c r="K475" s="59"/>
      <c r="L475" s="59"/>
      <c r="M475" s="59"/>
      <c r="O475" s="44"/>
      <c r="R475" s="59"/>
    </row>
    <row r="476" spans="6:18" ht="12.75" customHeight="1">
      <c r="F476" s="59"/>
      <c r="G476" s="59"/>
      <c r="H476" s="59"/>
      <c r="I476" s="59"/>
      <c r="J476" s="44"/>
      <c r="K476" s="59"/>
      <c r="L476" s="59"/>
      <c r="M476" s="59"/>
      <c r="O476" s="44"/>
      <c r="R476" s="59"/>
    </row>
    <row r="477" spans="6:18" ht="12.75" customHeight="1">
      <c r="F477" s="59"/>
      <c r="G477" s="59"/>
      <c r="H477" s="59"/>
      <c r="I477" s="59"/>
      <c r="J477" s="44"/>
      <c r="K477" s="59"/>
      <c r="L477" s="59"/>
      <c r="M477" s="59"/>
      <c r="O477" s="44"/>
      <c r="R477" s="59"/>
    </row>
    <row r="478" spans="6:18" ht="12.75" customHeight="1">
      <c r="F478" s="59"/>
      <c r="G478" s="59"/>
      <c r="H478" s="59"/>
      <c r="I478" s="59"/>
      <c r="J478" s="44"/>
      <c r="K478" s="59"/>
      <c r="L478" s="59"/>
      <c r="M478" s="59"/>
      <c r="O478" s="44"/>
      <c r="R478" s="59"/>
    </row>
    <row r="479" spans="6:18" ht="12.75" customHeight="1">
      <c r="F479" s="59"/>
      <c r="G479" s="59"/>
      <c r="H479" s="59"/>
      <c r="I479" s="59"/>
      <c r="J479" s="44"/>
      <c r="K479" s="59"/>
      <c r="L479" s="59"/>
      <c r="M479" s="59"/>
      <c r="O479" s="44"/>
      <c r="R479" s="59"/>
    </row>
    <row r="480" spans="6:18" ht="12.75" customHeight="1">
      <c r="F480" s="59"/>
      <c r="G480" s="59"/>
      <c r="H480" s="59"/>
      <c r="I480" s="59"/>
      <c r="J480" s="44"/>
      <c r="K480" s="59"/>
      <c r="L480" s="59"/>
      <c r="M480" s="59"/>
      <c r="O480" s="44"/>
      <c r="R480" s="59"/>
    </row>
    <row r="481" spans="6:18" ht="12.75" customHeight="1">
      <c r="F481" s="59"/>
      <c r="G481" s="59"/>
      <c r="H481" s="59"/>
      <c r="I481" s="59"/>
      <c r="J481" s="44"/>
      <c r="K481" s="59"/>
      <c r="L481" s="59"/>
      <c r="M481" s="59"/>
      <c r="O481" s="44"/>
      <c r="R481" s="59"/>
    </row>
    <row r="482" spans="6:18" ht="12.75" customHeight="1">
      <c r="F482" s="59"/>
      <c r="G482" s="59"/>
      <c r="H482" s="59"/>
      <c r="I482" s="59"/>
      <c r="J482" s="44"/>
      <c r="K482" s="59"/>
      <c r="L482" s="59"/>
      <c r="M482" s="59"/>
      <c r="O482" s="44"/>
      <c r="R482" s="59"/>
    </row>
    <row r="483" spans="6:18" ht="12.75" customHeight="1">
      <c r="F483" s="59"/>
      <c r="G483" s="59"/>
      <c r="H483" s="59"/>
      <c r="I483" s="59"/>
      <c r="J483" s="44"/>
      <c r="K483" s="59"/>
      <c r="L483" s="59"/>
      <c r="M483" s="59"/>
      <c r="O483" s="44"/>
      <c r="R483" s="59"/>
    </row>
    <row r="484" spans="6:18" ht="12.75" customHeight="1">
      <c r="F484" s="59"/>
      <c r="G484" s="59"/>
      <c r="H484" s="59"/>
      <c r="I484" s="59"/>
      <c r="J484" s="44"/>
      <c r="K484" s="59"/>
      <c r="L484" s="59"/>
      <c r="M484" s="59"/>
      <c r="O484" s="44"/>
      <c r="R484" s="59"/>
    </row>
    <row r="485" spans="6:18" ht="12.75" customHeight="1">
      <c r="F485" s="59"/>
      <c r="G485" s="59"/>
      <c r="H485" s="59"/>
      <c r="I485" s="59"/>
      <c r="J485" s="44"/>
      <c r="K485" s="59"/>
      <c r="L485" s="59"/>
      <c r="M485" s="59"/>
      <c r="O485" s="44"/>
      <c r="R485" s="59"/>
    </row>
    <row r="486" spans="6:18" ht="12.75" customHeight="1">
      <c r="F486" s="59"/>
      <c r="G486" s="59"/>
      <c r="H486" s="59"/>
      <c r="I486" s="59"/>
      <c r="J486" s="44"/>
      <c r="K486" s="59"/>
      <c r="L486" s="59"/>
      <c r="M486" s="59"/>
      <c r="O486" s="44"/>
      <c r="R486" s="59"/>
    </row>
    <row r="487" spans="6:18" ht="12.75" customHeight="1">
      <c r="F487" s="59"/>
      <c r="G487" s="59"/>
      <c r="H487" s="59"/>
      <c r="I487" s="59"/>
      <c r="J487" s="44"/>
      <c r="K487" s="59"/>
      <c r="L487" s="59"/>
      <c r="M487" s="59"/>
      <c r="O487" s="44"/>
      <c r="R487" s="59"/>
    </row>
    <row r="488" spans="6:18" ht="12.75" customHeight="1">
      <c r="F488" s="59"/>
      <c r="G488" s="59"/>
      <c r="H488" s="59"/>
      <c r="I488" s="59"/>
      <c r="J488" s="44"/>
      <c r="K488" s="59"/>
      <c r="L488" s="59"/>
      <c r="M488" s="59"/>
      <c r="O488" s="44"/>
      <c r="R488" s="59"/>
    </row>
    <row r="489" spans="6:18" ht="12.75" customHeight="1">
      <c r="F489" s="59"/>
      <c r="G489" s="59"/>
      <c r="H489" s="59"/>
      <c r="I489" s="59"/>
      <c r="J489" s="44"/>
      <c r="K489" s="59"/>
      <c r="L489" s="59"/>
      <c r="M489" s="59"/>
      <c r="O489" s="44"/>
      <c r="R489" s="59"/>
    </row>
    <row r="490" spans="6:18" ht="12.75" customHeight="1">
      <c r="F490" s="59"/>
      <c r="G490" s="59"/>
      <c r="H490" s="59"/>
      <c r="I490" s="59"/>
      <c r="J490" s="44"/>
      <c r="K490" s="59"/>
      <c r="L490" s="59"/>
      <c r="M490" s="59"/>
      <c r="O490" s="44"/>
      <c r="R490" s="59"/>
    </row>
    <row r="491" spans="6:18" ht="12.75" customHeight="1">
      <c r="F491" s="59"/>
      <c r="G491" s="59"/>
      <c r="H491" s="59"/>
      <c r="I491" s="59"/>
      <c r="J491" s="44"/>
      <c r="K491" s="59"/>
      <c r="L491" s="59"/>
      <c r="M491" s="59"/>
      <c r="O491" s="44"/>
      <c r="R491" s="59"/>
    </row>
    <row r="492" spans="6:18" ht="12.75" customHeight="1">
      <c r="F492" s="59"/>
      <c r="G492" s="59"/>
      <c r="H492" s="59"/>
      <c r="I492" s="59"/>
      <c r="J492" s="44"/>
      <c r="K492" s="59"/>
      <c r="L492" s="59"/>
      <c r="M492" s="59"/>
      <c r="O492" s="44"/>
      <c r="R492" s="59"/>
    </row>
    <row r="493" spans="6:18" ht="12.75" customHeight="1">
      <c r="F493" s="59"/>
      <c r="G493" s="59"/>
      <c r="H493" s="59"/>
      <c r="I493" s="59"/>
      <c r="J493" s="44"/>
      <c r="K493" s="59"/>
      <c r="L493" s="59"/>
      <c r="M493" s="59"/>
      <c r="O493" s="44"/>
      <c r="R493" s="59"/>
    </row>
    <row r="494" spans="6:18" ht="12.75" customHeight="1">
      <c r="F494" s="59"/>
      <c r="G494" s="59"/>
      <c r="H494" s="59"/>
      <c r="I494" s="59"/>
      <c r="J494" s="44"/>
      <c r="K494" s="59"/>
      <c r="L494" s="59"/>
      <c r="M494" s="59"/>
      <c r="O494" s="44"/>
      <c r="R494" s="59"/>
    </row>
    <row r="495" spans="6:18" ht="12.75" customHeight="1">
      <c r="F495" s="59"/>
      <c r="G495" s="59"/>
      <c r="H495" s="59"/>
      <c r="I495" s="59"/>
      <c r="J495" s="44"/>
      <c r="K495" s="59"/>
      <c r="L495" s="59"/>
      <c r="M495" s="59"/>
      <c r="O495" s="44"/>
      <c r="R495" s="59"/>
    </row>
    <row r="496" spans="6:18" ht="12.75" customHeight="1">
      <c r="F496" s="59"/>
      <c r="G496" s="59"/>
      <c r="H496" s="59"/>
      <c r="I496" s="59"/>
      <c r="J496" s="44"/>
      <c r="K496" s="59"/>
      <c r="L496" s="59"/>
      <c r="M496" s="59"/>
      <c r="O496" s="44"/>
      <c r="R496" s="59"/>
    </row>
    <row r="497" spans="6:18" ht="12.75" customHeight="1">
      <c r="F497" s="59"/>
      <c r="G497" s="59"/>
      <c r="H497" s="59"/>
      <c r="I497" s="59"/>
      <c r="J497" s="44"/>
      <c r="K497" s="59"/>
      <c r="L497" s="59"/>
      <c r="M497" s="59"/>
      <c r="O497" s="44"/>
      <c r="R497" s="59"/>
    </row>
    <row r="498" spans="6:18" ht="12.75" customHeight="1">
      <c r="F498" s="59"/>
      <c r="G498" s="59"/>
      <c r="H498" s="59"/>
      <c r="I498" s="59"/>
      <c r="J498" s="44"/>
      <c r="K498" s="59"/>
      <c r="L498" s="59"/>
      <c r="M498" s="59"/>
      <c r="O498" s="44"/>
      <c r="R498" s="59"/>
    </row>
    <row r="499" spans="6:18" ht="12.75" customHeight="1">
      <c r="F499" s="59"/>
      <c r="G499" s="59"/>
      <c r="H499" s="59"/>
      <c r="I499" s="59"/>
      <c r="J499" s="44"/>
      <c r="K499" s="59"/>
      <c r="L499" s="59"/>
      <c r="M499" s="59"/>
      <c r="O499" s="44"/>
      <c r="R499" s="59"/>
    </row>
    <row r="500" spans="6:18" ht="12.75" customHeight="1">
      <c r="F500" s="59"/>
      <c r="G500" s="59"/>
      <c r="H500" s="59"/>
      <c r="I500" s="59"/>
      <c r="J500" s="44"/>
      <c r="K500" s="59"/>
      <c r="L500" s="59"/>
      <c r="M500" s="59"/>
      <c r="O500" s="44"/>
      <c r="R500" s="59"/>
    </row>
    <row r="501" spans="6:18" ht="12.75" customHeight="1">
      <c r="F501" s="59"/>
      <c r="G501" s="59"/>
      <c r="H501" s="59"/>
      <c r="I501" s="59"/>
      <c r="J501" s="44"/>
      <c r="K501" s="59"/>
      <c r="L501" s="59"/>
      <c r="M501" s="59"/>
      <c r="O501" s="44"/>
      <c r="R501" s="59"/>
    </row>
    <row r="502" spans="6:18" ht="12.75" customHeight="1">
      <c r="F502" s="59"/>
      <c r="G502" s="59"/>
      <c r="H502" s="59"/>
      <c r="I502" s="59"/>
      <c r="J502" s="44"/>
      <c r="K502" s="59"/>
      <c r="L502" s="59"/>
      <c r="M502" s="59"/>
      <c r="O502" s="44"/>
      <c r="R502" s="59"/>
    </row>
    <row r="503" spans="6:18" ht="12.75" customHeight="1">
      <c r="F503" s="59"/>
      <c r="G503" s="59"/>
      <c r="H503" s="59"/>
      <c r="I503" s="59"/>
      <c r="J503" s="44"/>
      <c r="K503" s="59"/>
      <c r="L503" s="59"/>
      <c r="M503" s="59"/>
      <c r="O503" s="44"/>
      <c r="R503" s="59"/>
    </row>
    <row r="504" spans="6:18" ht="12.75" customHeight="1">
      <c r="F504" s="59"/>
      <c r="G504" s="59"/>
      <c r="H504" s="59"/>
      <c r="I504" s="59"/>
      <c r="J504" s="44"/>
      <c r="K504" s="59"/>
      <c r="L504" s="59"/>
      <c r="M504" s="59"/>
      <c r="O504" s="44"/>
      <c r="R504" s="59"/>
    </row>
    <row r="505" spans="6:18" ht="12.75" customHeight="1">
      <c r="F505" s="59"/>
      <c r="G505" s="59"/>
      <c r="H505" s="59"/>
      <c r="I505" s="59"/>
      <c r="J505" s="44"/>
      <c r="K505" s="59"/>
      <c r="L505" s="59"/>
      <c r="M505" s="59"/>
      <c r="O505" s="44"/>
      <c r="R505" s="59"/>
    </row>
    <row r="506" spans="6:18" ht="12.75" customHeight="1">
      <c r="F506" s="59"/>
      <c r="G506" s="59"/>
      <c r="H506" s="59"/>
      <c r="I506" s="59"/>
      <c r="J506" s="44"/>
      <c r="K506" s="59"/>
      <c r="L506" s="59"/>
      <c r="M506" s="59"/>
      <c r="O506" s="44"/>
      <c r="R506" s="59"/>
    </row>
    <row r="507" spans="6:18" ht="12.75" customHeight="1">
      <c r="F507" s="59"/>
      <c r="G507" s="59"/>
      <c r="H507" s="59"/>
      <c r="I507" s="59"/>
      <c r="J507" s="44"/>
      <c r="K507" s="59"/>
      <c r="L507" s="59"/>
      <c r="M507" s="59"/>
      <c r="O507" s="44"/>
      <c r="R507" s="59"/>
    </row>
    <row r="508" spans="6:18" ht="12.75" customHeight="1">
      <c r="F508" s="59"/>
      <c r="G508" s="59"/>
      <c r="H508" s="59"/>
      <c r="I508" s="59"/>
      <c r="J508" s="44"/>
      <c r="K508" s="59"/>
      <c r="L508" s="59"/>
      <c r="M508" s="59"/>
      <c r="O508" s="44"/>
      <c r="R508" s="59"/>
    </row>
    <row r="509" spans="6:18" ht="12.75" customHeight="1">
      <c r="F509" s="59"/>
      <c r="G509" s="59"/>
      <c r="H509" s="59"/>
      <c r="I509" s="59"/>
      <c r="J509" s="44"/>
      <c r="K509" s="59"/>
      <c r="L509" s="59"/>
      <c r="M509" s="59"/>
      <c r="O509" s="44"/>
      <c r="R509" s="59"/>
    </row>
    <row r="510" spans="6:18" ht="12.75" customHeight="1">
      <c r="F510" s="59"/>
      <c r="G510" s="59"/>
      <c r="H510" s="59"/>
      <c r="I510" s="59"/>
      <c r="J510" s="44"/>
      <c r="K510" s="59"/>
      <c r="L510" s="59"/>
      <c r="M510" s="59"/>
      <c r="O510" s="44"/>
      <c r="R510" s="59"/>
    </row>
    <row r="511" spans="6:18" ht="12.75" customHeight="1">
      <c r="F511" s="59"/>
      <c r="G511" s="59"/>
      <c r="H511" s="59"/>
      <c r="I511" s="59"/>
      <c r="J511" s="44"/>
      <c r="K511" s="59"/>
      <c r="L511" s="59"/>
      <c r="M511" s="59"/>
      <c r="O511" s="44"/>
      <c r="R511" s="59"/>
    </row>
    <row r="512" spans="6:18" ht="12.75" customHeight="1">
      <c r="F512" s="59"/>
      <c r="G512" s="59"/>
      <c r="H512" s="59"/>
      <c r="I512" s="59"/>
      <c r="J512" s="44"/>
      <c r="K512" s="59"/>
      <c r="L512" s="59"/>
      <c r="M512" s="59"/>
      <c r="O512" s="44"/>
      <c r="R512" s="59"/>
    </row>
    <row r="513" spans="6:18" ht="12.75" customHeight="1">
      <c r="F513" s="59"/>
      <c r="G513" s="59"/>
      <c r="H513" s="59"/>
      <c r="I513" s="59"/>
      <c r="J513" s="44"/>
      <c r="K513" s="59"/>
      <c r="L513" s="59"/>
      <c r="M513" s="59"/>
      <c r="O513" s="44"/>
      <c r="R513" s="59"/>
    </row>
    <row r="514" spans="6:18" ht="12.75" customHeight="1">
      <c r="F514" s="59"/>
      <c r="G514" s="59"/>
      <c r="H514" s="59"/>
      <c r="I514" s="59"/>
      <c r="J514" s="44"/>
      <c r="K514" s="59"/>
      <c r="L514" s="59"/>
      <c r="M514" s="59"/>
      <c r="O514" s="44"/>
      <c r="R514" s="59"/>
    </row>
    <row r="515" spans="6:18" ht="12.75" customHeight="1">
      <c r="F515" s="59"/>
      <c r="G515" s="59"/>
      <c r="H515" s="59"/>
      <c r="I515" s="59"/>
      <c r="J515" s="44"/>
      <c r="K515" s="59"/>
      <c r="L515" s="59"/>
      <c r="M515" s="59"/>
      <c r="O515" s="44"/>
      <c r="R515" s="59"/>
    </row>
    <row r="516" spans="6:18" ht="12.75" customHeight="1">
      <c r="F516" s="59"/>
      <c r="G516" s="59"/>
      <c r="H516" s="59"/>
      <c r="I516" s="59"/>
      <c r="J516" s="44"/>
      <c r="K516" s="59"/>
      <c r="L516" s="59"/>
      <c r="M516" s="59"/>
      <c r="O516" s="44"/>
      <c r="R516" s="59"/>
    </row>
    <row r="517" spans="6:18" ht="12.75" customHeight="1">
      <c r="F517" s="59"/>
      <c r="G517" s="59"/>
      <c r="H517" s="59"/>
      <c r="I517" s="59"/>
      <c r="J517" s="44"/>
      <c r="K517" s="59"/>
      <c r="L517" s="59"/>
      <c r="M517" s="59"/>
      <c r="O517" s="44"/>
      <c r="R517" s="59"/>
    </row>
    <row r="518" spans="6:18" ht="12.75" customHeight="1">
      <c r="F518" s="59"/>
      <c r="G518" s="59"/>
      <c r="H518" s="59"/>
      <c r="I518" s="59"/>
      <c r="J518" s="44"/>
      <c r="K518" s="59"/>
      <c r="L518" s="59"/>
      <c r="M518" s="59"/>
      <c r="O518" s="44"/>
      <c r="R518" s="59"/>
    </row>
    <row r="519" spans="6:18" ht="12.75" customHeight="1">
      <c r="F519" s="59"/>
      <c r="G519" s="59"/>
      <c r="H519" s="59"/>
      <c r="I519" s="59"/>
      <c r="J519" s="44"/>
      <c r="K519" s="59"/>
      <c r="L519" s="59"/>
      <c r="M519" s="59"/>
      <c r="O519" s="44"/>
      <c r="R519" s="59"/>
    </row>
    <row r="520" spans="6:18" ht="12.75" customHeight="1">
      <c r="F520" s="59"/>
      <c r="G520" s="59"/>
      <c r="H520" s="59"/>
      <c r="I520" s="59"/>
      <c r="J520" s="44"/>
      <c r="K520" s="59"/>
      <c r="L520" s="59"/>
      <c r="M520" s="59"/>
      <c r="O520" s="44"/>
      <c r="R520" s="59"/>
    </row>
    <row r="521" spans="6:18" ht="12.75" customHeight="1">
      <c r="F521" s="59"/>
      <c r="G521" s="59"/>
      <c r="H521" s="59"/>
      <c r="I521" s="59"/>
      <c r="J521" s="44"/>
      <c r="K521" s="59"/>
      <c r="L521" s="59"/>
      <c r="M521" s="59"/>
      <c r="O521" s="44"/>
      <c r="R521" s="59"/>
    </row>
  </sheetData>
  <autoFilter ref="R1:R344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Dell</cp:lastModifiedBy>
  <cp:lastPrinted>2019-09-05T08:25:00Z</cp:lastPrinted>
  <dcterms:created xsi:type="dcterms:W3CDTF">2015-06-08T02:34:00Z</dcterms:created>
  <dcterms:modified xsi:type="dcterms:W3CDTF">2022-01-02T16:33:57Z</dcterms:modified>
</cp:coreProperties>
</file>