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480" yWindow="570" windowWidth="1749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F&amp;O)'!$R$1:$R$264</definedName>
    <definedName name="_xlnm._FilterDatabase" localSheetId="1" hidden="1">'Future Intra'!$B$13:$P$13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6"/>
  <c r="K12"/>
  <c r="L14"/>
  <c r="K14"/>
  <c r="L13"/>
  <c r="K13"/>
  <c r="P15"/>
  <c r="M12" l="1"/>
  <c r="M14"/>
  <c r="M13"/>
  <c r="K247"/>
  <c r="L247" s="1"/>
  <c r="K53"/>
  <c r="M53" s="1"/>
  <c r="K52"/>
  <c r="M52" s="1"/>
  <c r="P11"/>
  <c r="P10"/>
  <c r="P59"/>
  <c r="L59"/>
  <c r="K59"/>
  <c r="K226"/>
  <c r="L226" s="1"/>
  <c r="K246"/>
  <c r="L246" s="1"/>
  <c r="K245"/>
  <c r="L245" s="1"/>
  <c r="K244"/>
  <c r="L244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2"/>
  <c r="L232" s="1"/>
  <c r="K231"/>
  <c r="L231" s="1"/>
  <c r="K230"/>
  <c r="L230" s="1"/>
  <c r="K229"/>
  <c r="L229" s="1"/>
  <c r="K228"/>
  <c r="L228" s="1"/>
  <c r="K227"/>
  <c r="L227" s="1"/>
  <c r="K225"/>
  <c r="L225" s="1"/>
  <c r="K224"/>
  <c r="L224" s="1"/>
  <c r="K223"/>
  <c r="L223" s="1"/>
  <c r="F222"/>
  <c r="K222" s="1"/>
  <c r="L222" s="1"/>
  <c r="K221"/>
  <c r="L221" s="1"/>
  <c r="K220"/>
  <c r="L220" s="1"/>
  <c r="K219"/>
  <c r="L219" s="1"/>
  <c r="K218"/>
  <c r="L218" s="1"/>
  <c r="K217"/>
  <c r="L217" s="1"/>
  <c r="F216"/>
  <c r="K216" s="1"/>
  <c r="L216" s="1"/>
  <c r="F215"/>
  <c r="K215" s="1"/>
  <c r="L215" s="1"/>
  <c r="K214"/>
  <c r="L214" s="1"/>
  <c r="F213"/>
  <c r="K213" s="1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7"/>
  <c r="L197" s="1"/>
  <c r="K195"/>
  <c r="L195" s="1"/>
  <c r="K194"/>
  <c r="L194" s="1"/>
  <c r="F193"/>
  <c r="K193" s="1"/>
  <c r="L193" s="1"/>
  <c r="K192"/>
  <c r="L192" s="1"/>
  <c r="K189"/>
  <c r="L189" s="1"/>
  <c r="K188"/>
  <c r="L188" s="1"/>
  <c r="K187"/>
  <c r="L187" s="1"/>
  <c r="K184"/>
  <c r="L184" s="1"/>
  <c r="K183"/>
  <c r="L183" s="1"/>
  <c r="K182"/>
  <c r="L182" s="1"/>
  <c r="K181"/>
  <c r="L181" s="1"/>
  <c r="K180"/>
  <c r="L180" s="1"/>
  <c r="K179"/>
  <c r="L179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7"/>
  <c r="L167" s="1"/>
  <c r="K165"/>
  <c r="L165" s="1"/>
  <c r="K163"/>
  <c r="L163" s="1"/>
  <c r="K161"/>
  <c r="L161" s="1"/>
  <c r="K160"/>
  <c r="L160" s="1"/>
  <c r="K159"/>
  <c r="L159" s="1"/>
  <c r="K157"/>
  <c r="L157" s="1"/>
  <c r="K156"/>
  <c r="L156" s="1"/>
  <c r="K155"/>
  <c r="L155" s="1"/>
  <c r="K154"/>
  <c r="K153"/>
  <c r="L153" s="1"/>
  <c r="K152"/>
  <c r="L152" s="1"/>
  <c r="K150"/>
  <c r="L150" s="1"/>
  <c r="K149"/>
  <c r="L149" s="1"/>
  <c r="K148"/>
  <c r="L148" s="1"/>
  <c r="K147"/>
  <c r="L147" s="1"/>
  <c r="K146"/>
  <c r="L146" s="1"/>
  <c r="F145"/>
  <c r="K145" s="1"/>
  <c r="L145" s="1"/>
  <c r="H144"/>
  <c r="K144" s="1"/>
  <c r="L144" s="1"/>
  <c r="K141"/>
  <c r="L141" s="1"/>
  <c r="K140"/>
  <c r="L140" s="1"/>
  <c r="K139"/>
  <c r="L139" s="1"/>
  <c r="K138"/>
  <c r="L138" s="1"/>
  <c r="K137"/>
  <c r="L137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H110"/>
  <c r="K110" s="1"/>
  <c r="L110" s="1"/>
  <c r="F109"/>
  <c r="K109" s="1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K95"/>
  <c r="L95" s="1"/>
  <c r="K94"/>
  <c r="L94" s="1"/>
  <c r="K93"/>
  <c r="L93" s="1"/>
  <c r="K92"/>
  <c r="L92" s="1"/>
  <c r="K91"/>
  <c r="L91" s="1"/>
  <c r="K90"/>
  <c r="L90" s="1"/>
  <c r="K89"/>
  <c r="L89" s="1"/>
  <c r="K88"/>
  <c r="L88" s="1"/>
  <c r="K87"/>
  <c r="L87" s="1"/>
  <c r="K86"/>
  <c r="L86" s="1"/>
  <c r="K85"/>
  <c r="L85" s="1"/>
  <c r="K84"/>
  <c r="L84" s="1"/>
  <c r="K83"/>
  <c r="L83" s="1"/>
  <c r="K82"/>
  <c r="L82" s="1"/>
  <c r="M7"/>
  <c r="D7" i="5"/>
  <c r="K6" i="4"/>
  <c r="K6" i="3"/>
  <c r="L6" i="2"/>
  <c r="M59" i="6" l="1"/>
</calcChain>
</file>

<file path=xl/sharedStrings.xml><?xml version="1.0" encoding="utf-8"?>
<sst xmlns="http://schemas.openxmlformats.org/spreadsheetml/2006/main" count="2683" uniqueCount="1036">
  <si>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</si>
  <si>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</si>
  <si>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</si>
  <si>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</si>
  <si>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</si>
  <si>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</si>
  <si>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</si>
  <si>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</si>
  <si>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</si>
  <si>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</si>
  <si>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</si>
  <si>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</si>
  <si>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</si>
  <si>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</si>
  <si>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</si>
  <si>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</si>
  <si>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</si>
  <si>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</si>
  <si>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</si>
  <si>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</si>
  <si>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</si>
  <si>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</si>
  <si>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</si>
  <si>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</si>
  <si>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</si>
  <si>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</si>
  <si>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</si>
  <si>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</si>
  <si>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</si>
  <si>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</si>
  <si>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</si>
  <si>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</si>
  <si>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</si>
  <si>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</si>
  <si>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</si>
  <si>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</si>
  <si>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</si>
  <si>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</si>
  <si>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</si>
  <si>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</si>
  <si>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</si>
  <si>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</si>
  <si>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</si>
  <si>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</si>
  <si>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</si>
  <si>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</si>
  <si>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</si>
  <si>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</si>
  <si>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</si>
  <si>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</si>
  <si>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</si>
  <si>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</si>
  <si>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</si>
  <si>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</si>
  <si>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</si>
  <si>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</si>
  <si>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</si>
  <si>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</si>
  <si>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</si>
  <si>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</si>
  <si>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</si>
  <si>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</si>
  <si>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</si>
  <si>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</si>
  <si>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</si>
  <si>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</si>
  <si>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</si>
  <si>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</si>
  <si>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</si>
  <si>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</si>
  <si>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</si>
  <si>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</si>
  <si>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</si>
  <si>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</si>
  <si>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</si>
  <si>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</si>
  <si>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</si>
  <si>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</si>
  <si>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</si>
  <si>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</si>
  <si>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</si>
  <si>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</si>
  <si>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</si>
  <si>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</si>
  <si>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</si>
  <si>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</si>
  <si>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</si>
  <si>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</si>
  <si>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</si>
  <si>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</si>
  <si>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</si>
  <si>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</si>
  <si>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</si>
  <si>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</si>
  <si>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</si>
  <si>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</si>
  <si>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</si>
  <si>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</si>
  <si>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</si>
  <si>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</si>
  <si>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</si>
  <si>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</si>
  <si>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</si>
  <si>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</si>
  <si>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</si>
  <si>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</si>
  <si>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</si>
  <si>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</si>
  <si>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</si>
  <si>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</si>
  <si>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</si>
  <si>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</si>
  <si>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</si>
  <si>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</si>
  <si>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</si>
  <si>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</si>
  <si>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</si>
  <si>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</si>
  <si>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</si>
  <si>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</si>
  <si>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</si>
  <si>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</si>
  <si>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</si>
  <si>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</si>
  <si>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</si>
  <si>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</si>
  <si>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</si>
  <si>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</si>
  <si>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</si>
  <si>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</si>
  <si>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</si>
  <si>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</si>
  <si>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</si>
  <si>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</si>
  <si>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</si>
  <si>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</si>
  <si>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</si>
  <si>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</si>
  <si>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</si>
  <si>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</si>
  <si>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</si>
  <si>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</si>
  <si>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</si>
  <si>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</si>
  <si>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</si>
  <si>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</si>
  <si>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</si>
  <si>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</si>
  <si>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</si>
  <si>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</si>
  <si>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</si>
  <si>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</si>
  <si>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</si>
  <si>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</si>
  <si>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</si>
  <si>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</si>
  <si>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</si>
  <si>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</si>
  <si>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</si>
  <si>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</si>
  <si>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</si>
  <si>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</si>
  <si>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</si>
  <si>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</si>
  <si>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</si>
  <si>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</si>
  <si>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</si>
  <si>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</si>
  <si>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</si>
  <si>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</si>
  <si>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</si>
  <si>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</si>
  <si>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</si>
  <si>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</si>
  <si>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</si>
  <si>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</si>
  <si>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</si>
  <si>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</si>
  <si>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</si>
  <si>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</si>
  <si>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</si>
  <si>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</si>
  <si>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</si>
  <si>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</si>
  <si>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</si>
  <si>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</si>
  <si>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</si>
  <si>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</si>
  <si>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</si>
  <si>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</si>
  <si>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</si>
  <si>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</si>
  <si>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</si>
  <si>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</si>
  <si>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</si>
  <si>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</si>
  <si>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</si>
  <si>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</si>
  <si>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</si>
  <si>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</si>
  <si>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</si>
  <si>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</si>
  <si>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</si>
  <si>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</si>
  <si>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</si>
  <si>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</si>
  <si>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</si>
  <si>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</si>
  <si>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</si>
  <si>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</si>
  <si>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</si>
  <si>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</si>
  <si>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</si>
  <si>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</si>
  <si>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</si>
  <si>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</si>
  <si>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</si>
  <si>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</si>
  <si>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</si>
  <si>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</si>
  <si>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</si>
  <si>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</si>
  <si>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</si>
  <si>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</si>
  <si>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</si>
  <si>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</si>
  <si>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</si>
  <si>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</si>
  <si>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</si>
  <si>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</si>
  <si>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</si>
  <si>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</si>
  <si>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</si>
  <si>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</si>
  <si>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</si>
  <si>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</si>
  <si>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</si>
  <si>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</si>
  <si>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</si>
  <si>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</si>
  <si>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</si>
  <si>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</si>
  <si>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</si>
  <si>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</si>
  <si>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</si>
  <si>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</si>
  <si>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</si>
  <si>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</si>
  <si>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</si>
  <si>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</si>
  <si>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</si>
  <si>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</si>
  <si>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</si>
  <si>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</si>
  <si>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</si>
  <si>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</si>
  <si>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</si>
  <si>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</si>
  <si>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</si>
  <si>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</si>
  <si>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</si>
  <si>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</si>
  <si>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</si>
  <si>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</si>
  <si>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</si>
  <si>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</si>
  <si>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</si>
  <si>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</si>
  <si>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</si>
  <si>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</si>
  <si>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</si>
  <si>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</si>
  <si>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</si>
  <si>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</si>
  <si>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</si>
  <si>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</si>
  <si>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</si>
  <si>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</si>
  <si>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</si>
  <si>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</si>
  <si>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</si>
  <si>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</si>
  <si>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</si>
  <si>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</si>
  <si>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</si>
  <si>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</si>
  <si>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</si>
  <si>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</si>
  <si>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</si>
  <si>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</si>
  <si>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</si>
  <si>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</si>
  <si>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</si>
  <si>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</si>
  <si>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</si>
  <si>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</si>
  <si>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</si>
  <si>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</si>
  <si>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</si>
  <si>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</si>
  <si>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</si>
  <si>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</si>
  <si>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</si>
  <si>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</si>
  <si>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</si>
  <si>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</si>
  <si>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</si>
  <si>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</si>
  <si>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</si>
  <si>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</si>
  <si>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</si>
  <si>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</si>
  <si>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</si>
  <si>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</si>
  <si>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</si>
  <si>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</si>
  <si>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</si>
  <si>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</si>
  <si>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</si>
  <si>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</si>
  <si>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</si>
  <si>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</si>
  <si>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</si>
  <si>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</si>
  <si>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</si>
  <si>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</si>
  <si>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</si>
  <si>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</si>
  <si>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</si>
  <si>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</si>
  <si>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</si>
  <si>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</si>
  <si>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</si>
  <si>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</si>
  <si>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</si>
  <si>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</si>
  <si>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</si>
  <si>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</si>
  <si>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</si>
  <si>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</si>
  <si>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</si>
  <si>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</si>
  <si>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</si>
  <si>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</si>
  <si>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</si>
  <si>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</si>
  <si>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</si>
  <si>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</si>
  <si>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</si>
  <si>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</si>
  <si>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</si>
  <si>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</si>
  <si>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</si>
  <si>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</si>
  <si>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</si>
  <si>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</si>
  <si>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</si>
  <si>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</si>
  <si>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</si>
  <si>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</si>
  <si>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</si>
  <si>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</si>
  <si>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</si>
  <si>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</si>
  <si>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</si>
  <si>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</si>
  <si>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</si>
  <si>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</si>
  <si>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</si>
  <si>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</si>
  <si>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</si>
  <si>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</si>
  <si>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</si>
  <si>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</si>
  <si>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</si>
  <si>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</si>
  <si>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</si>
  <si>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</si>
  <si>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</si>
  <si>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</si>
  <si>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</si>
  <si>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</si>
  <si>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</si>
  <si>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</si>
  <si>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</si>
  <si>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</si>
  <si>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</si>
  <si>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</si>
  <si>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</si>
  <si>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</si>
  <si>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</si>
  <si>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</si>
  <si>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</si>
  <si>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</si>
  <si>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</si>
  <si>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</si>
  <si>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</si>
  <si>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</si>
  <si>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</si>
  <si>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</si>
  <si>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</si>
  <si>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</si>
  <si>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</si>
  <si>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</si>
  <si>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</si>
  <si>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</si>
  <si>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</si>
  <si>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</si>
  <si>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</si>
  <si>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</si>
  <si>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</si>
  <si>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</si>
  <si>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</si>
  <si>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</si>
  <si>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</si>
  <si>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</si>
  <si>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</si>
  <si>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</si>
  <si>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</si>
  <si>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</si>
  <si>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</si>
  <si>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</si>
  <si>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</si>
  <si>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</si>
  <si>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</si>
  <si>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</si>
  <si>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</si>
  <si>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</si>
  <si>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</si>
  <si>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</si>
  <si>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</si>
  <si>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</si>
  <si>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</si>
  <si>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</si>
  <si>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</si>
  <si>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</si>
  <si>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</si>
  <si>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</si>
  <si>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</si>
  <si>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</si>
  <si>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</si>
  <si>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</si>
  <si>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</si>
  <si>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</si>
  <si>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</si>
  <si>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</si>
  <si>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</si>
  <si>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</si>
  <si>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</si>
  <si>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</si>
  <si>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</si>
  <si>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</si>
  <si>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</si>
  <si>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</si>
  <si>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</si>
  <si>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</si>
  <si>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</si>
  <si>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</si>
  <si>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</si>
  <si>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</si>
  <si>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</si>
  <si>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</si>
  <si>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</si>
  <si>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</si>
  <si>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</si>
  <si>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</si>
  <si>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</si>
  <si>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</si>
  <si>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</si>
  <si>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</si>
  <si>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</si>
  <si>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</si>
  <si>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</si>
  <si>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</si>
  <si>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</si>
  <si>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</si>
  <si>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</si>
  <si>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</si>
  <si>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</si>
  <si>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</si>
  <si>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</si>
  <si>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</si>
  <si>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</si>
  <si>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</si>
  <si>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</si>
  <si>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</si>
  <si>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</si>
  <si>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</si>
  <si>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</si>
  <si>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</si>
  <si>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</si>
  <si>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</si>
  <si>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</si>
  <si>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</si>
  <si>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</si>
  <si>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</si>
  <si>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</si>
  <si>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</si>
  <si>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</si>
  <si>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</si>
  <si>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</si>
  <si>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</si>
  <si>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</si>
  <si>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</si>
  <si>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</si>
  <si>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</si>
  <si>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</si>
  <si>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</si>
  <si>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</si>
  <si>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</si>
  <si>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</si>
  <si>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</si>
  <si>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</si>
  <si>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</si>
  <si>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</si>
  <si>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</si>
  <si>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</si>
  <si>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</si>
  <si>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</si>
  <si>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</si>
  <si>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</si>
  <si>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</si>
  <si>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</si>
  <si>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</si>
  <si>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</si>
  <si>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</si>
  <si>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</si>
  <si>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</si>
  <si>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</si>
  <si>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</si>
  <si>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</si>
  <si>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</si>
  <si>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</si>
  <si>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</si>
  <si>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</si>
  <si>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</si>
  <si>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</si>
  <si>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</si>
  <si>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</si>
  <si>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</si>
  <si>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</si>
  <si>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</si>
  <si>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</si>
  <si>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</si>
  <si>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</si>
  <si>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</si>
  <si>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</si>
  <si>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</si>
  <si>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</si>
  <si>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</si>
  <si>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</si>
  <si>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</si>
  <si>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</si>
  <si>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</si>
  <si>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</si>
  <si>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</si>
  <si>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</si>
  <si>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</si>
  <si>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</si>
  <si>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</si>
  <si>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</si>
  <si>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</si>
  <si>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</si>
  <si>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</si>
  <si>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</si>
  <si>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</si>
  <si>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</si>
  <si>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</si>
  <si>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</si>
  <si>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</si>
  <si>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</si>
  <si>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</si>
  <si>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</si>
  <si>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</si>
  <si>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</si>
  <si>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</si>
  <si>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</si>
  <si>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</si>
  <si>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</si>
  <si>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</si>
  <si>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</si>
  <si>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</si>
  <si>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</si>
  <si>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</si>
  <si>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</si>
  <si>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</si>
  <si>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</si>
  <si>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</si>
  <si>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</si>
  <si>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</si>
  <si>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</si>
  <si>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</si>
  <si>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</si>
  <si>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</si>
  <si>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</si>
  <si>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</si>
  <si>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</si>
  <si>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</si>
  <si>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</si>
  <si>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</si>
  <si>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</si>
  <si>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</si>
  <si>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</si>
  <si>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</si>
  <si>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</si>
  <si>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</si>
  <si>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</si>
  <si>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</si>
  <si>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</si>
  <si>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</si>
  <si>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</si>
  <si>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</si>
  <si>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</si>
  <si>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</si>
  <si>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</si>
  <si>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</si>
  <si>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</si>
  <si>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</si>
  <si>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</si>
  <si>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</si>
  <si>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</si>
  <si>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</si>
  <si>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</si>
  <si>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</si>
  <si>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</si>
  <si>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</si>
  <si>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</si>
  <si>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</si>
  <si>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</si>
  <si>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</si>
  <si>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</si>
  <si>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</si>
  <si>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</si>
  <si>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</si>
  <si>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</si>
  <si>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</si>
  <si>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</si>
  <si>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</si>
  <si>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</si>
  <si>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</si>
  <si>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</si>
  <si>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</si>
  <si>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</si>
  <si>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</si>
  <si>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</si>
  <si>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</si>
  <si>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</si>
  <si>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</si>
  <si>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</si>
  <si>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</si>
  <si>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</si>
  <si>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</si>
  <si>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</si>
  <si>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</si>
  <si>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</si>
  <si>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</si>
  <si>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</si>
  <si>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</si>
  <si>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</si>
  <si>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</si>
  <si>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</si>
  <si>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</si>
  <si>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</si>
  <si>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</si>
  <si>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</si>
  <si>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</si>
  <si>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</si>
  <si>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</si>
  <si>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</si>
  <si>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</si>
  <si>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</si>
  <si>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</si>
  <si>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</si>
  <si>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</si>
  <si>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</si>
  <si>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</si>
  <si>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</si>
  <si>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</si>
  <si>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</si>
  <si>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</si>
  <si>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</si>
  <si>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</si>
  <si>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</si>
  <si>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</si>
  <si>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</si>
  <si>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</si>
  <si>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</si>
  <si>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</si>
  <si>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</si>
  <si>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</si>
  <si>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</si>
  <si>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</si>
  <si>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</si>
  <si>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</si>
  <si>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</si>
  <si>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</si>
  <si>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</si>
  <si>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</si>
  <si>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</si>
  <si>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</si>
  <si>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</si>
  <si>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</si>
  <si>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</si>
  <si>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</si>
  <si>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</si>
  <si>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</si>
  <si>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</si>
  <si>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</si>
  <si>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</si>
  <si>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</si>
  <si>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</si>
  <si>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</si>
  <si>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</si>
  <si>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</si>
  <si>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</si>
  <si>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</si>
  <si>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</si>
  <si>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</si>
  <si>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</si>
  <si>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</si>
  <si>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</si>
  <si>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</si>
  <si>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</si>
  <si>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</si>
  <si>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</si>
  <si>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</si>
  <si>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</si>
  <si>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</si>
  <si>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</si>
  <si>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</si>
  <si>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</si>
  <si>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</si>
  <si>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</si>
  <si>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</si>
  <si>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</si>
  <si>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</si>
  <si>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</si>
  <si>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</si>
  <si>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</si>
  <si>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</si>
  <si>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</si>
  <si>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</si>
  <si>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</si>
  <si>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</si>
  <si>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</si>
  <si>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</si>
  <si>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</si>
  <si>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</si>
  <si>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</si>
  <si>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</si>
  <si>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</si>
  <si>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</si>
  <si>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</si>
  <si>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</si>
  <si>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</si>
  <si>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</si>
  <si>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</si>
  <si>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</si>
  <si>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</si>
  <si>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</si>
  <si>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</si>
  <si>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</si>
  <si>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</si>
  <si>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</si>
  <si>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</si>
  <si>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</si>
  <si>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</si>
  <si>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</si>
  <si>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</si>
  <si>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</si>
  <si>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</si>
  <si>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</si>
  <si>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</si>
  <si>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</si>
  <si>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</si>
  <si>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</si>
  <si>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</si>
  <si>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</si>
  <si>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</si>
  <si>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</si>
  <si>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</si>
  <si>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</si>
  <si>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</si>
  <si>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</si>
  <si>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</si>
  <si>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</si>
  <si>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</si>
  <si>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</si>
  <si>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</si>
  <si>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</si>
  <si>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</si>
  <si>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</si>
  <si>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</si>
  <si>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</si>
  <si>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</si>
  <si>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</si>
  <si>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</si>
  <si>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</si>
  <si>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</si>
  <si>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</si>
  <si>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</si>
  <si>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</si>
  <si>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</si>
  <si>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</si>
  <si>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</si>
  <si>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</si>
  <si>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</si>
  <si>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</si>
  <si>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</si>
  <si>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</si>
  <si>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</si>
  <si>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</si>
  <si>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</si>
  <si>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</si>
  <si>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</si>
  <si>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</si>
  <si>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</si>
  <si>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</si>
  <si>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</si>
  <si>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</si>
  <si>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</si>
  <si>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</si>
  <si>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160-165</t>
  </si>
  <si>
    <t>380-390</t>
  </si>
  <si>
    <t>Profit of Rs.1/-</t>
  </si>
  <si>
    <t>Profit of Rs.0.53/-</t>
  </si>
  <si>
    <t>2400-2500</t>
  </si>
  <si>
    <t>Part profit of Rs.29.5/-</t>
  </si>
  <si>
    <t>KIMS</t>
  </si>
  <si>
    <t>1225-1245</t>
  </si>
  <si>
    <t>Market Closing Price</t>
  </si>
  <si>
    <t>715-725</t>
  </si>
  <si>
    <t>820-850</t>
  </si>
  <si>
    <t>FILATEX</t>
  </si>
  <si>
    <t>HIKAL</t>
  </si>
  <si>
    <t>310-320</t>
  </si>
  <si>
    <t>45-46</t>
  </si>
  <si>
    <t>320-340</t>
  </si>
  <si>
    <t>115-120</t>
  </si>
  <si>
    <t>5400-6000</t>
  </si>
  <si>
    <t>FINNIFTY</t>
  </si>
  <si>
    <t>230-251</t>
  </si>
  <si>
    <t>4150-4550</t>
  </si>
  <si>
    <t>1480-1500</t>
  </si>
  <si>
    <t>1600-1700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</si>
  <si>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</si>
  <si>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</si>
  <si>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</si>
  <si>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</si>
  <si>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</si>
  <si>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</si>
  <si>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</si>
  <si>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</si>
  <si>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</si>
  <si>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</si>
  <si>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</si>
  <si>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</si>
  <si>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</si>
  <si>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</si>
  <si>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</si>
  <si>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</si>
  <si>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</si>
  <si>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</si>
  <si>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</si>
  <si>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</si>
  <si>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</si>
  <si>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</si>
  <si>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ALPHA LEON ENTERPRISES LLP</t>
  </si>
  <si>
    <t>ANGELONE</t>
  </si>
  <si>
    <t>Profit of Rs.191.50/-</t>
  </si>
  <si>
    <t xml:space="preserve">ASIANPAINT </t>
  </si>
  <si>
    <t>3160-3170</t>
  </si>
  <si>
    <t>3250-3300</t>
  </si>
  <si>
    <t>SIEMENS DEC FUT</t>
  </si>
  <si>
    <t>820-860</t>
  </si>
  <si>
    <t>2200-2250</t>
  </si>
  <si>
    <t>ASIANPAINT DEC FUT</t>
  </si>
  <si>
    <t>3230-3300</t>
  </si>
  <si>
    <t>200-202</t>
  </si>
  <si>
    <t>214-224</t>
  </si>
  <si>
    <t>DDIL</t>
  </si>
  <si>
    <t>1130-1138</t>
  </si>
  <si>
    <t>1180-1200</t>
  </si>
  <si>
    <t>GGL</t>
  </si>
  <si>
    <t>VANRAJ DADBHAI KAHOR</t>
  </si>
  <si>
    <t>740-745</t>
  </si>
  <si>
    <t>765-780</t>
  </si>
  <si>
    <t>1660-1700</t>
  </si>
  <si>
    <t>140-170</t>
  </si>
  <si>
    <t>Profit of Rs.90/-</t>
  </si>
  <si>
    <t>EARUM</t>
  </si>
  <si>
    <t>NEWLIGHT</t>
  </si>
  <si>
    <t>MANISH NITIN THAKUR</t>
  </si>
  <si>
    <t>RGRL</t>
  </si>
  <si>
    <t>GOCOLORS</t>
  </si>
  <si>
    <t>Go Fashion India Ltd</t>
  </si>
  <si>
    <t>GRAVITON RESEARCH CAPITAL LLP</t>
  </si>
  <si>
    <t>XTX MARKETS LLP</t>
  </si>
  <si>
    <t>NGIL</t>
  </si>
  <si>
    <t>Nakoda Group of Ind. Ltd</t>
  </si>
  <si>
    <t>NNM SECURITIES PVT LTD</t>
  </si>
  <si>
    <t>SPECTRUM</t>
  </si>
  <si>
    <t>Spectrum Electric Ind Ltd</t>
  </si>
  <si>
    <t>TALBROAUTO</t>
  </si>
  <si>
    <t>Talbros Automotive Compon</t>
  </si>
  <si>
    <t>UJAAS</t>
  </si>
  <si>
    <t>Ujaas Energy Limited</t>
  </si>
  <si>
    <t>INVESTINO VENTURE LLP .</t>
  </si>
  <si>
    <t>NSE</t>
  </si>
  <si>
    <t>1610-1620</t>
  </si>
  <si>
    <t>Profit of Rs.130/-</t>
  </si>
  <si>
    <t>Loss of Rs.42.5-</t>
  </si>
  <si>
    <t>NIFTY 17100 PE 02-DEC</t>
  </si>
  <si>
    <t>Profit of Rs.20.5/-</t>
  </si>
  <si>
    <t>NIFTY 17150 PE 02-DEC</t>
  </si>
  <si>
    <t>120-160</t>
  </si>
  <si>
    <t>1960-1980</t>
  </si>
  <si>
    <t>2100-2200</t>
  </si>
  <si>
    <t>2138-2142</t>
  </si>
  <si>
    <t>2200-2220</t>
  </si>
  <si>
    <t>3140-3146</t>
  </si>
  <si>
    <t>Retail Research Technical Calls &amp; Fundamental Performance Report for the month of Dec-2021</t>
  </si>
  <si>
    <t>AIHL</t>
  </si>
  <si>
    <t>PRIYA GOEL .</t>
  </si>
  <si>
    <t>MANJULA VINOD KOTHARI</t>
  </si>
  <si>
    <t>AMARNATH</t>
  </si>
  <si>
    <t>RAKESH KAPOOR</t>
  </si>
  <si>
    <t>MANISH KAPOOR</t>
  </si>
  <si>
    <t>SUNSHINE CAPITAL LTD</t>
  </si>
  <si>
    <t>CHOTHANI</t>
  </si>
  <si>
    <t>JITENDRA VIJAY BHATT</t>
  </si>
  <si>
    <t>SUMERMAL RATANCHAND SHAH</t>
  </si>
  <si>
    <t>DEEP</t>
  </si>
  <si>
    <t>DEVHARI</t>
  </si>
  <si>
    <t>SIVAMANI THANVIK THIRUVEL</t>
  </si>
  <si>
    <t>AMIT HASMUKH PARIKH</t>
  </si>
  <si>
    <t>HANSUGAR</t>
  </si>
  <si>
    <t>HKG</t>
  </si>
  <si>
    <t>HARISH MAKHARIA</t>
  </si>
  <si>
    <t>HARISH MAKHARIA HUF</t>
  </si>
  <si>
    <t>SMALLCAP WORLD FUND INC</t>
  </si>
  <si>
    <t>HAMBLIN WATSA INVESTMENT COUNSEL LIMITED A/C HWIC ASIA FUND CLASS A SHARES</t>
  </si>
  <si>
    <t>KAPILRAJ</t>
  </si>
  <si>
    <t>MADHU NEELESH KUMAR LAHOTI</t>
  </si>
  <si>
    <t>BANISH MEHTA</t>
  </si>
  <si>
    <t>LLFICL</t>
  </si>
  <si>
    <t>B M TRADERS</t>
  </si>
  <si>
    <t>MOHANA MANJUNATH GOWDA</t>
  </si>
  <si>
    <t>LYKALABS</t>
  </si>
  <si>
    <t>BISHWANATH PRASAD AGARWAL</t>
  </si>
  <si>
    <t>MAHAVIRIND</t>
  </si>
  <si>
    <t>RAJENDRAPRASADKHARE</t>
  </si>
  <si>
    <t>NIKSTECH</t>
  </si>
  <si>
    <t>SHERWOOD SECURITIES PVT LTD</t>
  </si>
  <si>
    <t>RAKESHKUMARSHARMA</t>
  </si>
  <si>
    <t>OBCL</t>
  </si>
  <si>
    <t>OMNIAX</t>
  </si>
  <si>
    <t>SATYAPPA MAGEPPA YALLATTI</t>
  </si>
  <si>
    <t>RAVIRITESHKERKETTA</t>
  </si>
  <si>
    <t>PANCHSHEEL</t>
  </si>
  <si>
    <t>KISHORMAL AMRITLAL VYAS</t>
  </si>
  <si>
    <t>GAURANG N PATEL</t>
  </si>
  <si>
    <t>ZYANA STOCKS AND COMMODITIES</t>
  </si>
  <si>
    <t>PURSHOTTAM</t>
  </si>
  <si>
    <t>PEEYUSH KUMAR AGGARWAL HUF</t>
  </si>
  <si>
    <t>PARAS WADHWA</t>
  </si>
  <si>
    <t>RAMINFO</t>
  </si>
  <si>
    <t>SAURABHTRIPATHI</t>
  </si>
  <si>
    <t>RGIL</t>
  </si>
  <si>
    <t>AGRO TRADE SOLUTIONS</t>
  </si>
  <si>
    <t>LAXMI TRADE SOLUTIONS</t>
  </si>
  <si>
    <t>RS SECURITIES</t>
  </si>
  <si>
    <t>BLP EQUITY RESEARCH PRIVATE LIMITED`</t>
  </si>
  <si>
    <t>SANGEETA PAREEKH</t>
  </si>
  <si>
    <t>KAPIVAR FINLEASE PRIVATE LIMITED</t>
  </si>
  <si>
    <t>S S INFOSOLUTION PRIVATE LIMITED</t>
  </si>
  <si>
    <t>HIMGIRI FINVEST PRIVATE LIMITED</t>
  </si>
  <si>
    <t>AGBROS FINCAP PRIVATE LIMITED</t>
  </si>
  <si>
    <t>DHARMIK NITINBHAI CHAUHAN</t>
  </si>
  <si>
    <t>MAAMAMIA RETAILING PRIVATE LIMITED</t>
  </si>
  <si>
    <t>SKYLARK WEALTH MANAGEMENT PRIVATE LIMITED</t>
  </si>
  <si>
    <t>SIMRAN</t>
  </si>
  <si>
    <t>RAGINI CHETAN MEHTA</t>
  </si>
  <si>
    <t>SKL</t>
  </si>
  <si>
    <t>DAADI EQUITY&amp; DERIVATIVE PRIVATE LIMITED</t>
  </si>
  <si>
    <t>NU HEIGHTS AGENCY PRIVATE LIMITED</t>
  </si>
  <si>
    <t>STARLITE</t>
  </si>
  <si>
    <t>FASHIONS BRANDS (INDIA) PRIVATE LIMITED</t>
  </si>
  <si>
    <t>PRIYANKA VYAS</t>
  </si>
  <si>
    <t>TILAK</t>
  </si>
  <si>
    <t>SHANKARLAL KUMHAR</t>
  </si>
  <si>
    <t>3IINFOLTD</t>
  </si>
  <si>
    <t>3i Infotech Limited</t>
  </si>
  <si>
    <t>MANSI SHARES &amp; STOCK ADVISORS PVT LTD</t>
  </si>
  <si>
    <t>TOPGAIN FINANCE PRIVATE LIMITED</t>
  </si>
  <si>
    <t>ASHWIN STOCKS AND INVESTMENT PRIVATE LIMITED</t>
  </si>
  <si>
    <t>ASLIND</t>
  </si>
  <si>
    <t>ASL Industries Limited</t>
  </si>
  <si>
    <t>YUVIKA TRADEWING LLP</t>
  </si>
  <si>
    <t>DHRUV</t>
  </si>
  <si>
    <t>Dhruv Consultancy Ser Ltd</t>
  </si>
  <si>
    <t>HANUMANTA COMSEC  AND  SONS</t>
  </si>
  <si>
    <t>GSS</t>
  </si>
  <si>
    <t>GSS Infotech Limited</t>
  </si>
  <si>
    <t>KAILASH KUMAR AGRAWAL  .</t>
  </si>
  <si>
    <t>Indiabulls Hsg Fin Ltd</t>
  </si>
  <si>
    <t>JUMP TRADING FINANCIAL INDIA PRIVATE LIMITED</t>
  </si>
  <si>
    <t>KSHITIJPOL</t>
  </si>
  <si>
    <t>Kshitij Polyline Limited</t>
  </si>
  <si>
    <t>SURESH VASTIMAL PUNAMIYA</t>
  </si>
  <si>
    <t>KETAN VASTIMAL PUNAMIYA</t>
  </si>
  <si>
    <t>Lyka Labs Ltd</t>
  </si>
  <si>
    <t>MCDHOLDING</t>
  </si>
  <si>
    <t>McDowell Holdings Limited</t>
  </si>
  <si>
    <t>LITTY THOMAS</t>
  </si>
  <si>
    <t>MIRZAINT</t>
  </si>
  <si>
    <t>Mirza International Ltd.</t>
  </si>
  <si>
    <t>WESSEL CONSULTANCY PRIVATE LIMITED</t>
  </si>
  <si>
    <t>RIIL</t>
  </si>
  <si>
    <t>Reliance Indl Infra Ltd</t>
  </si>
  <si>
    <t>QE SECURITIES</t>
  </si>
  <si>
    <t>SHREMINVIT</t>
  </si>
  <si>
    <t>Shrem Invit</t>
  </si>
  <si>
    <t>ADHUNIK RESIDENCY PRIVATE LIMITED</t>
  </si>
  <si>
    <t>BHARTI DEEPAK CHAUDHARI</t>
  </si>
  <si>
    <t>AARNA FINVEST</t>
  </si>
  <si>
    <t>KHERA KUBEIR</t>
  </si>
  <si>
    <t>HPIL</t>
  </si>
  <si>
    <t>Hindprakash Industry Ltd</t>
  </si>
  <si>
    <t>VADODARIA  RAJENDRA  MAHENDRAKUMAR</t>
  </si>
  <si>
    <t>JAIN ROSHAN</t>
  </si>
  <si>
    <t>PANJWANI PRADEEP OMPRAKASH</t>
  </si>
  <si>
    <t>TRUST CAPITAL SERV INDIA PVT LTD</t>
  </si>
  <si>
    <t>WALCHANNAG</t>
  </si>
  <si>
    <t>Walchandnagar Ind. Ltd</t>
  </si>
  <si>
    <t>VISTRA ITCL INDIA LIMITED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</si>
</sst>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0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  <font>
      <i/>
      <sz val="11"/>
      <name val="Arial"/>
      <family val="2"/>
    </font>
    <font>
      <b/>
      <i/>
      <sz val="11"/>
      <color rgb="FF000000"/>
      <name val="Arial"/>
      <family val="2"/>
    </font>
    <font>
      <i/>
      <sz val="12"/>
      <color rgb="FF222222"/>
      <name val="Arial"/>
      <family val="2"/>
    </font>
    <font>
      <i/>
      <sz val="11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E5B8B7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9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6" fillId="6" borderId="1" xfId="0" applyFont="1" applyFill="1" applyBorder="1" applyAlignment="1">
      <alignment horizontal="center" vertical="center"/>
    </xf>
    <xf numFmtId="2" fontId="36" fillId="6" borderId="1" xfId="0" applyNumberFormat="1" applyFont="1" applyFill="1" applyBorder="1" applyAlignment="1">
      <alignment horizontal="center" vertical="center"/>
    </xf>
    <xf numFmtId="10" fontId="36" fillId="6" borderId="1" xfId="0" applyNumberFormat="1" applyFont="1" applyFill="1" applyBorder="1" applyAlignment="1">
      <alignment horizontal="center" vertical="center" wrapText="1"/>
    </xf>
    <xf numFmtId="16" fontId="36" fillId="6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5" fillId="2" borderId="1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16" fontId="38" fillId="2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5" fillId="2" borderId="0" xfId="0" applyFont="1" applyFill="1" applyBorder="1"/>
    <xf numFmtId="0" fontId="35" fillId="2" borderId="1" xfId="0" applyFont="1" applyFill="1" applyBorder="1"/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0" fontId="35" fillId="2" borderId="20" xfId="0" applyFont="1" applyFill="1" applyBorder="1" applyAlignment="1">
      <alignment horizontal="center"/>
    </xf>
    <xf numFmtId="1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65" fontId="35" fillId="11" borderId="21" xfId="0" applyNumberFormat="1" applyFont="1" applyFill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5" fillId="12" borderId="21" xfId="0" applyNumberFormat="1" applyFont="1" applyFill="1" applyBorder="1" applyAlignment="1">
      <alignment horizontal="center" vertical="center"/>
    </xf>
    <xf numFmtId="165" fontId="35" fillId="2" borderId="21" xfId="0" applyNumberFormat="1" applyFont="1" applyFill="1" applyBorder="1" applyAlignment="1">
      <alignment horizontal="center" vertical="center"/>
    </xf>
    <xf numFmtId="0" fontId="35" fillId="12" borderId="0" xfId="0" applyFont="1" applyFill="1" applyBorder="1"/>
    <xf numFmtId="0" fontId="35" fillId="12" borderId="0" xfId="0" applyFont="1" applyFill="1" applyBorder="1" applyAlignment="1">
      <alignment horizontal="center"/>
    </xf>
    <xf numFmtId="1" fontId="35" fillId="12" borderId="23" xfId="0" applyNumberFormat="1" applyFont="1" applyFill="1" applyBorder="1" applyAlignment="1">
      <alignment horizontal="center" vertical="center"/>
    </xf>
    <xf numFmtId="16" fontId="35" fillId="12" borderId="23" xfId="0" applyNumberFormat="1" applyFont="1" applyFill="1" applyBorder="1" applyAlignment="1">
      <alignment horizontal="center" vertical="center"/>
    </xf>
    <xf numFmtId="0" fontId="35" fillId="12" borderId="23" xfId="0" applyFont="1" applyFill="1" applyBorder="1" applyAlignment="1">
      <alignment horizontal="left"/>
    </xf>
    <xf numFmtId="0" fontId="35" fillId="12" borderId="23" xfId="0" applyFont="1" applyFill="1" applyBorder="1" applyAlignment="1">
      <alignment horizontal="center" vertical="center"/>
    </xf>
    <xf numFmtId="0" fontId="35" fillId="2" borderId="15" xfId="0" applyFont="1" applyFill="1" applyBorder="1"/>
    <xf numFmtId="0" fontId="42" fillId="13" borderId="0" xfId="0" applyFont="1" applyFill="1" applyAlignment="1"/>
    <xf numFmtId="165" fontId="35" fillId="12" borderId="24" xfId="0" applyNumberFormat="1" applyFont="1" applyFill="1" applyBorder="1" applyAlignment="1">
      <alignment horizontal="center" vertical="center"/>
    </xf>
    <xf numFmtId="0" fontId="35" fillId="12" borderId="21" xfId="0" applyFont="1" applyFill="1" applyBorder="1" applyAlignment="1">
      <alignment horizontal="center" vertical="center"/>
    </xf>
    <xf numFmtId="2" fontId="36" fillId="2" borderId="20" xfId="0" applyNumberFormat="1" applyFont="1" applyFill="1" applyBorder="1" applyAlignment="1">
      <alignment horizontal="center" vertical="center"/>
    </xf>
    <xf numFmtId="2" fontId="36" fillId="2" borderId="24" xfId="0" applyNumberFormat="1" applyFont="1" applyFill="1" applyBorder="1" applyAlignment="1">
      <alignment horizontal="center" vertical="center"/>
    </xf>
    <xf numFmtId="0" fontId="36" fillId="12" borderId="21" xfId="0" applyFont="1" applyFill="1" applyBorder="1" applyAlignment="1">
      <alignment horizontal="center" vertical="center"/>
    </xf>
    <xf numFmtId="0" fontId="35" fillId="11" borderId="1" xfId="0" applyFont="1" applyFill="1" applyBorder="1" applyAlignment="1">
      <alignment horizontal="center" vertical="center"/>
    </xf>
    <xf numFmtId="165" fontId="35" fillId="14" borderId="1" xfId="0" applyNumberFormat="1" applyFont="1" applyFill="1" applyBorder="1" applyAlignment="1">
      <alignment horizontal="center" vertical="center"/>
    </xf>
    <xf numFmtId="0" fontId="36" fillId="14" borderId="1" xfId="0" applyFont="1" applyFill="1" applyBorder="1"/>
    <xf numFmtId="43" fontId="35" fillId="14" borderId="1" xfId="0" applyNumberFormat="1" applyFont="1" applyFill="1" applyBorder="1" applyAlignment="1">
      <alignment horizontal="center" vertical="top"/>
    </xf>
    <xf numFmtId="0" fontId="35" fillId="14" borderId="1" xfId="0" applyFont="1" applyFill="1" applyBorder="1" applyAlignment="1">
      <alignment horizontal="center" vertical="center"/>
    </xf>
    <xf numFmtId="0" fontId="35" fillId="14" borderId="1" xfId="0" applyFont="1" applyFill="1" applyBorder="1" applyAlignment="1">
      <alignment horizontal="center" vertical="top"/>
    </xf>
    <xf numFmtId="0" fontId="36" fillId="15" borderId="1" xfId="0" applyFont="1" applyFill="1" applyBorder="1" applyAlignment="1">
      <alignment horizontal="center" vertical="center"/>
    </xf>
    <xf numFmtId="2" fontId="36" fillId="15" borderId="1" xfId="0" applyNumberFormat="1" applyFont="1" applyFill="1" applyBorder="1" applyAlignment="1">
      <alignment horizontal="center" vertical="center"/>
    </xf>
    <xf numFmtId="10" fontId="36" fillId="15" borderId="1" xfId="0" applyNumberFormat="1" applyFont="1" applyFill="1" applyBorder="1" applyAlignment="1">
      <alignment horizontal="center" vertical="center" wrapText="1"/>
    </xf>
    <xf numFmtId="16" fontId="36" fillId="15" borderId="1" xfId="0" applyNumberFormat="1" applyFont="1" applyFill="1" applyBorder="1" applyAlignment="1">
      <alignment horizontal="center" vertical="center"/>
    </xf>
    <xf numFmtId="15" fontId="35" fillId="14" borderId="0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5" fillId="12" borderId="15" xfId="0" applyFont="1" applyFill="1" applyBorder="1"/>
    <xf numFmtId="0" fontId="35" fillId="12" borderId="15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36" fillId="2" borderId="15" xfId="0" applyFont="1" applyFill="1" applyBorder="1"/>
    <xf numFmtId="165" fontId="35" fillId="12" borderId="23" xfId="0" applyNumberFormat="1" applyFont="1" applyFill="1" applyBorder="1" applyAlignment="1">
      <alignment horizontal="center" vertic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35" fillId="12" borderId="21" xfId="0" applyFont="1" applyFill="1" applyBorder="1"/>
    <xf numFmtId="0" fontId="35" fillId="12" borderId="24" xfId="0" applyFont="1" applyFill="1" applyBorder="1" applyAlignment="1">
      <alignment horizontal="center" vertical="center"/>
    </xf>
    <xf numFmtId="0" fontId="36" fillId="12" borderId="24" xfId="0" applyFont="1" applyFill="1" applyBorder="1" applyAlignment="1">
      <alignment horizontal="center" vertical="center"/>
    </xf>
    <xf numFmtId="0" fontId="36" fillId="16" borderId="24" xfId="0" applyFont="1" applyFill="1" applyBorder="1" applyAlignment="1">
      <alignment horizontal="center" vertical="center"/>
    </xf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1" fillId="0" borderId="21" xfId="0" applyFont="1" applyBorder="1"/>
    <xf numFmtId="0" fontId="35" fillId="12" borderId="20" xfId="0" applyFont="1" applyFill="1" applyBorder="1" applyAlignment="1">
      <alignment horizontal="center" vertical="center"/>
    </xf>
    <xf numFmtId="165" fontId="35" fillId="12" borderId="1" xfId="0" applyNumberFormat="1" applyFont="1" applyFill="1" applyBorder="1" applyAlignment="1">
      <alignment horizontal="center" vertical="center"/>
    </xf>
    <xf numFmtId="15" fontId="35" fillId="12" borderId="0" xfId="0" applyNumberFormat="1" applyFont="1" applyFill="1" applyBorder="1" applyAlignment="1">
      <alignment horizontal="center" vertical="center"/>
    </xf>
    <xf numFmtId="0" fontId="36" fillId="12" borderId="1" xfId="0" applyFont="1" applyFill="1" applyBorder="1"/>
    <xf numFmtId="43" fontId="35" fillId="12" borderId="1" xfId="0" applyNumberFormat="1" applyFont="1" applyFill="1" applyBorder="1" applyAlignment="1">
      <alignment horizontal="center" vertical="top"/>
    </xf>
    <xf numFmtId="0" fontId="35" fillId="12" borderId="1" xfId="0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top"/>
    </xf>
    <xf numFmtId="0" fontId="36" fillId="16" borderId="1" xfId="0" applyFont="1" applyFill="1" applyBorder="1" applyAlignment="1">
      <alignment horizontal="center" vertical="center"/>
    </xf>
    <xf numFmtId="2" fontId="36" fillId="16" borderId="1" xfId="0" applyNumberFormat="1" applyFont="1" applyFill="1" applyBorder="1" applyAlignment="1">
      <alignment horizontal="center" vertical="center"/>
    </xf>
    <xf numFmtId="10" fontId="36" fillId="16" borderId="1" xfId="0" applyNumberFormat="1" applyFont="1" applyFill="1" applyBorder="1" applyAlignment="1">
      <alignment horizontal="center" vertical="center" wrapText="1"/>
    </xf>
    <xf numFmtId="16" fontId="36" fillId="16" borderId="1" xfId="0" applyNumberFormat="1" applyFont="1" applyFill="1" applyBorder="1" applyAlignment="1">
      <alignment horizontal="center" vertical="center"/>
    </xf>
    <xf numFmtId="0" fontId="1" fillId="0" borderId="2" xfId="0" applyFont="1" applyBorder="1"/>
    <xf numFmtId="2" fontId="1" fillId="0" borderId="2" xfId="0" applyNumberFormat="1" applyFont="1" applyBorder="1"/>
    <xf numFmtId="0" fontId="1" fillId="2" borderId="21" xfId="0" applyFont="1" applyFill="1" applyBorder="1"/>
    <xf numFmtId="2" fontId="1" fillId="0" borderId="21" xfId="0" applyNumberFormat="1" applyFont="1" applyBorder="1"/>
    <xf numFmtId="0" fontId="1" fillId="0" borderId="1" xfId="0" applyFont="1" applyFill="1" applyBorder="1" applyAlignment="1">
      <alignment horizontal="center" vertical="center"/>
    </xf>
    <xf numFmtId="165" fontId="35" fillId="0" borderId="1" xfId="0" applyNumberFormat="1" applyFont="1" applyFill="1" applyBorder="1" applyAlignment="1">
      <alignment horizontal="center" vertical="center"/>
    </xf>
    <xf numFmtId="15" fontId="1" fillId="0" borderId="1" xfId="0" applyNumberFormat="1" applyFont="1" applyFill="1" applyBorder="1" applyAlignment="1">
      <alignment horizontal="center" vertical="center"/>
    </xf>
    <xf numFmtId="0" fontId="36" fillId="0" borderId="1" xfId="0" applyFont="1" applyFill="1" applyBorder="1"/>
    <xf numFmtId="43" fontId="35" fillId="0" borderId="1" xfId="0" applyNumberFormat="1" applyFont="1" applyFill="1" applyBorder="1" applyAlignment="1">
      <alignment horizontal="center" vertical="top"/>
    </xf>
    <xf numFmtId="0" fontId="35" fillId="0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top"/>
    </xf>
    <xf numFmtId="0" fontId="36" fillId="0" borderId="1" xfId="0" applyFont="1" applyFill="1" applyBorder="1" applyAlignment="1">
      <alignment horizontal="center" vertical="center"/>
    </xf>
    <xf numFmtId="2" fontId="36" fillId="0" borderId="1" xfId="0" applyNumberFormat="1" applyFont="1" applyFill="1" applyBorder="1" applyAlignment="1">
      <alignment horizontal="center" vertical="center"/>
    </xf>
    <xf numFmtId="10" fontId="36" fillId="0" borderId="1" xfId="0" applyNumberFormat="1" applyFont="1" applyFill="1" applyBorder="1" applyAlignment="1">
      <alignment horizontal="center" vertical="center" wrapText="1"/>
    </xf>
    <xf numFmtId="16" fontId="36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0" fontId="0" fillId="0" borderId="0" xfId="0" applyFont="1" applyFill="1" applyAlignment="1"/>
    <xf numFmtId="2" fontId="36" fillId="12" borderId="21" xfId="0" applyNumberFormat="1" applyFont="1" applyFill="1" applyBorder="1" applyAlignment="1">
      <alignment horizontal="center" vertical="center"/>
    </xf>
    <xf numFmtId="166" fontId="36" fillId="12" borderId="21" xfId="0" applyNumberFormat="1" applyFont="1" applyFill="1" applyBorder="1" applyAlignment="1">
      <alignment horizontal="center" vertical="center"/>
    </xf>
    <xf numFmtId="43" fontId="36" fillId="16" borderId="21" xfId="0" applyNumberFormat="1" applyFont="1" applyFill="1" applyBorder="1" applyAlignment="1">
      <alignment horizontal="center" vertical="center"/>
    </xf>
    <xf numFmtId="16" fontId="36" fillId="12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center" vertical="center"/>
    </xf>
    <xf numFmtId="16" fontId="35" fillId="11" borderId="21" xfId="0" applyNumberFormat="1" applyFont="1" applyFill="1" applyBorder="1" applyAlignment="1">
      <alignment horizontal="center" vertical="center"/>
    </xf>
    <xf numFmtId="0" fontId="43" fillId="18" borderId="21" xfId="0" applyFont="1" applyFill="1" applyBorder="1" applyAlignment="1"/>
    <xf numFmtId="0" fontId="36" fillId="11" borderId="21" xfId="0" applyFont="1" applyFill="1" applyBorder="1" applyAlignment="1">
      <alignment horizontal="center" vertical="center"/>
    </xf>
    <xf numFmtId="0" fontId="36" fillId="6" borderId="21" xfId="0" applyFont="1" applyFill="1" applyBorder="1" applyAlignment="1">
      <alignment horizontal="center" vertical="center"/>
    </xf>
    <xf numFmtId="2" fontId="36" fillId="6" borderId="21" xfId="0" applyNumberFormat="1" applyFont="1" applyFill="1" applyBorder="1" applyAlignment="1">
      <alignment horizontal="center" vertical="center"/>
    </xf>
    <xf numFmtId="43" fontId="36" fillId="19" borderId="21" xfId="0" applyNumberFormat="1" applyFont="1" applyFill="1" applyBorder="1" applyAlignment="1">
      <alignment horizontal="center" vertical="center"/>
    </xf>
    <xf numFmtId="0" fontId="35" fillId="11" borderId="20" xfId="0" applyFont="1" applyFill="1" applyBorder="1" applyAlignment="1">
      <alignment horizontal="center" vertical="center"/>
    </xf>
    <xf numFmtId="16" fontId="35" fillId="11" borderId="26" xfId="0" applyNumberFormat="1" applyFont="1" applyFill="1" applyBorder="1" applyAlignment="1">
      <alignment horizontal="center" vertical="center"/>
    </xf>
    <xf numFmtId="0" fontId="43" fillId="18" borderId="24" xfId="0" applyFont="1" applyFill="1" applyBorder="1" applyAlignment="1"/>
    <xf numFmtId="0" fontId="35" fillId="11" borderId="27" xfId="0" applyFont="1" applyFill="1" applyBorder="1" applyAlignment="1">
      <alignment horizontal="center" vertical="center"/>
    </xf>
    <xf numFmtId="0" fontId="35" fillId="11" borderId="24" xfId="0" applyFont="1" applyFill="1" applyBorder="1" applyAlignment="1">
      <alignment horizontal="center" vertical="center"/>
    </xf>
    <xf numFmtId="0" fontId="36" fillId="11" borderId="24" xfId="0" applyFont="1" applyFill="1" applyBorder="1" applyAlignment="1">
      <alignment horizontal="center" vertical="center"/>
    </xf>
    <xf numFmtId="0" fontId="1" fillId="20" borderId="1" xfId="0" applyFont="1" applyFill="1" applyBorder="1" applyAlignment="1">
      <alignment horizontal="center" vertical="center"/>
    </xf>
    <xf numFmtId="165" fontId="35" fillId="20" borderId="1" xfId="0" applyNumberFormat="1" applyFont="1" applyFill="1" applyBorder="1" applyAlignment="1">
      <alignment horizontal="center" vertical="center"/>
    </xf>
    <xf numFmtId="15" fontId="1" fillId="20" borderId="1" xfId="0" applyNumberFormat="1" applyFont="1" applyFill="1" applyBorder="1" applyAlignment="1">
      <alignment horizontal="center" vertical="center"/>
    </xf>
    <xf numFmtId="0" fontId="36" fillId="20" borderId="1" xfId="0" applyFont="1" applyFill="1" applyBorder="1"/>
    <xf numFmtId="43" fontId="35" fillId="20" borderId="1" xfId="0" applyNumberFormat="1" applyFont="1" applyFill="1" applyBorder="1" applyAlignment="1">
      <alignment horizontal="center" vertical="top"/>
    </xf>
    <xf numFmtId="0" fontId="35" fillId="20" borderId="1" xfId="0" applyFont="1" applyFill="1" applyBorder="1" applyAlignment="1">
      <alignment horizontal="center" vertical="center"/>
    </xf>
    <xf numFmtId="0" fontId="35" fillId="20" borderId="1" xfId="0" applyFont="1" applyFill="1" applyBorder="1" applyAlignment="1">
      <alignment horizontal="center" vertical="top"/>
    </xf>
    <xf numFmtId="0" fontId="36" fillId="21" borderId="1" xfId="0" applyFont="1" applyFill="1" applyBorder="1" applyAlignment="1">
      <alignment horizontal="center" vertical="center"/>
    </xf>
    <xf numFmtId="2" fontId="36" fillId="21" borderId="1" xfId="0" applyNumberFormat="1" applyFont="1" applyFill="1" applyBorder="1" applyAlignment="1">
      <alignment horizontal="center" vertical="center"/>
    </xf>
    <xf numFmtId="10" fontId="36" fillId="21" borderId="1" xfId="0" applyNumberFormat="1" applyFont="1" applyFill="1" applyBorder="1" applyAlignment="1">
      <alignment horizontal="center" vertical="center" wrapText="1"/>
    </xf>
    <xf numFmtId="16" fontId="36" fillId="21" borderId="1" xfId="0" applyNumberFormat="1" applyFont="1" applyFill="1" applyBorder="1" applyAlignment="1">
      <alignment horizontal="center" vertical="center"/>
    </xf>
    <xf numFmtId="0" fontId="35" fillId="22" borderId="1" xfId="0" applyFont="1" applyFill="1" applyBorder="1" applyAlignment="1">
      <alignment horizontal="center" vertical="center"/>
    </xf>
    <xf numFmtId="1" fontId="1" fillId="23" borderId="1" xfId="0" applyNumberFormat="1" applyFont="1" applyFill="1" applyBorder="1" applyAlignment="1">
      <alignment horizontal="center" vertical="center" wrapText="1"/>
    </xf>
    <xf numFmtId="167" fontId="1" fillId="23" borderId="1" xfId="0" applyNumberFormat="1" applyFont="1" applyFill="1" applyBorder="1" applyAlignment="1">
      <alignment horizontal="center" vertical="center"/>
    </xf>
    <xf numFmtId="167" fontId="1" fillId="23" borderId="1" xfId="0" applyNumberFormat="1" applyFont="1" applyFill="1" applyBorder="1" applyAlignment="1">
      <alignment horizontal="left"/>
    </xf>
    <xf numFmtId="0" fontId="1" fillId="24" borderId="1" xfId="0" applyFont="1" applyFill="1" applyBorder="1" applyAlignment="1">
      <alignment horizontal="center"/>
    </xf>
    <xf numFmtId="2" fontId="1" fillId="24" borderId="1" xfId="0" applyNumberFormat="1" applyFont="1" applyFill="1" applyBorder="1" applyAlignment="1">
      <alignment horizontal="center" vertical="center"/>
    </xf>
    <xf numFmtId="2" fontId="1" fillId="24" borderId="1" xfId="0" applyNumberFormat="1" applyFont="1" applyFill="1" applyBorder="1" applyAlignment="1">
      <alignment horizontal="center"/>
    </xf>
    <xf numFmtId="43" fontId="36" fillId="12" borderId="21" xfId="0" applyNumberFormat="1" applyFont="1" applyFill="1" applyBorder="1" applyAlignment="1">
      <alignment horizontal="center" vertical="center"/>
    </xf>
    <xf numFmtId="16" fontId="37" fillId="12" borderId="21" xfId="0" applyNumberFormat="1" applyFont="1" applyFill="1" applyBorder="1" applyAlignment="1">
      <alignment horizontal="center" vertical="center"/>
    </xf>
    <xf numFmtId="0" fontId="35" fillId="12" borderId="1" xfId="0" applyFont="1" applyFill="1" applyBorder="1"/>
    <xf numFmtId="0" fontId="1" fillId="12" borderId="21" xfId="0" applyFont="1" applyFill="1" applyBorder="1"/>
    <xf numFmtId="0" fontId="1" fillId="18" borderId="1" xfId="0" applyFont="1" applyFill="1" applyBorder="1" applyAlignment="1">
      <alignment horizontal="center" vertical="center"/>
    </xf>
    <xf numFmtId="15" fontId="1" fillId="18" borderId="1" xfId="0" applyNumberFormat="1" applyFont="1" applyFill="1" applyBorder="1" applyAlignment="1">
      <alignment horizontal="center" vertical="center"/>
    </xf>
    <xf numFmtId="0" fontId="36" fillId="18" borderId="1" xfId="0" applyFont="1" applyFill="1" applyBorder="1"/>
    <xf numFmtId="43" fontId="35" fillId="18" borderId="1" xfId="0" applyNumberFormat="1" applyFont="1" applyFill="1" applyBorder="1" applyAlignment="1">
      <alignment horizontal="center" vertical="top"/>
    </xf>
    <xf numFmtId="0" fontId="35" fillId="18" borderId="1" xfId="0" applyFont="1" applyFill="1" applyBorder="1" applyAlignment="1">
      <alignment horizontal="center" vertical="center"/>
    </xf>
    <xf numFmtId="0" fontId="35" fillId="18" borderId="1" xfId="0" applyFont="1" applyFill="1" applyBorder="1" applyAlignment="1">
      <alignment horizontal="center" vertical="top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1" fillId="13" borderId="1" xfId="0" applyFont="1" applyFill="1" applyBorder="1" applyAlignment="1">
      <alignment horizontal="center" vertical="center"/>
    </xf>
    <xf numFmtId="165" fontId="35" fillId="13" borderId="1" xfId="0" applyNumberFormat="1" applyFont="1" applyFill="1" applyBorder="1" applyAlignment="1">
      <alignment horizontal="center" vertical="center"/>
    </xf>
    <xf numFmtId="15" fontId="1" fillId="13" borderId="1" xfId="0" applyNumberFormat="1" applyFont="1" applyFill="1" applyBorder="1" applyAlignment="1">
      <alignment horizontal="center" vertical="center"/>
    </xf>
    <xf numFmtId="0" fontId="36" fillId="13" borderId="1" xfId="0" applyFont="1" applyFill="1" applyBorder="1"/>
    <xf numFmtId="43" fontId="35" fillId="13" borderId="1" xfId="0" applyNumberFormat="1" applyFont="1" applyFill="1" applyBorder="1" applyAlignment="1">
      <alignment horizontal="center" vertical="top"/>
    </xf>
    <xf numFmtId="0" fontId="35" fillId="13" borderId="1" xfId="0" applyFont="1" applyFill="1" applyBorder="1" applyAlignment="1">
      <alignment horizontal="center" vertical="center"/>
    </xf>
    <xf numFmtId="0" fontId="35" fillId="13" borderId="1" xfId="0" applyFont="1" applyFill="1" applyBorder="1" applyAlignment="1">
      <alignment horizontal="center" vertical="top"/>
    </xf>
    <xf numFmtId="165" fontId="35" fillId="18" borderId="1" xfId="0" applyNumberFormat="1" applyFont="1" applyFill="1" applyBorder="1" applyAlignment="1">
      <alignment horizontal="center" vertical="center"/>
    </xf>
    <xf numFmtId="0" fontId="44" fillId="12" borderId="21" xfId="0" applyFont="1" applyFill="1" applyBorder="1" applyAlignment="1">
      <alignment horizontal="center" vertical="center"/>
    </xf>
    <xf numFmtId="16" fontId="45" fillId="16" borderId="21" xfId="0" applyNumberFormat="1" applyFont="1" applyFill="1" applyBorder="1" applyAlignment="1">
      <alignment horizontal="center" vertical="center"/>
    </xf>
    <xf numFmtId="16" fontId="44" fillId="12" borderId="21" xfId="0" applyNumberFormat="1" applyFont="1" applyFill="1" applyBorder="1" applyAlignment="1">
      <alignment horizontal="center" vertical="center"/>
    </xf>
    <xf numFmtId="0" fontId="46" fillId="13" borderId="21" xfId="0" applyFont="1" applyFill="1" applyBorder="1" applyAlignment="1"/>
    <xf numFmtId="0" fontId="47" fillId="12" borderId="21" xfId="0" applyFont="1" applyFill="1" applyBorder="1" applyAlignment="1">
      <alignment horizontal="center" vertical="center"/>
    </xf>
    <xf numFmtId="0" fontId="47" fillId="16" borderId="21" xfId="0" applyFont="1" applyFill="1" applyBorder="1" applyAlignment="1">
      <alignment horizontal="center" vertical="center"/>
    </xf>
    <xf numFmtId="2" fontId="47" fillId="16" borderId="21" xfId="0" applyNumberFormat="1" applyFont="1" applyFill="1" applyBorder="1" applyAlignment="1">
      <alignment horizontal="center" vertical="center"/>
    </xf>
    <xf numFmtId="43" fontId="47" fillId="17" borderId="21" xfId="0" applyNumberFormat="1" applyFont="1" applyFill="1" applyBorder="1" applyAlignment="1">
      <alignment horizontal="center" vertical="center"/>
    </xf>
    <xf numFmtId="16" fontId="47" fillId="16" borderId="24" xfId="0" applyNumberFormat="1" applyFont="1" applyFill="1" applyBorder="1" applyAlignment="1">
      <alignment horizontal="center" vertical="center"/>
    </xf>
    <xf numFmtId="0" fontId="48" fillId="2" borderId="0" xfId="0" applyFont="1" applyFill="1" applyBorder="1"/>
    <xf numFmtId="0" fontId="48" fillId="2" borderId="0" xfId="0" applyFont="1" applyFill="1" applyBorder="1" applyAlignment="1">
      <alignment horizontal="center"/>
    </xf>
    <xf numFmtId="0" fontId="48" fillId="12" borderId="0" xfId="0" applyFont="1" applyFill="1" applyBorder="1"/>
    <xf numFmtId="0" fontId="49" fillId="13" borderId="0" xfId="0" applyFont="1" applyFill="1" applyAlignment="1"/>
    <xf numFmtId="0" fontId="1" fillId="25" borderId="1" xfId="0" applyFont="1" applyFill="1" applyBorder="1" applyAlignment="1">
      <alignment horizontal="center" vertical="center"/>
    </xf>
    <xf numFmtId="165" fontId="35" fillId="25" borderId="1" xfId="0" applyNumberFormat="1" applyFont="1" applyFill="1" applyBorder="1" applyAlignment="1">
      <alignment horizontal="center" vertical="center"/>
    </xf>
    <xf numFmtId="15" fontId="1" fillId="25" borderId="1" xfId="0" applyNumberFormat="1" applyFont="1" applyFill="1" applyBorder="1" applyAlignment="1">
      <alignment horizontal="center" vertical="center"/>
    </xf>
    <xf numFmtId="0" fontId="36" fillId="25" borderId="1" xfId="0" applyFont="1" applyFill="1" applyBorder="1"/>
    <xf numFmtId="43" fontId="35" fillId="25" borderId="1" xfId="0" applyNumberFormat="1" applyFont="1" applyFill="1" applyBorder="1" applyAlignment="1">
      <alignment horizontal="center" vertical="top"/>
    </xf>
    <xf numFmtId="0" fontId="35" fillId="25" borderId="1" xfId="0" applyFont="1" applyFill="1" applyBorder="1" applyAlignment="1">
      <alignment horizontal="center" vertical="center"/>
    </xf>
    <xf numFmtId="0" fontId="35" fillId="25" borderId="1" xfId="0" applyFont="1" applyFill="1" applyBorder="1" applyAlignment="1">
      <alignment horizontal="center" vertical="top"/>
    </xf>
    <xf numFmtId="0" fontId="36" fillId="16" borderId="2" xfId="0" applyFont="1" applyFill="1" applyBorder="1" applyAlignment="1">
      <alignment horizontal="center" vertical="center"/>
    </xf>
    <xf numFmtId="2" fontId="36" fillId="16" borderId="2" xfId="0" applyNumberFormat="1" applyFont="1" applyFill="1" applyBorder="1" applyAlignment="1">
      <alignment horizontal="center" vertical="center"/>
    </xf>
    <xf numFmtId="10" fontId="36" fillId="16" borderId="2" xfId="0" applyNumberFormat="1" applyFont="1" applyFill="1" applyBorder="1" applyAlignment="1">
      <alignment horizontal="center" vertical="center" wrapText="1"/>
    </xf>
    <xf numFmtId="1" fontId="35" fillId="12" borderId="21" xfId="0" applyNumberFormat="1" applyFont="1" applyFill="1" applyBorder="1" applyAlignment="1">
      <alignment horizontal="center" vertical="center"/>
    </xf>
    <xf numFmtId="16" fontId="35" fillId="12" borderId="21" xfId="0" applyNumberFormat="1" applyFont="1" applyFill="1" applyBorder="1" applyAlignment="1">
      <alignment horizontal="center" vertical="center"/>
    </xf>
    <xf numFmtId="0" fontId="35" fillId="12" borderId="21" xfId="0" applyFont="1" applyFill="1" applyBorder="1" applyAlignment="1">
      <alignment horizontal="left"/>
    </xf>
    <xf numFmtId="0" fontId="36" fillId="16" borderId="21" xfId="0" applyFont="1" applyFill="1" applyBorder="1" applyAlignment="1">
      <alignment horizontal="center" vertical="center"/>
    </xf>
    <xf numFmtId="2" fontId="36" fillId="16" borderId="21" xfId="0" applyNumberFormat="1" applyFont="1" applyFill="1" applyBorder="1" applyAlignment="1">
      <alignment horizontal="center" vertical="center"/>
    </xf>
    <xf numFmtId="10" fontId="36" fillId="16" borderId="21" xfId="0" applyNumberFormat="1" applyFont="1" applyFill="1" applyBorder="1" applyAlignment="1">
      <alignment horizontal="center" vertical="center" wrapText="1"/>
    </xf>
    <xf numFmtId="16" fontId="36" fillId="16" borderId="21" xfId="0" applyNumberFormat="1" applyFont="1" applyFill="1" applyBorder="1" applyAlignment="1">
      <alignment horizontal="center" vertical="center"/>
    </xf>
    <xf numFmtId="1" fontId="35" fillId="12" borderId="24" xfId="0" applyNumberFormat="1" applyFont="1" applyFill="1" applyBorder="1" applyAlignment="1">
      <alignment horizontal="center" vertical="center"/>
    </xf>
    <xf numFmtId="16" fontId="35" fillId="12" borderId="24" xfId="0" applyNumberFormat="1" applyFont="1" applyFill="1" applyBorder="1" applyAlignment="1">
      <alignment horizontal="center" vertical="center"/>
    </xf>
    <xf numFmtId="0" fontId="35" fillId="12" borderId="24" xfId="0" applyFont="1" applyFill="1" applyBorder="1" applyAlignment="1">
      <alignment horizontal="left"/>
    </xf>
    <xf numFmtId="2" fontId="36" fillId="12" borderId="24" xfId="0" applyNumberFormat="1" applyFont="1" applyFill="1" applyBorder="1" applyAlignment="1">
      <alignment horizontal="center" vertical="center"/>
    </xf>
    <xf numFmtId="10" fontId="36" fillId="12" borderId="24" xfId="0" applyNumberFormat="1" applyFont="1" applyFill="1" applyBorder="1" applyAlignment="1">
      <alignment horizontal="center" vertical="center" wrapText="1"/>
    </xf>
    <xf numFmtId="165" fontId="35" fillId="13" borderId="21" xfId="0" applyNumberFormat="1" applyFont="1" applyFill="1" applyBorder="1" applyAlignment="1">
      <alignment horizontal="center" vertical="center"/>
    </xf>
    <xf numFmtId="166" fontId="36" fillId="12" borderId="24" xfId="0" applyNumberFormat="1" applyFont="1" applyFill="1" applyBorder="1" applyAlignment="1">
      <alignment horizontal="center" vertical="center"/>
    </xf>
    <xf numFmtId="43" fontId="36" fillId="16" borderId="24" xfId="0" applyNumberFormat="1" applyFont="1" applyFill="1" applyBorder="1" applyAlignment="1">
      <alignment horizontal="center" vertical="center"/>
    </xf>
    <xf numFmtId="16" fontId="36" fillId="12" borderId="24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  <xf numFmtId="43" fontId="36" fillId="2" borderId="18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6" fillId="2" borderId="18" xfId="0" applyNumberFormat="1" applyFont="1" applyFill="1" applyBorder="1" applyAlignment="1">
      <alignment horizontal="center" vertical="center"/>
    </xf>
    <xf numFmtId="16" fontId="36" fillId="2" borderId="15" xfId="0" applyNumberFormat="1" applyFont="1" applyFill="1" applyBorder="1" applyAlignment="1">
      <alignment horizontal="center" vertical="center"/>
    </xf>
    <xf numFmtId="0" fontId="35" fillId="2" borderId="18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65" fontId="35" fillId="2" borderId="18" xfId="0" applyNumberFormat="1" applyFont="1" applyFill="1" applyBorder="1" applyAlignment="1">
      <alignment horizontal="center" vertical="center"/>
    </xf>
    <xf numFmtId="165" fontId="35" fillId="2" borderId="15" xfId="0" applyNumberFormat="1" applyFont="1" applyFill="1" applyBorder="1" applyAlignment="1">
      <alignment horizontal="center" vertical="center"/>
    </xf>
    <xf numFmtId="0" fontId="36" fillId="2" borderId="25" xfId="0" applyFont="1" applyFill="1" applyBorder="1" applyAlignment="1">
      <alignment horizontal="center" vertical="center"/>
    </xf>
    <xf numFmtId="0" fontId="36" fillId="2" borderId="22" xfId="0" applyFont="1" applyFill="1" applyBorder="1" applyAlignment="1">
      <alignment horizontal="center" vertical="center"/>
    </xf>
    <xf numFmtId="0" fontId="36" fillId="2" borderId="18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5" fillId="12" borderId="28" xfId="0" applyFont="1" applyFill="1" applyBorder="1" applyAlignment="1">
      <alignment horizontal="center" vertical="center"/>
    </xf>
    <xf numFmtId="0" fontId="1" fillId="12" borderId="30" xfId="0" applyFont="1" applyFill="1" applyBorder="1"/>
    <xf numFmtId="0" fontId="0" fillId="13" borderId="0" xfId="0" applyFont="1" applyFill="1" applyBorder="1" applyAlignment="1"/>
    <xf numFmtId="0" fontId="42" fillId="13" borderId="0" xfId="0" applyFont="1" applyFill="1" applyBorder="1" applyAlignment="1"/>
    <xf numFmtId="0" fontId="36" fillId="16" borderId="5" xfId="0" applyFont="1" applyFill="1" applyBorder="1" applyAlignment="1">
      <alignment horizontal="center" vertical="center"/>
    </xf>
    <xf numFmtId="0" fontId="36" fillId="16" borderId="29" xfId="0" applyFont="1" applyFill="1" applyBorder="1" applyAlignment="1">
      <alignment horizontal="center" vertical="center"/>
    </xf>
    <xf numFmtId="0" fontId="36" fillId="12" borderId="26" xfId="0" applyFont="1" applyFill="1" applyBorder="1" applyAlignment="1">
      <alignment horizontal="center" vertical="center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204</xdr:row>
      <xdr:rowOff>0</xdr:rowOff>
    </xdr:from>
    <xdr:to>
      <xdr:col>11</xdr:col>
      <xdr:colOff>123825</xdr:colOff>
      <xdr:row>218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203</xdr:row>
      <xdr:rowOff>89647</xdr:rowOff>
    </xdr:from>
    <xdr:to>
      <xdr:col>4</xdr:col>
      <xdr:colOff>605118</xdr:colOff>
      <xdr:row>208</xdr:row>
      <xdr:rowOff>72813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515</xdr:row>
      <xdr:rowOff>0</xdr:rowOff>
    </xdr:from>
    <xdr:to>
      <xdr:col>12</xdr:col>
      <xdr:colOff>331694</xdr:colOff>
      <xdr:row>519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512</xdr:row>
      <xdr:rowOff>156881</xdr:rowOff>
    </xdr:from>
    <xdr:to>
      <xdr:col>5</xdr:col>
      <xdr:colOff>313764</xdr:colOff>
      <xdr:row>518</xdr:row>
      <xdr:rowOff>11204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81052146"/>
          <a:ext cx="3966882" cy="7956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19" sqref="C19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44532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7"/>
  <sheetViews>
    <sheetView zoomScale="85" zoomScaleNormal="85" workbookViewId="0">
      <pane ySplit="10" topLeftCell="A11" activePane="bottomLeft" state="frozen"/>
      <selection pane="bottomLeft" activeCell="D14" sqref="D14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44532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50" t="s">
        <v>16</v>
      </c>
      <c r="B9" s="452" t="s">
        <v>17</v>
      </c>
      <c r="C9" s="452" t="s">
        <v>18</v>
      </c>
      <c r="D9" s="452" t="s">
        <v>19</v>
      </c>
      <c r="E9" s="26" t="s">
        <v>20</v>
      </c>
      <c r="F9" s="26" t="s">
        <v>21</v>
      </c>
      <c r="G9" s="447" t="s">
        <v>22</v>
      </c>
      <c r="H9" s="448"/>
      <c r="I9" s="449"/>
      <c r="J9" s="447" t="s">
        <v>23</v>
      </c>
      <c r="K9" s="448"/>
      <c r="L9" s="449"/>
      <c r="M9" s="26"/>
      <c r="N9" s="27"/>
      <c r="O9" s="27"/>
      <c r="P9" s="27"/>
    </row>
    <row r="10" spans="1:16" ht="59.25" customHeight="1">
      <c r="A10" s="451"/>
      <c r="B10" s="453"/>
      <c r="C10" s="453"/>
      <c r="D10" s="453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44560</v>
      </c>
      <c r="E11" s="35">
        <v>36468.25</v>
      </c>
      <c r="F11" s="35">
        <v>36267.066666666666</v>
      </c>
      <c r="G11" s="36">
        <v>35991.183333333334</v>
      </c>
      <c r="H11" s="36">
        <v>35514.116666666669</v>
      </c>
      <c r="I11" s="36">
        <v>35238.233333333337</v>
      </c>
      <c r="J11" s="36">
        <v>36744.133333333331</v>
      </c>
      <c r="K11" s="36">
        <v>37020.016666666663</v>
      </c>
      <c r="L11" s="36">
        <v>37497.083333333328</v>
      </c>
      <c r="M11" s="37">
        <v>36542.949999999997</v>
      </c>
      <c r="N11" s="37">
        <v>35790</v>
      </c>
      <c r="O11" s="38">
        <v>2600525</v>
      </c>
      <c r="P11" s="39">
        <v>-5.2304076091907944E-2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44560</v>
      </c>
      <c r="E12" s="40">
        <v>17221.900000000001</v>
      </c>
      <c r="F12" s="40">
        <v>17190.8</v>
      </c>
      <c r="G12" s="41">
        <v>17131.599999999999</v>
      </c>
      <c r="H12" s="41">
        <v>17041.3</v>
      </c>
      <c r="I12" s="41">
        <v>16982.099999999999</v>
      </c>
      <c r="J12" s="41">
        <v>17281.099999999999</v>
      </c>
      <c r="K12" s="41">
        <v>17340.300000000003</v>
      </c>
      <c r="L12" s="41">
        <v>17430.599999999999</v>
      </c>
      <c r="M12" s="31">
        <v>17250</v>
      </c>
      <c r="N12" s="31">
        <v>17100.5</v>
      </c>
      <c r="O12" s="42">
        <v>12394850</v>
      </c>
      <c r="P12" s="43">
        <v>3.5665942513368985E-2</v>
      </c>
    </row>
    <row r="13" spans="1:16" ht="12.75" customHeight="1">
      <c r="A13" s="31">
        <v>3</v>
      </c>
      <c r="B13" s="32" t="s">
        <v>35</v>
      </c>
      <c r="C13" s="33" t="s">
        <v>840</v>
      </c>
      <c r="D13" s="34">
        <v>44558</v>
      </c>
      <c r="E13" s="40">
        <v>17815.650000000001</v>
      </c>
      <c r="F13" s="40">
        <v>17794.566666666666</v>
      </c>
      <c r="G13" s="41">
        <v>17721.033333333333</v>
      </c>
      <c r="H13" s="41">
        <v>17626.416666666668</v>
      </c>
      <c r="I13" s="41">
        <v>17552.883333333335</v>
      </c>
      <c r="J13" s="41">
        <v>17889.183333333331</v>
      </c>
      <c r="K13" s="41">
        <v>17962.716666666664</v>
      </c>
      <c r="L13" s="41">
        <v>18057.333333333328</v>
      </c>
      <c r="M13" s="31">
        <v>17868.099999999999</v>
      </c>
      <c r="N13" s="31">
        <v>17699.95</v>
      </c>
      <c r="O13" s="42">
        <v>280</v>
      </c>
      <c r="P13" s="43">
        <v>-0.125</v>
      </c>
    </row>
    <row r="14" spans="1:16" ht="12.75" customHeight="1">
      <c r="A14" s="31">
        <v>4</v>
      </c>
      <c r="B14" s="32" t="s">
        <v>38</v>
      </c>
      <c r="C14" s="33" t="s">
        <v>39</v>
      </c>
      <c r="D14" s="34">
        <v>44560</v>
      </c>
      <c r="E14" s="40">
        <v>951.9</v>
      </c>
      <c r="F14" s="40">
        <v>947.30000000000007</v>
      </c>
      <c r="G14" s="41">
        <v>940.60000000000014</v>
      </c>
      <c r="H14" s="41">
        <v>929.30000000000007</v>
      </c>
      <c r="I14" s="41">
        <v>922.60000000000014</v>
      </c>
      <c r="J14" s="41">
        <v>958.60000000000014</v>
      </c>
      <c r="K14" s="41">
        <v>965.30000000000018</v>
      </c>
      <c r="L14" s="41">
        <v>976.60000000000014</v>
      </c>
      <c r="M14" s="31">
        <v>954</v>
      </c>
      <c r="N14" s="31">
        <v>936</v>
      </c>
      <c r="O14" s="42">
        <v>2260150</v>
      </c>
      <c r="P14" s="43">
        <v>1.1411182959300114E-2</v>
      </c>
    </row>
    <row r="15" spans="1:16" ht="12.75" customHeight="1">
      <c r="A15" s="31">
        <v>5</v>
      </c>
      <c r="B15" s="32" t="s">
        <v>47</v>
      </c>
      <c r="C15" s="33" t="s">
        <v>239</v>
      </c>
      <c r="D15" s="34">
        <v>44560</v>
      </c>
      <c r="E15" s="40">
        <v>18952.099999999999</v>
      </c>
      <c r="F15" s="40">
        <v>19068.900000000001</v>
      </c>
      <c r="G15" s="41">
        <v>18737.850000000002</v>
      </c>
      <c r="H15" s="41">
        <v>18523.600000000002</v>
      </c>
      <c r="I15" s="41">
        <v>18192.550000000003</v>
      </c>
      <c r="J15" s="41">
        <v>19283.150000000001</v>
      </c>
      <c r="K15" s="41">
        <v>19614.200000000004</v>
      </c>
      <c r="L15" s="41">
        <v>19828.45</v>
      </c>
      <c r="M15" s="31">
        <v>19399.95</v>
      </c>
      <c r="N15" s="31">
        <v>18854.650000000001</v>
      </c>
      <c r="O15" s="42">
        <v>27775</v>
      </c>
      <c r="P15" s="43">
        <v>-2.799650043744532E-2</v>
      </c>
    </row>
    <row r="16" spans="1:16" ht="12.75" customHeight="1">
      <c r="A16" s="31">
        <v>6</v>
      </c>
      <c r="B16" s="32" t="s">
        <v>40</v>
      </c>
      <c r="C16" s="33" t="s">
        <v>41</v>
      </c>
      <c r="D16" s="34">
        <v>44560</v>
      </c>
      <c r="E16" s="40">
        <v>261.55</v>
      </c>
      <c r="F16" s="40">
        <v>259.45</v>
      </c>
      <c r="G16" s="41">
        <v>256</v>
      </c>
      <c r="H16" s="41">
        <v>250.45000000000002</v>
      </c>
      <c r="I16" s="41">
        <v>247.00000000000003</v>
      </c>
      <c r="J16" s="41">
        <v>265</v>
      </c>
      <c r="K16" s="41">
        <v>268.44999999999993</v>
      </c>
      <c r="L16" s="41">
        <v>273.99999999999994</v>
      </c>
      <c r="M16" s="31">
        <v>262.89999999999998</v>
      </c>
      <c r="N16" s="31">
        <v>253.9</v>
      </c>
      <c r="O16" s="42">
        <v>10896600</v>
      </c>
      <c r="P16" s="43">
        <v>-8.9855757862378812E-3</v>
      </c>
    </row>
    <row r="17" spans="1:16" ht="12.75" customHeight="1">
      <c r="A17" s="31">
        <v>7</v>
      </c>
      <c r="B17" s="32" t="s">
        <v>42</v>
      </c>
      <c r="C17" s="33" t="s">
        <v>43</v>
      </c>
      <c r="D17" s="34">
        <v>44560</v>
      </c>
      <c r="E17" s="40">
        <v>2264.5</v>
      </c>
      <c r="F17" s="40">
        <v>2286.1666666666665</v>
      </c>
      <c r="G17" s="41">
        <v>2236.333333333333</v>
      </c>
      <c r="H17" s="41">
        <v>2208.1666666666665</v>
      </c>
      <c r="I17" s="41">
        <v>2158.333333333333</v>
      </c>
      <c r="J17" s="41">
        <v>2314.333333333333</v>
      </c>
      <c r="K17" s="41">
        <v>2364.1666666666661</v>
      </c>
      <c r="L17" s="41">
        <v>2392.333333333333</v>
      </c>
      <c r="M17" s="31">
        <v>2336</v>
      </c>
      <c r="N17" s="31">
        <v>2258</v>
      </c>
      <c r="O17" s="42">
        <v>2125750</v>
      </c>
      <c r="P17" s="43">
        <v>3.821733821733822E-2</v>
      </c>
    </row>
    <row r="18" spans="1:16" ht="12.75" customHeight="1">
      <c r="A18" s="31">
        <v>8</v>
      </c>
      <c r="B18" s="32" t="s">
        <v>44</v>
      </c>
      <c r="C18" s="33" t="s">
        <v>45</v>
      </c>
      <c r="D18" s="34">
        <v>44560</v>
      </c>
      <c r="E18" s="40">
        <v>1696.65</v>
      </c>
      <c r="F18" s="40">
        <v>1687.95</v>
      </c>
      <c r="G18" s="41">
        <v>1666.7</v>
      </c>
      <c r="H18" s="41">
        <v>1636.75</v>
      </c>
      <c r="I18" s="41">
        <v>1615.5</v>
      </c>
      <c r="J18" s="41">
        <v>1717.9</v>
      </c>
      <c r="K18" s="41">
        <v>1739.15</v>
      </c>
      <c r="L18" s="41">
        <v>1769.1000000000001</v>
      </c>
      <c r="M18" s="31">
        <v>1709.2</v>
      </c>
      <c r="N18" s="31">
        <v>1658</v>
      </c>
      <c r="O18" s="42">
        <v>21037500</v>
      </c>
      <c r="P18" s="43">
        <v>-5.9066745422327229E-3</v>
      </c>
    </row>
    <row r="19" spans="1:16" ht="12.75" customHeight="1">
      <c r="A19" s="31">
        <v>9</v>
      </c>
      <c r="B19" s="32" t="s">
        <v>44</v>
      </c>
      <c r="C19" s="33" t="s">
        <v>46</v>
      </c>
      <c r="D19" s="34">
        <v>44560</v>
      </c>
      <c r="E19" s="40">
        <v>710.75</v>
      </c>
      <c r="F19" s="40">
        <v>698.08333333333337</v>
      </c>
      <c r="G19" s="41">
        <v>682.66666666666674</v>
      </c>
      <c r="H19" s="41">
        <v>654.58333333333337</v>
      </c>
      <c r="I19" s="41">
        <v>639.16666666666674</v>
      </c>
      <c r="J19" s="41">
        <v>726.16666666666674</v>
      </c>
      <c r="K19" s="41">
        <v>741.58333333333348</v>
      </c>
      <c r="L19" s="41">
        <v>769.66666666666674</v>
      </c>
      <c r="M19" s="31">
        <v>713.5</v>
      </c>
      <c r="N19" s="31">
        <v>670</v>
      </c>
      <c r="O19" s="42">
        <v>91047500</v>
      </c>
      <c r="P19" s="43">
        <v>4.7036429093617665E-3</v>
      </c>
    </row>
    <row r="20" spans="1:16" ht="12.75" customHeight="1">
      <c r="A20" s="31">
        <v>10</v>
      </c>
      <c r="B20" s="32" t="s">
        <v>47</v>
      </c>
      <c r="C20" s="33" t="s">
        <v>48</v>
      </c>
      <c r="D20" s="34">
        <v>44560</v>
      </c>
      <c r="E20" s="40">
        <v>3449.55</v>
      </c>
      <c r="F20" s="40">
        <v>3513.7833333333333</v>
      </c>
      <c r="G20" s="41">
        <v>3379.6166666666668</v>
      </c>
      <c r="H20" s="41">
        <v>3309.6833333333334</v>
      </c>
      <c r="I20" s="41">
        <v>3175.5166666666669</v>
      </c>
      <c r="J20" s="41">
        <v>3583.7166666666667</v>
      </c>
      <c r="K20" s="41">
        <v>3717.8833333333337</v>
      </c>
      <c r="L20" s="41">
        <v>3787.8166666666666</v>
      </c>
      <c r="M20" s="31">
        <v>3647.95</v>
      </c>
      <c r="N20" s="31">
        <v>3443.85</v>
      </c>
      <c r="O20" s="42">
        <v>509000</v>
      </c>
      <c r="P20" s="43">
        <v>-5.8105107327905255E-2</v>
      </c>
    </row>
    <row r="21" spans="1:16" ht="12.75" customHeight="1">
      <c r="A21" s="31">
        <v>11</v>
      </c>
      <c r="B21" s="32" t="s">
        <v>49</v>
      </c>
      <c r="C21" s="33" t="s">
        <v>50</v>
      </c>
      <c r="D21" s="34">
        <v>44560</v>
      </c>
      <c r="E21" s="40">
        <v>623.45000000000005</v>
      </c>
      <c r="F21" s="40">
        <v>622.16666666666663</v>
      </c>
      <c r="G21" s="41">
        <v>617.38333333333321</v>
      </c>
      <c r="H21" s="41">
        <v>611.31666666666661</v>
      </c>
      <c r="I21" s="41">
        <v>606.53333333333319</v>
      </c>
      <c r="J21" s="41">
        <v>628.23333333333323</v>
      </c>
      <c r="K21" s="41">
        <v>633.01666666666677</v>
      </c>
      <c r="L21" s="41">
        <v>639.08333333333326</v>
      </c>
      <c r="M21" s="31">
        <v>626.95000000000005</v>
      </c>
      <c r="N21" s="31">
        <v>616.1</v>
      </c>
      <c r="O21" s="42">
        <v>10010000</v>
      </c>
      <c r="P21" s="43">
        <v>-1.197365795250449E-3</v>
      </c>
    </row>
    <row r="22" spans="1:16" ht="12.75" customHeight="1">
      <c r="A22" s="31">
        <v>12</v>
      </c>
      <c r="B22" s="32" t="s">
        <v>42</v>
      </c>
      <c r="C22" s="33" t="s">
        <v>51</v>
      </c>
      <c r="D22" s="34">
        <v>44560</v>
      </c>
      <c r="E22" s="40">
        <v>372.3</v>
      </c>
      <c r="F22" s="40">
        <v>374.3</v>
      </c>
      <c r="G22" s="41">
        <v>367.3</v>
      </c>
      <c r="H22" s="41">
        <v>362.3</v>
      </c>
      <c r="I22" s="41">
        <v>355.3</v>
      </c>
      <c r="J22" s="41">
        <v>379.3</v>
      </c>
      <c r="K22" s="41">
        <v>386.3</v>
      </c>
      <c r="L22" s="41">
        <v>391.3</v>
      </c>
      <c r="M22" s="31">
        <v>381.3</v>
      </c>
      <c r="N22" s="31">
        <v>369.3</v>
      </c>
      <c r="O22" s="42">
        <v>13578000</v>
      </c>
      <c r="P22" s="43">
        <v>1.2641235037476228E-2</v>
      </c>
    </row>
    <row r="23" spans="1:16" ht="12.75" customHeight="1">
      <c r="A23" s="31">
        <v>13</v>
      </c>
      <c r="B23" s="32" t="s">
        <v>47</v>
      </c>
      <c r="C23" s="33" t="s">
        <v>52</v>
      </c>
      <c r="D23" s="34">
        <v>44560</v>
      </c>
      <c r="E23" s="40">
        <v>817.75</v>
      </c>
      <c r="F23" s="40">
        <v>814.68333333333339</v>
      </c>
      <c r="G23" s="41">
        <v>804.46666666666681</v>
      </c>
      <c r="H23" s="41">
        <v>791.18333333333339</v>
      </c>
      <c r="I23" s="41">
        <v>780.96666666666681</v>
      </c>
      <c r="J23" s="41">
        <v>827.96666666666681</v>
      </c>
      <c r="K23" s="41">
        <v>838.18333333333351</v>
      </c>
      <c r="L23" s="41">
        <v>851.46666666666681</v>
      </c>
      <c r="M23" s="31">
        <v>824.9</v>
      </c>
      <c r="N23" s="31">
        <v>801.4</v>
      </c>
      <c r="O23" s="42">
        <v>1892450</v>
      </c>
      <c r="P23" s="43">
        <v>-3.0817046831375441E-3</v>
      </c>
    </row>
    <row r="24" spans="1:16" ht="12.75" customHeight="1">
      <c r="A24" s="31">
        <v>14</v>
      </c>
      <c r="B24" s="32" t="s">
        <v>44</v>
      </c>
      <c r="C24" s="33" t="s">
        <v>53</v>
      </c>
      <c r="D24" s="34">
        <v>44560</v>
      </c>
      <c r="E24" s="40">
        <v>5599.5</v>
      </c>
      <c r="F24" s="40">
        <v>5643.4666666666672</v>
      </c>
      <c r="G24" s="41">
        <v>5514.1833333333343</v>
      </c>
      <c r="H24" s="41">
        <v>5428.8666666666668</v>
      </c>
      <c r="I24" s="41">
        <v>5299.5833333333339</v>
      </c>
      <c r="J24" s="41">
        <v>5728.7833333333347</v>
      </c>
      <c r="K24" s="41">
        <v>5858.0666666666675</v>
      </c>
      <c r="L24" s="41">
        <v>5943.383333333335</v>
      </c>
      <c r="M24" s="31">
        <v>5772.75</v>
      </c>
      <c r="N24" s="31">
        <v>5558.15</v>
      </c>
      <c r="O24" s="42">
        <v>1929625</v>
      </c>
      <c r="P24" s="43">
        <v>1.85405120084455E-2</v>
      </c>
    </row>
    <row r="25" spans="1:16" ht="12.75" customHeight="1">
      <c r="A25" s="31">
        <v>15</v>
      </c>
      <c r="B25" s="32" t="s">
        <v>49</v>
      </c>
      <c r="C25" s="33" t="s">
        <v>54</v>
      </c>
      <c r="D25" s="34">
        <v>44560</v>
      </c>
      <c r="E25" s="40">
        <v>208.3</v>
      </c>
      <c r="F25" s="40">
        <v>207.53333333333333</v>
      </c>
      <c r="G25" s="41">
        <v>206.06666666666666</v>
      </c>
      <c r="H25" s="41">
        <v>203.83333333333334</v>
      </c>
      <c r="I25" s="41">
        <v>202.36666666666667</v>
      </c>
      <c r="J25" s="41">
        <v>209.76666666666665</v>
      </c>
      <c r="K25" s="41">
        <v>211.23333333333329</v>
      </c>
      <c r="L25" s="41">
        <v>213.46666666666664</v>
      </c>
      <c r="M25" s="31">
        <v>209</v>
      </c>
      <c r="N25" s="31">
        <v>205.3</v>
      </c>
      <c r="O25" s="42">
        <v>12272500</v>
      </c>
      <c r="P25" s="43">
        <v>9.6668037844508427E-3</v>
      </c>
    </row>
    <row r="26" spans="1:16" ht="12.75" customHeight="1">
      <c r="A26" s="31">
        <v>16</v>
      </c>
      <c r="B26" s="302" t="s">
        <v>49</v>
      </c>
      <c r="C26" s="33" t="s">
        <v>55</v>
      </c>
      <c r="D26" s="34">
        <v>44560</v>
      </c>
      <c r="E26" s="40">
        <v>122</v>
      </c>
      <c r="F26" s="40">
        <v>121.5</v>
      </c>
      <c r="G26" s="41">
        <v>119.95</v>
      </c>
      <c r="H26" s="41">
        <v>117.9</v>
      </c>
      <c r="I26" s="41">
        <v>116.35000000000001</v>
      </c>
      <c r="J26" s="41">
        <v>123.55</v>
      </c>
      <c r="K26" s="41">
        <v>125.10000000000001</v>
      </c>
      <c r="L26" s="41">
        <v>127.14999999999999</v>
      </c>
      <c r="M26" s="31">
        <v>123.05</v>
      </c>
      <c r="N26" s="31">
        <v>119.45</v>
      </c>
      <c r="O26" s="42">
        <v>46291500</v>
      </c>
      <c r="P26" s="43">
        <v>-2.2308438409311348E-3</v>
      </c>
    </row>
    <row r="27" spans="1:16" ht="12.75" customHeight="1">
      <c r="A27" s="31">
        <v>17</v>
      </c>
      <c r="B27" s="303" t="s">
        <v>56</v>
      </c>
      <c r="C27" s="33" t="s">
        <v>57</v>
      </c>
      <c r="D27" s="34">
        <v>44560</v>
      </c>
      <c r="E27" s="40">
        <v>3153.65</v>
      </c>
      <c r="F27" s="40">
        <v>3166.5</v>
      </c>
      <c r="G27" s="41">
        <v>3124</v>
      </c>
      <c r="H27" s="41">
        <v>3094.35</v>
      </c>
      <c r="I27" s="41">
        <v>3051.85</v>
      </c>
      <c r="J27" s="41">
        <v>3196.15</v>
      </c>
      <c r="K27" s="41">
        <v>3238.65</v>
      </c>
      <c r="L27" s="41">
        <v>3268.3</v>
      </c>
      <c r="M27" s="31">
        <v>3209</v>
      </c>
      <c r="N27" s="31">
        <v>3136.85</v>
      </c>
      <c r="O27" s="42">
        <v>4211550</v>
      </c>
      <c r="P27" s="43">
        <v>4.3017942717040007E-2</v>
      </c>
    </row>
    <row r="28" spans="1:16" ht="12.75" customHeight="1">
      <c r="A28" s="31">
        <v>18</v>
      </c>
      <c r="B28" s="32" t="s">
        <v>44</v>
      </c>
      <c r="C28" s="33" t="s">
        <v>307</v>
      </c>
      <c r="D28" s="34">
        <v>44560</v>
      </c>
      <c r="E28" s="40">
        <v>2225.1</v>
      </c>
      <c r="F28" s="40">
        <v>2213.5333333333333</v>
      </c>
      <c r="G28" s="41">
        <v>2192.7166666666667</v>
      </c>
      <c r="H28" s="41">
        <v>2160.3333333333335</v>
      </c>
      <c r="I28" s="41">
        <v>2139.5166666666669</v>
      </c>
      <c r="J28" s="41">
        <v>2245.9166666666665</v>
      </c>
      <c r="K28" s="41">
        <v>2266.7333333333331</v>
      </c>
      <c r="L28" s="41">
        <v>2299.1166666666663</v>
      </c>
      <c r="M28" s="31">
        <v>2234.35</v>
      </c>
      <c r="N28" s="31">
        <v>2181.15</v>
      </c>
      <c r="O28" s="42">
        <v>455950</v>
      </c>
      <c r="P28" s="43">
        <v>9.7442143727161992E-3</v>
      </c>
    </row>
    <row r="29" spans="1:16" ht="12.75" customHeight="1">
      <c r="A29" s="31">
        <v>19</v>
      </c>
      <c r="B29" s="32" t="s">
        <v>44</v>
      </c>
      <c r="C29" s="33" t="s">
        <v>308</v>
      </c>
      <c r="D29" s="34">
        <v>44560</v>
      </c>
      <c r="E29" s="40">
        <v>8722.4500000000007</v>
      </c>
      <c r="F29" s="40">
        <v>8746.1666666666661</v>
      </c>
      <c r="G29" s="41">
        <v>8662.3833333333314</v>
      </c>
      <c r="H29" s="41">
        <v>8602.3166666666657</v>
      </c>
      <c r="I29" s="41">
        <v>8518.533333333331</v>
      </c>
      <c r="J29" s="41">
        <v>8806.2333333333318</v>
      </c>
      <c r="K29" s="41">
        <v>8890.0166666666682</v>
      </c>
      <c r="L29" s="41">
        <v>8950.0833333333321</v>
      </c>
      <c r="M29" s="31">
        <v>8829.9500000000007</v>
      </c>
      <c r="N29" s="31">
        <v>8686.1</v>
      </c>
      <c r="O29" s="42">
        <v>40050</v>
      </c>
      <c r="P29" s="43">
        <v>-3.6101083032490974E-2</v>
      </c>
    </row>
    <row r="30" spans="1:16" ht="12.75" customHeight="1">
      <c r="A30" s="31">
        <v>20</v>
      </c>
      <c r="B30" s="32" t="s">
        <v>58</v>
      </c>
      <c r="C30" s="33" t="s">
        <v>59</v>
      </c>
      <c r="D30" s="34">
        <v>44560</v>
      </c>
      <c r="E30" s="40">
        <v>1125.8</v>
      </c>
      <c r="F30" s="40">
        <v>1117.7666666666667</v>
      </c>
      <c r="G30" s="41">
        <v>1106.1333333333332</v>
      </c>
      <c r="H30" s="41">
        <v>1086.4666666666665</v>
      </c>
      <c r="I30" s="41">
        <v>1074.833333333333</v>
      </c>
      <c r="J30" s="41">
        <v>1137.4333333333334</v>
      </c>
      <c r="K30" s="41">
        <v>1149.0666666666671</v>
      </c>
      <c r="L30" s="41">
        <v>1168.7333333333336</v>
      </c>
      <c r="M30" s="31">
        <v>1129.4000000000001</v>
      </c>
      <c r="N30" s="31">
        <v>1098.0999999999999</v>
      </c>
      <c r="O30" s="42">
        <v>3751500</v>
      </c>
      <c r="P30" s="43">
        <v>-8.1956378056840719E-3</v>
      </c>
    </row>
    <row r="31" spans="1:16" ht="12.75" customHeight="1">
      <c r="A31" s="31">
        <v>21</v>
      </c>
      <c r="B31" s="32" t="s">
        <v>47</v>
      </c>
      <c r="C31" s="33" t="s">
        <v>60</v>
      </c>
      <c r="D31" s="34">
        <v>44560</v>
      </c>
      <c r="E31" s="40">
        <v>663.5</v>
      </c>
      <c r="F31" s="40">
        <v>662.83333333333337</v>
      </c>
      <c r="G31" s="41">
        <v>655.76666666666677</v>
      </c>
      <c r="H31" s="41">
        <v>648.03333333333342</v>
      </c>
      <c r="I31" s="41">
        <v>640.96666666666681</v>
      </c>
      <c r="J31" s="41">
        <v>670.56666666666672</v>
      </c>
      <c r="K31" s="41">
        <v>677.63333333333333</v>
      </c>
      <c r="L31" s="41">
        <v>685.36666666666667</v>
      </c>
      <c r="M31" s="31">
        <v>669.9</v>
      </c>
      <c r="N31" s="31">
        <v>655.1</v>
      </c>
      <c r="O31" s="42">
        <v>15961000</v>
      </c>
      <c r="P31" s="43">
        <v>1.1949604659404903E-3</v>
      </c>
    </row>
    <row r="32" spans="1:16" ht="12.75" customHeight="1">
      <c r="A32" s="31">
        <v>22</v>
      </c>
      <c r="B32" s="32" t="s">
        <v>58</v>
      </c>
      <c r="C32" s="33" t="s">
        <v>61</v>
      </c>
      <c r="D32" s="34">
        <v>44560</v>
      </c>
      <c r="E32" s="40">
        <v>680.95</v>
      </c>
      <c r="F32" s="40">
        <v>673.93333333333339</v>
      </c>
      <c r="G32" s="41">
        <v>665.11666666666679</v>
      </c>
      <c r="H32" s="41">
        <v>649.28333333333342</v>
      </c>
      <c r="I32" s="41">
        <v>640.46666666666681</v>
      </c>
      <c r="J32" s="41">
        <v>689.76666666666677</v>
      </c>
      <c r="K32" s="41">
        <v>698.58333333333337</v>
      </c>
      <c r="L32" s="41">
        <v>714.41666666666674</v>
      </c>
      <c r="M32" s="31">
        <v>682.75</v>
      </c>
      <c r="N32" s="31">
        <v>658.1</v>
      </c>
      <c r="O32" s="42">
        <v>62626800</v>
      </c>
      <c r="P32" s="43">
        <v>4.4072363356428019E-3</v>
      </c>
    </row>
    <row r="33" spans="1:16" ht="12.75" customHeight="1">
      <c r="A33" s="31">
        <v>23</v>
      </c>
      <c r="B33" s="32" t="s">
        <v>49</v>
      </c>
      <c r="C33" s="33" t="s">
        <v>62</v>
      </c>
      <c r="D33" s="34">
        <v>44560</v>
      </c>
      <c r="E33" s="40">
        <v>3264.85</v>
      </c>
      <c r="F33" s="40">
        <v>3268.9333333333329</v>
      </c>
      <c r="G33" s="41">
        <v>3238.6666666666661</v>
      </c>
      <c r="H33" s="41">
        <v>3212.4833333333331</v>
      </c>
      <c r="I33" s="41">
        <v>3182.2166666666662</v>
      </c>
      <c r="J33" s="41">
        <v>3295.1166666666659</v>
      </c>
      <c r="K33" s="41">
        <v>3325.3833333333332</v>
      </c>
      <c r="L33" s="41">
        <v>3351.5666666666657</v>
      </c>
      <c r="M33" s="31">
        <v>3299.2</v>
      </c>
      <c r="N33" s="31">
        <v>3242.75</v>
      </c>
      <c r="O33" s="42">
        <v>3497250</v>
      </c>
      <c r="P33" s="43">
        <v>3.91472292378547E-2</v>
      </c>
    </row>
    <row r="34" spans="1:16" ht="12.75" customHeight="1">
      <c r="A34" s="31">
        <v>24</v>
      </c>
      <c r="B34" s="32" t="s">
        <v>63</v>
      </c>
      <c r="C34" s="33" t="s">
        <v>64</v>
      </c>
      <c r="D34" s="34">
        <v>44560</v>
      </c>
      <c r="E34" s="40">
        <v>17432.099999999999</v>
      </c>
      <c r="F34" s="40">
        <v>17415.733333333334</v>
      </c>
      <c r="G34" s="41">
        <v>17266.516666666666</v>
      </c>
      <c r="H34" s="41">
        <v>17100.933333333334</v>
      </c>
      <c r="I34" s="41">
        <v>16951.716666666667</v>
      </c>
      <c r="J34" s="41">
        <v>17581.316666666666</v>
      </c>
      <c r="K34" s="41">
        <v>17730.533333333333</v>
      </c>
      <c r="L34" s="41">
        <v>17896.116666666665</v>
      </c>
      <c r="M34" s="31">
        <v>17564.95</v>
      </c>
      <c r="N34" s="31">
        <v>17250.150000000001</v>
      </c>
      <c r="O34" s="42">
        <v>644800</v>
      </c>
      <c r="P34" s="43">
        <v>1.1292346298619825E-2</v>
      </c>
    </row>
    <row r="35" spans="1:16" ht="12.75" customHeight="1">
      <c r="A35" s="31">
        <v>25</v>
      </c>
      <c r="B35" s="32" t="s">
        <v>63</v>
      </c>
      <c r="C35" s="33" t="s">
        <v>65</v>
      </c>
      <c r="D35" s="34">
        <v>44560</v>
      </c>
      <c r="E35" s="40">
        <v>7073.8</v>
      </c>
      <c r="F35" s="40">
        <v>7057.7666666666664</v>
      </c>
      <c r="G35" s="41">
        <v>6992.0333333333328</v>
      </c>
      <c r="H35" s="41">
        <v>6910.2666666666664</v>
      </c>
      <c r="I35" s="41">
        <v>6844.5333333333328</v>
      </c>
      <c r="J35" s="41">
        <v>7139.5333333333328</v>
      </c>
      <c r="K35" s="41">
        <v>7205.2666666666664</v>
      </c>
      <c r="L35" s="41">
        <v>7287.0333333333328</v>
      </c>
      <c r="M35" s="31">
        <v>7123.5</v>
      </c>
      <c r="N35" s="31">
        <v>6976</v>
      </c>
      <c r="O35" s="42">
        <v>4219500</v>
      </c>
      <c r="P35" s="43">
        <v>4.3439452543885745E-3</v>
      </c>
    </row>
    <row r="36" spans="1:16" ht="12.75" customHeight="1">
      <c r="A36" s="31">
        <v>26</v>
      </c>
      <c r="B36" s="32" t="s">
        <v>49</v>
      </c>
      <c r="C36" s="33" t="s">
        <v>66</v>
      </c>
      <c r="D36" s="34">
        <v>44560</v>
      </c>
      <c r="E36" s="40">
        <v>2185.6999999999998</v>
      </c>
      <c r="F36" s="40">
        <v>2194.5</v>
      </c>
      <c r="G36" s="41">
        <v>2164.35</v>
      </c>
      <c r="H36" s="41">
        <v>2143</v>
      </c>
      <c r="I36" s="41">
        <v>2112.85</v>
      </c>
      <c r="J36" s="41">
        <v>2215.85</v>
      </c>
      <c r="K36" s="41">
        <v>2245.9999999999995</v>
      </c>
      <c r="L36" s="41">
        <v>2267.35</v>
      </c>
      <c r="M36" s="31">
        <v>2224.65</v>
      </c>
      <c r="N36" s="31">
        <v>2173.15</v>
      </c>
      <c r="O36" s="42">
        <v>1728400</v>
      </c>
      <c r="P36" s="43">
        <v>7.8134110787172004E-3</v>
      </c>
    </row>
    <row r="37" spans="1:16" ht="12.75" customHeight="1">
      <c r="A37" s="31">
        <v>27</v>
      </c>
      <c r="B37" s="32" t="s">
        <v>58</v>
      </c>
      <c r="C37" s="33" t="s">
        <v>67</v>
      </c>
      <c r="D37" s="34">
        <v>44560</v>
      </c>
      <c r="E37" s="40">
        <v>277.5</v>
      </c>
      <c r="F37" s="40">
        <v>275.63333333333333</v>
      </c>
      <c r="G37" s="41">
        <v>272.86666666666667</v>
      </c>
      <c r="H37" s="41">
        <v>268.23333333333335</v>
      </c>
      <c r="I37" s="41">
        <v>265.4666666666667</v>
      </c>
      <c r="J37" s="41">
        <v>280.26666666666665</v>
      </c>
      <c r="K37" s="41">
        <v>283.0333333333333</v>
      </c>
      <c r="L37" s="41">
        <v>287.66666666666663</v>
      </c>
      <c r="M37" s="31">
        <v>278.39999999999998</v>
      </c>
      <c r="N37" s="31">
        <v>271</v>
      </c>
      <c r="O37" s="42">
        <v>24233400</v>
      </c>
      <c r="P37" s="43">
        <v>1.530920060331825E-2</v>
      </c>
    </row>
    <row r="38" spans="1:16" ht="12.75" customHeight="1">
      <c r="A38" s="31">
        <v>28</v>
      </c>
      <c r="B38" s="32" t="s">
        <v>58</v>
      </c>
      <c r="C38" s="33" t="s">
        <v>68</v>
      </c>
      <c r="D38" s="34">
        <v>44560</v>
      </c>
      <c r="E38" s="40">
        <v>87.9</v>
      </c>
      <c r="F38" s="40">
        <v>87.316666666666677</v>
      </c>
      <c r="G38" s="41">
        <v>86.483333333333348</v>
      </c>
      <c r="H38" s="41">
        <v>85.066666666666677</v>
      </c>
      <c r="I38" s="41">
        <v>84.233333333333348</v>
      </c>
      <c r="J38" s="41">
        <v>88.733333333333348</v>
      </c>
      <c r="K38" s="41">
        <v>89.566666666666691</v>
      </c>
      <c r="L38" s="41">
        <v>90.983333333333348</v>
      </c>
      <c r="M38" s="31">
        <v>88.15</v>
      </c>
      <c r="N38" s="31">
        <v>85.9</v>
      </c>
      <c r="O38" s="42">
        <v>134643600</v>
      </c>
      <c r="P38" s="43">
        <v>-4.0675032453483338E-3</v>
      </c>
    </row>
    <row r="39" spans="1:16" ht="12.75" customHeight="1">
      <c r="A39" s="31">
        <v>29</v>
      </c>
      <c r="B39" s="32" t="s">
        <v>56</v>
      </c>
      <c r="C39" s="33" t="s">
        <v>69</v>
      </c>
      <c r="D39" s="34">
        <v>44560</v>
      </c>
      <c r="E39" s="40">
        <v>1895.05</v>
      </c>
      <c r="F39" s="40">
        <v>1900.8833333333332</v>
      </c>
      <c r="G39" s="41">
        <v>1873.7666666666664</v>
      </c>
      <c r="H39" s="41">
        <v>1852.4833333333331</v>
      </c>
      <c r="I39" s="41">
        <v>1825.3666666666663</v>
      </c>
      <c r="J39" s="41">
        <v>1922.1666666666665</v>
      </c>
      <c r="K39" s="41">
        <v>1949.2833333333333</v>
      </c>
      <c r="L39" s="41">
        <v>1970.5666666666666</v>
      </c>
      <c r="M39" s="31">
        <v>1928</v>
      </c>
      <c r="N39" s="31">
        <v>1879.6</v>
      </c>
      <c r="O39" s="42">
        <v>1625250</v>
      </c>
      <c r="P39" s="43">
        <v>-4.5542635658914726E-2</v>
      </c>
    </row>
    <row r="40" spans="1:16" ht="12.75" customHeight="1">
      <c r="A40" s="31">
        <v>30</v>
      </c>
      <c r="B40" s="32" t="s">
        <v>70</v>
      </c>
      <c r="C40" s="33" t="s">
        <v>71</v>
      </c>
      <c r="D40" s="34">
        <v>44560</v>
      </c>
      <c r="E40" s="40">
        <v>206.1</v>
      </c>
      <c r="F40" s="40">
        <v>204.96666666666667</v>
      </c>
      <c r="G40" s="41">
        <v>203.33333333333334</v>
      </c>
      <c r="H40" s="41">
        <v>200.56666666666666</v>
      </c>
      <c r="I40" s="41">
        <v>198.93333333333334</v>
      </c>
      <c r="J40" s="41">
        <v>207.73333333333335</v>
      </c>
      <c r="K40" s="41">
        <v>209.36666666666667</v>
      </c>
      <c r="L40" s="41">
        <v>212.13333333333335</v>
      </c>
      <c r="M40" s="31">
        <v>206.6</v>
      </c>
      <c r="N40" s="31">
        <v>202.2</v>
      </c>
      <c r="O40" s="42">
        <v>20630200</v>
      </c>
      <c r="P40" s="43">
        <v>-1.5236713223290404E-2</v>
      </c>
    </row>
    <row r="41" spans="1:16" ht="12.75" customHeight="1">
      <c r="A41" s="31">
        <v>31</v>
      </c>
      <c r="B41" s="32" t="s">
        <v>56</v>
      </c>
      <c r="C41" s="33" t="s">
        <v>72</v>
      </c>
      <c r="D41" s="34">
        <v>44560</v>
      </c>
      <c r="E41" s="40">
        <v>744.5</v>
      </c>
      <c r="F41" s="40">
        <v>749.36666666666667</v>
      </c>
      <c r="G41" s="41">
        <v>737.63333333333333</v>
      </c>
      <c r="H41" s="41">
        <v>730.76666666666665</v>
      </c>
      <c r="I41" s="41">
        <v>719.0333333333333</v>
      </c>
      <c r="J41" s="41">
        <v>756.23333333333335</v>
      </c>
      <c r="K41" s="41">
        <v>767.9666666666667</v>
      </c>
      <c r="L41" s="41">
        <v>774.83333333333337</v>
      </c>
      <c r="M41" s="31">
        <v>761.1</v>
      </c>
      <c r="N41" s="31">
        <v>742.5</v>
      </c>
      <c r="O41" s="42">
        <v>4090900</v>
      </c>
      <c r="P41" s="43">
        <v>4.3208209559816363E-3</v>
      </c>
    </row>
    <row r="42" spans="1:16" ht="12.75" customHeight="1">
      <c r="A42" s="31">
        <v>32</v>
      </c>
      <c r="B42" s="32" t="s">
        <v>49</v>
      </c>
      <c r="C42" s="33" t="s">
        <v>73</v>
      </c>
      <c r="D42" s="34">
        <v>44560</v>
      </c>
      <c r="E42" s="40">
        <v>702.6</v>
      </c>
      <c r="F42" s="40">
        <v>700.11666666666679</v>
      </c>
      <c r="G42" s="41">
        <v>693.53333333333353</v>
      </c>
      <c r="H42" s="41">
        <v>684.4666666666667</v>
      </c>
      <c r="I42" s="41">
        <v>677.88333333333344</v>
      </c>
      <c r="J42" s="41">
        <v>709.18333333333362</v>
      </c>
      <c r="K42" s="41">
        <v>715.76666666666688</v>
      </c>
      <c r="L42" s="41">
        <v>724.83333333333371</v>
      </c>
      <c r="M42" s="31">
        <v>706.7</v>
      </c>
      <c r="N42" s="31">
        <v>691.05</v>
      </c>
      <c r="O42" s="42">
        <v>9082500</v>
      </c>
      <c r="P42" s="43">
        <v>-9.8928951026081274E-3</v>
      </c>
    </row>
    <row r="43" spans="1:16" ht="12.75" customHeight="1">
      <c r="A43" s="31">
        <v>33</v>
      </c>
      <c r="B43" s="32" t="s">
        <v>74</v>
      </c>
      <c r="C43" s="33" t="s">
        <v>75</v>
      </c>
      <c r="D43" s="34">
        <v>44560</v>
      </c>
      <c r="E43" s="40">
        <v>725.45</v>
      </c>
      <c r="F43" s="40">
        <v>728.5</v>
      </c>
      <c r="G43" s="41">
        <v>718.2</v>
      </c>
      <c r="H43" s="41">
        <v>710.95</v>
      </c>
      <c r="I43" s="41">
        <v>700.65000000000009</v>
      </c>
      <c r="J43" s="41">
        <v>735.75</v>
      </c>
      <c r="K43" s="41">
        <v>746.05</v>
      </c>
      <c r="L43" s="41">
        <v>753.3</v>
      </c>
      <c r="M43" s="31">
        <v>738.8</v>
      </c>
      <c r="N43" s="31">
        <v>721.25</v>
      </c>
      <c r="O43" s="42">
        <v>64695080</v>
      </c>
      <c r="P43" s="43">
        <v>2.9914165806694575E-2</v>
      </c>
    </row>
    <row r="44" spans="1:16" ht="12.75" customHeight="1">
      <c r="A44" s="31">
        <v>34</v>
      </c>
      <c r="B44" s="32" t="s">
        <v>70</v>
      </c>
      <c r="C44" s="33" t="s">
        <v>76</v>
      </c>
      <c r="D44" s="34">
        <v>44560</v>
      </c>
      <c r="E44" s="40">
        <v>60.3</v>
      </c>
      <c r="F44" s="40">
        <v>59.633333333333333</v>
      </c>
      <c r="G44" s="41">
        <v>58.766666666666666</v>
      </c>
      <c r="H44" s="41">
        <v>57.233333333333334</v>
      </c>
      <c r="I44" s="41">
        <v>56.366666666666667</v>
      </c>
      <c r="J44" s="41">
        <v>61.166666666666664</v>
      </c>
      <c r="K44" s="41">
        <v>62.033333333333324</v>
      </c>
      <c r="L44" s="41">
        <v>63.566666666666663</v>
      </c>
      <c r="M44" s="31">
        <v>60.5</v>
      </c>
      <c r="N44" s="31">
        <v>58.1</v>
      </c>
      <c r="O44" s="42">
        <v>104895000</v>
      </c>
      <c r="P44" s="43">
        <v>1.092896174863388E-2</v>
      </c>
    </row>
    <row r="45" spans="1:16" ht="12.75" customHeight="1">
      <c r="A45" s="31">
        <v>35</v>
      </c>
      <c r="B45" s="32" t="s">
        <v>47</v>
      </c>
      <c r="C45" s="33" t="s">
        <v>77</v>
      </c>
      <c r="D45" s="34">
        <v>44560</v>
      </c>
      <c r="E45" s="40">
        <v>372.6</v>
      </c>
      <c r="F45" s="40">
        <v>369.2833333333333</v>
      </c>
      <c r="G45" s="41">
        <v>362.96666666666658</v>
      </c>
      <c r="H45" s="41">
        <v>353.33333333333326</v>
      </c>
      <c r="I45" s="41">
        <v>347.01666666666654</v>
      </c>
      <c r="J45" s="41">
        <v>378.91666666666663</v>
      </c>
      <c r="K45" s="41">
        <v>385.23333333333335</v>
      </c>
      <c r="L45" s="41">
        <v>394.86666666666667</v>
      </c>
      <c r="M45" s="31">
        <v>375.6</v>
      </c>
      <c r="N45" s="31">
        <v>359.65</v>
      </c>
      <c r="O45" s="42">
        <v>17017700</v>
      </c>
      <c r="P45" s="43">
        <v>0.11380400421496312</v>
      </c>
    </row>
    <row r="46" spans="1:16" ht="12.75" customHeight="1">
      <c r="A46" s="31">
        <v>36</v>
      </c>
      <c r="B46" s="32" t="s">
        <v>49</v>
      </c>
      <c r="C46" s="33" t="s">
        <v>78</v>
      </c>
      <c r="D46" s="34">
        <v>44560</v>
      </c>
      <c r="E46" s="40">
        <v>16365.75</v>
      </c>
      <c r="F46" s="40">
        <v>16316.366666666669</v>
      </c>
      <c r="G46" s="41">
        <v>16224.583333333336</v>
      </c>
      <c r="H46" s="41">
        <v>16083.416666666668</v>
      </c>
      <c r="I46" s="41">
        <v>15991.633333333335</v>
      </c>
      <c r="J46" s="41">
        <v>16457.533333333336</v>
      </c>
      <c r="K46" s="41">
        <v>16549.316666666669</v>
      </c>
      <c r="L46" s="41">
        <v>16690.483333333337</v>
      </c>
      <c r="M46" s="31">
        <v>16408.150000000001</v>
      </c>
      <c r="N46" s="31">
        <v>16175.2</v>
      </c>
      <c r="O46" s="42">
        <v>144900</v>
      </c>
      <c r="P46" s="43">
        <v>-4.807692307692308E-3</v>
      </c>
    </row>
    <row r="47" spans="1:16" ht="12.75" customHeight="1">
      <c r="A47" s="31">
        <v>37</v>
      </c>
      <c r="B47" s="32" t="s">
        <v>79</v>
      </c>
      <c r="C47" s="33" t="s">
        <v>80</v>
      </c>
      <c r="D47" s="34">
        <v>44560</v>
      </c>
      <c r="E47" s="40">
        <v>370.6</v>
      </c>
      <c r="F47" s="40">
        <v>371.38333333333338</v>
      </c>
      <c r="G47" s="41">
        <v>366.46666666666675</v>
      </c>
      <c r="H47" s="41">
        <v>362.33333333333337</v>
      </c>
      <c r="I47" s="41">
        <v>357.41666666666674</v>
      </c>
      <c r="J47" s="41">
        <v>375.51666666666677</v>
      </c>
      <c r="K47" s="41">
        <v>380.43333333333339</v>
      </c>
      <c r="L47" s="41">
        <v>384.56666666666678</v>
      </c>
      <c r="M47" s="31">
        <v>376.3</v>
      </c>
      <c r="N47" s="31">
        <v>367.25</v>
      </c>
      <c r="O47" s="42">
        <v>31876200</v>
      </c>
      <c r="P47" s="43">
        <v>3.4706397896581948E-2</v>
      </c>
    </row>
    <row r="48" spans="1:16" ht="12.75" customHeight="1">
      <c r="A48" s="31">
        <v>38</v>
      </c>
      <c r="B48" s="32" t="s">
        <v>56</v>
      </c>
      <c r="C48" s="33" t="s">
        <v>81</v>
      </c>
      <c r="D48" s="34">
        <v>44560</v>
      </c>
      <c r="E48" s="40">
        <v>3548.75</v>
      </c>
      <c r="F48" s="40">
        <v>3567.1333333333332</v>
      </c>
      <c r="G48" s="41">
        <v>3521.2666666666664</v>
      </c>
      <c r="H48" s="41">
        <v>3493.7833333333333</v>
      </c>
      <c r="I48" s="41">
        <v>3447.9166666666665</v>
      </c>
      <c r="J48" s="41">
        <v>3594.6166666666663</v>
      </c>
      <c r="K48" s="41">
        <v>3640.4833333333331</v>
      </c>
      <c r="L48" s="41">
        <v>3667.9666666666662</v>
      </c>
      <c r="M48" s="31">
        <v>3613</v>
      </c>
      <c r="N48" s="31">
        <v>3539.65</v>
      </c>
      <c r="O48" s="42">
        <v>1462600</v>
      </c>
      <c r="P48" s="43">
        <v>-6.8324678874009297E-4</v>
      </c>
    </row>
    <row r="49" spans="1:16" ht="12.75" customHeight="1">
      <c r="A49" s="31">
        <v>39</v>
      </c>
      <c r="B49" s="32" t="s">
        <v>87</v>
      </c>
      <c r="C49" s="33" t="s">
        <v>322</v>
      </c>
      <c r="D49" s="34">
        <v>44560</v>
      </c>
      <c r="E49" s="40">
        <v>490.2</v>
      </c>
      <c r="F49" s="40">
        <v>488.58333333333331</v>
      </c>
      <c r="G49" s="41">
        <v>483.76666666666665</v>
      </c>
      <c r="H49" s="41">
        <v>477.33333333333331</v>
      </c>
      <c r="I49" s="41">
        <v>472.51666666666665</v>
      </c>
      <c r="J49" s="41">
        <v>495.01666666666665</v>
      </c>
      <c r="K49" s="41">
        <v>499.83333333333337</v>
      </c>
      <c r="L49" s="41">
        <v>506.26666666666665</v>
      </c>
      <c r="M49" s="31">
        <v>493.4</v>
      </c>
      <c r="N49" s="31">
        <v>482.15</v>
      </c>
      <c r="O49" s="42">
        <v>4017000</v>
      </c>
      <c r="P49" s="43">
        <v>2.1825396825396824E-2</v>
      </c>
    </row>
    <row r="50" spans="1:16" ht="12.75" customHeight="1">
      <c r="A50" s="31">
        <v>40</v>
      </c>
      <c r="B50" s="32" t="s">
        <v>47</v>
      </c>
      <c r="C50" s="33" t="s">
        <v>82</v>
      </c>
      <c r="D50" s="34">
        <v>44560</v>
      </c>
      <c r="E50" s="40">
        <v>455.1</v>
      </c>
      <c r="F50" s="40">
        <v>459.13333333333338</v>
      </c>
      <c r="G50" s="41">
        <v>449.41666666666674</v>
      </c>
      <c r="H50" s="41">
        <v>443.73333333333335</v>
      </c>
      <c r="I50" s="41">
        <v>434.01666666666671</v>
      </c>
      <c r="J50" s="41">
        <v>464.81666666666678</v>
      </c>
      <c r="K50" s="41">
        <v>474.53333333333336</v>
      </c>
      <c r="L50" s="41">
        <v>480.21666666666681</v>
      </c>
      <c r="M50" s="31">
        <v>468.85</v>
      </c>
      <c r="N50" s="31">
        <v>453.45</v>
      </c>
      <c r="O50" s="42">
        <v>19663600</v>
      </c>
      <c r="P50" s="43">
        <v>3.3593524139924835E-2</v>
      </c>
    </row>
    <row r="51" spans="1:16" ht="12.75" customHeight="1">
      <c r="A51" s="31">
        <v>41</v>
      </c>
      <c r="B51" s="32" t="s">
        <v>58</v>
      </c>
      <c r="C51" s="33" t="s">
        <v>83</v>
      </c>
      <c r="D51" s="34">
        <v>44560</v>
      </c>
      <c r="E51" s="40">
        <v>207</v>
      </c>
      <c r="F51" s="40">
        <v>204.5333333333333</v>
      </c>
      <c r="G51" s="41">
        <v>201.4166666666666</v>
      </c>
      <c r="H51" s="41">
        <v>195.83333333333329</v>
      </c>
      <c r="I51" s="41">
        <v>192.71666666666658</v>
      </c>
      <c r="J51" s="41">
        <v>210.11666666666662</v>
      </c>
      <c r="K51" s="41">
        <v>213.23333333333329</v>
      </c>
      <c r="L51" s="41">
        <v>218.81666666666663</v>
      </c>
      <c r="M51" s="31">
        <v>207.65</v>
      </c>
      <c r="N51" s="31">
        <v>198.95</v>
      </c>
      <c r="O51" s="42">
        <v>49161600</v>
      </c>
      <c r="P51" s="43">
        <v>-1.0327209479291227E-2</v>
      </c>
    </row>
    <row r="52" spans="1:16" ht="12.75" customHeight="1">
      <c r="A52" s="31">
        <v>42</v>
      </c>
      <c r="B52" s="32" t="s">
        <v>63</v>
      </c>
      <c r="C52" s="33" t="s">
        <v>330</v>
      </c>
      <c r="D52" s="34">
        <v>44560</v>
      </c>
      <c r="E52" s="40">
        <v>594.5</v>
      </c>
      <c r="F52" s="40">
        <v>592.44999999999993</v>
      </c>
      <c r="G52" s="41">
        <v>585.79999999999984</v>
      </c>
      <c r="H52" s="41">
        <v>577.09999999999991</v>
      </c>
      <c r="I52" s="41">
        <v>570.44999999999982</v>
      </c>
      <c r="J52" s="41">
        <v>601.14999999999986</v>
      </c>
      <c r="K52" s="41">
        <v>607.79999999999995</v>
      </c>
      <c r="L52" s="41">
        <v>616.49999999999989</v>
      </c>
      <c r="M52" s="31">
        <v>599.1</v>
      </c>
      <c r="N52" s="31">
        <v>583.75</v>
      </c>
      <c r="O52" s="42">
        <v>4481100</v>
      </c>
      <c r="P52" s="43">
        <v>3.2113182124410507E-2</v>
      </c>
    </row>
    <row r="53" spans="1:16" ht="12.75" customHeight="1">
      <c r="A53" s="31">
        <v>43</v>
      </c>
      <c r="B53" s="32" t="s">
        <v>44</v>
      </c>
      <c r="C53" s="33" t="s">
        <v>341</v>
      </c>
      <c r="D53" s="34">
        <v>44560</v>
      </c>
      <c r="E53" s="40">
        <v>398.65</v>
      </c>
      <c r="F53" s="40">
        <v>389</v>
      </c>
      <c r="G53" s="41">
        <v>377.7</v>
      </c>
      <c r="H53" s="41">
        <v>356.75</v>
      </c>
      <c r="I53" s="41">
        <v>345.45</v>
      </c>
      <c r="J53" s="41">
        <v>409.95</v>
      </c>
      <c r="K53" s="41">
        <v>421.24999999999994</v>
      </c>
      <c r="L53" s="41">
        <v>442.2</v>
      </c>
      <c r="M53" s="31">
        <v>400.3</v>
      </c>
      <c r="N53" s="31">
        <v>368.05</v>
      </c>
      <c r="O53" s="42">
        <v>2247000</v>
      </c>
      <c r="P53" s="43">
        <v>0.31634446397188049</v>
      </c>
    </row>
    <row r="54" spans="1:16" ht="12.75" customHeight="1">
      <c r="A54" s="31">
        <v>44</v>
      </c>
      <c r="B54" s="32" t="s">
        <v>63</v>
      </c>
      <c r="C54" s="33" t="s">
        <v>84</v>
      </c>
      <c r="D54" s="34">
        <v>44560</v>
      </c>
      <c r="E54" s="40">
        <v>561.29999999999995</v>
      </c>
      <c r="F54" s="40">
        <v>560.93333333333328</v>
      </c>
      <c r="G54" s="41">
        <v>552.86666666666656</v>
      </c>
      <c r="H54" s="41">
        <v>544.43333333333328</v>
      </c>
      <c r="I54" s="41">
        <v>536.36666666666656</v>
      </c>
      <c r="J54" s="41">
        <v>569.36666666666656</v>
      </c>
      <c r="K54" s="41">
        <v>577.43333333333339</v>
      </c>
      <c r="L54" s="41">
        <v>585.86666666666656</v>
      </c>
      <c r="M54" s="31">
        <v>569</v>
      </c>
      <c r="N54" s="31">
        <v>552.5</v>
      </c>
      <c r="O54" s="42">
        <v>9000000</v>
      </c>
      <c r="P54" s="43">
        <v>9.534492428491307E-3</v>
      </c>
    </row>
    <row r="55" spans="1:16" ht="12.75" customHeight="1">
      <c r="A55" s="31">
        <v>45</v>
      </c>
      <c r="B55" s="32" t="s">
        <v>47</v>
      </c>
      <c r="C55" s="33" t="s">
        <v>85</v>
      </c>
      <c r="D55" s="34">
        <v>44560</v>
      </c>
      <c r="E55" s="40">
        <v>930.65</v>
      </c>
      <c r="F55" s="40">
        <v>947.93333333333339</v>
      </c>
      <c r="G55" s="41">
        <v>908.41666666666674</v>
      </c>
      <c r="H55" s="41">
        <v>886.18333333333339</v>
      </c>
      <c r="I55" s="41">
        <v>846.66666666666674</v>
      </c>
      <c r="J55" s="41">
        <v>970.16666666666674</v>
      </c>
      <c r="K55" s="41">
        <v>1009.6833333333334</v>
      </c>
      <c r="L55" s="41">
        <v>1031.9166666666667</v>
      </c>
      <c r="M55" s="31">
        <v>987.45</v>
      </c>
      <c r="N55" s="31">
        <v>925.7</v>
      </c>
      <c r="O55" s="42">
        <v>10219950</v>
      </c>
      <c r="P55" s="43">
        <v>-5.1803160053069591E-2</v>
      </c>
    </row>
    <row r="56" spans="1:16" ht="12.75" customHeight="1">
      <c r="A56" s="31">
        <v>46</v>
      </c>
      <c r="B56" s="32" t="s">
        <v>44</v>
      </c>
      <c r="C56" s="33" t="s">
        <v>86</v>
      </c>
      <c r="D56" s="34">
        <v>44560</v>
      </c>
      <c r="E56" s="40">
        <v>156.19999999999999</v>
      </c>
      <c r="F56" s="40">
        <v>155.31666666666669</v>
      </c>
      <c r="G56" s="41">
        <v>153.98333333333338</v>
      </c>
      <c r="H56" s="41">
        <v>151.76666666666668</v>
      </c>
      <c r="I56" s="41">
        <v>150.43333333333337</v>
      </c>
      <c r="J56" s="41">
        <v>157.53333333333339</v>
      </c>
      <c r="K56" s="41">
        <v>158.8666666666667</v>
      </c>
      <c r="L56" s="41">
        <v>161.0833333333334</v>
      </c>
      <c r="M56" s="31">
        <v>156.65</v>
      </c>
      <c r="N56" s="31">
        <v>153.1</v>
      </c>
      <c r="O56" s="42">
        <v>57044400</v>
      </c>
      <c r="P56" s="43">
        <v>-2.0693633282861057E-2</v>
      </c>
    </row>
    <row r="57" spans="1:16" ht="12.75" customHeight="1">
      <c r="A57" s="31">
        <v>47</v>
      </c>
      <c r="B57" s="32" t="s">
        <v>87</v>
      </c>
      <c r="C57" s="33" t="s">
        <v>88</v>
      </c>
      <c r="D57" s="34">
        <v>44560</v>
      </c>
      <c r="E57" s="40">
        <v>5207.6000000000004</v>
      </c>
      <c r="F57" s="40">
        <v>5223.3666666666668</v>
      </c>
      <c r="G57" s="41">
        <v>5140.2333333333336</v>
      </c>
      <c r="H57" s="41">
        <v>5072.8666666666668</v>
      </c>
      <c r="I57" s="41">
        <v>4989.7333333333336</v>
      </c>
      <c r="J57" s="41">
        <v>5290.7333333333336</v>
      </c>
      <c r="K57" s="41">
        <v>5373.8666666666668</v>
      </c>
      <c r="L57" s="41">
        <v>5441.2333333333336</v>
      </c>
      <c r="M57" s="31">
        <v>5306.5</v>
      </c>
      <c r="N57" s="31">
        <v>5156</v>
      </c>
      <c r="O57" s="42">
        <v>950400</v>
      </c>
      <c r="P57" s="43">
        <v>0.18415150760029902</v>
      </c>
    </row>
    <row r="58" spans="1:16" ht="12.75" customHeight="1">
      <c r="A58" s="31">
        <v>48</v>
      </c>
      <c r="B58" s="32" t="s">
        <v>56</v>
      </c>
      <c r="C58" s="33" t="s">
        <v>89</v>
      </c>
      <c r="D58" s="34">
        <v>44560</v>
      </c>
      <c r="E58" s="40">
        <v>1434.45</v>
      </c>
      <c r="F58" s="40">
        <v>1436.4166666666667</v>
      </c>
      <c r="G58" s="41">
        <v>1419.4333333333334</v>
      </c>
      <c r="H58" s="41">
        <v>1404.4166666666667</v>
      </c>
      <c r="I58" s="41">
        <v>1387.4333333333334</v>
      </c>
      <c r="J58" s="41">
        <v>1451.4333333333334</v>
      </c>
      <c r="K58" s="41">
        <v>1468.4166666666665</v>
      </c>
      <c r="L58" s="41">
        <v>1483.4333333333334</v>
      </c>
      <c r="M58" s="31">
        <v>1453.4</v>
      </c>
      <c r="N58" s="31">
        <v>1421.4</v>
      </c>
      <c r="O58" s="42">
        <v>3575950</v>
      </c>
      <c r="P58" s="43">
        <v>9.1860924535756613E-3</v>
      </c>
    </row>
    <row r="59" spans="1:16" ht="12.75" customHeight="1">
      <c r="A59" s="31">
        <v>49</v>
      </c>
      <c r="B59" s="32" t="s">
        <v>44</v>
      </c>
      <c r="C59" s="33" t="s">
        <v>90</v>
      </c>
      <c r="D59" s="34">
        <v>44560</v>
      </c>
      <c r="E59" s="40">
        <v>632.9</v>
      </c>
      <c r="F59" s="40">
        <v>629.26666666666665</v>
      </c>
      <c r="G59" s="41">
        <v>622.68333333333328</v>
      </c>
      <c r="H59" s="41">
        <v>612.46666666666658</v>
      </c>
      <c r="I59" s="41">
        <v>605.88333333333321</v>
      </c>
      <c r="J59" s="41">
        <v>639.48333333333335</v>
      </c>
      <c r="K59" s="41">
        <v>646.06666666666683</v>
      </c>
      <c r="L59" s="41">
        <v>656.28333333333342</v>
      </c>
      <c r="M59" s="31">
        <v>635.85</v>
      </c>
      <c r="N59" s="31">
        <v>619.04999999999995</v>
      </c>
      <c r="O59" s="42">
        <v>5509372</v>
      </c>
      <c r="P59" s="43">
        <v>-4.8346075318779949E-2</v>
      </c>
    </row>
    <row r="60" spans="1:16" ht="12.75" customHeight="1">
      <c r="A60" s="31">
        <v>50</v>
      </c>
      <c r="B60" s="32" t="s">
        <v>44</v>
      </c>
      <c r="C60" s="33" t="s">
        <v>91</v>
      </c>
      <c r="D60" s="34">
        <v>44560</v>
      </c>
      <c r="E60" s="40">
        <v>747.8</v>
      </c>
      <c r="F60" s="40">
        <v>749.23333333333323</v>
      </c>
      <c r="G60" s="41">
        <v>733.61666666666645</v>
      </c>
      <c r="H60" s="41">
        <v>719.43333333333317</v>
      </c>
      <c r="I60" s="41">
        <v>703.81666666666638</v>
      </c>
      <c r="J60" s="41">
        <v>763.41666666666652</v>
      </c>
      <c r="K60" s="41">
        <v>779.0333333333333</v>
      </c>
      <c r="L60" s="41">
        <v>793.21666666666658</v>
      </c>
      <c r="M60" s="31">
        <v>764.85</v>
      </c>
      <c r="N60" s="31">
        <v>735.05</v>
      </c>
      <c r="O60" s="42">
        <v>1524375</v>
      </c>
      <c r="P60" s="43">
        <v>5.9053408597481545E-2</v>
      </c>
    </row>
    <row r="61" spans="1:16" ht="12.75" customHeight="1">
      <c r="A61" s="31">
        <v>51</v>
      </c>
      <c r="B61" s="32" t="s">
        <v>70</v>
      </c>
      <c r="C61" s="33" t="s">
        <v>251</v>
      </c>
      <c r="D61" s="34">
        <v>44560</v>
      </c>
      <c r="E61" s="40">
        <v>440.25</v>
      </c>
      <c r="F61" s="40">
        <v>445.18333333333339</v>
      </c>
      <c r="G61" s="41">
        <v>434.1666666666668</v>
      </c>
      <c r="H61" s="41">
        <v>428.08333333333343</v>
      </c>
      <c r="I61" s="41">
        <v>417.06666666666683</v>
      </c>
      <c r="J61" s="41">
        <v>451.26666666666677</v>
      </c>
      <c r="K61" s="41">
        <v>462.28333333333342</v>
      </c>
      <c r="L61" s="41">
        <v>468.36666666666673</v>
      </c>
      <c r="M61" s="31">
        <v>456.2</v>
      </c>
      <c r="N61" s="31">
        <v>439.1</v>
      </c>
      <c r="O61" s="42">
        <v>1347500</v>
      </c>
      <c r="P61" s="43">
        <v>0.10062893081761007</v>
      </c>
    </row>
    <row r="62" spans="1:16" ht="12.75" customHeight="1">
      <c r="A62" s="31">
        <v>52</v>
      </c>
      <c r="B62" s="32" t="s">
        <v>58</v>
      </c>
      <c r="C62" s="33" t="s">
        <v>92</v>
      </c>
      <c r="D62" s="34">
        <v>44560</v>
      </c>
      <c r="E62" s="40">
        <v>146.6</v>
      </c>
      <c r="F62" s="40">
        <v>146.19999999999999</v>
      </c>
      <c r="G62" s="41">
        <v>145.09999999999997</v>
      </c>
      <c r="H62" s="41">
        <v>143.59999999999997</v>
      </c>
      <c r="I62" s="41">
        <v>142.49999999999994</v>
      </c>
      <c r="J62" s="41">
        <v>147.69999999999999</v>
      </c>
      <c r="K62" s="41">
        <v>148.80000000000001</v>
      </c>
      <c r="L62" s="41">
        <v>150.30000000000001</v>
      </c>
      <c r="M62" s="31">
        <v>147.30000000000001</v>
      </c>
      <c r="N62" s="31">
        <v>144.69999999999999</v>
      </c>
      <c r="O62" s="42">
        <v>9099300</v>
      </c>
      <c r="P62" s="43">
        <v>1.9379631566777144E-3</v>
      </c>
    </row>
    <row r="63" spans="1:16" ht="12.75" customHeight="1">
      <c r="A63" s="31">
        <v>53</v>
      </c>
      <c r="B63" s="32" t="s">
        <v>70</v>
      </c>
      <c r="C63" s="33" t="s">
        <v>93</v>
      </c>
      <c r="D63" s="34">
        <v>44560</v>
      </c>
      <c r="E63" s="40">
        <v>914.65</v>
      </c>
      <c r="F63" s="40">
        <v>903.86666666666667</v>
      </c>
      <c r="G63" s="41">
        <v>890.88333333333333</v>
      </c>
      <c r="H63" s="41">
        <v>867.11666666666667</v>
      </c>
      <c r="I63" s="41">
        <v>854.13333333333333</v>
      </c>
      <c r="J63" s="41">
        <v>927.63333333333333</v>
      </c>
      <c r="K63" s="41">
        <v>940.61666666666667</v>
      </c>
      <c r="L63" s="41">
        <v>964.38333333333333</v>
      </c>
      <c r="M63" s="31">
        <v>916.85</v>
      </c>
      <c r="N63" s="31">
        <v>880.1</v>
      </c>
      <c r="O63" s="42">
        <v>1257600</v>
      </c>
      <c r="P63" s="43">
        <v>-3.3656062701705854E-2</v>
      </c>
    </row>
    <row r="64" spans="1:16" ht="12.75" customHeight="1">
      <c r="A64" s="31">
        <v>54</v>
      </c>
      <c r="B64" s="32" t="s">
        <v>56</v>
      </c>
      <c r="C64" s="33" t="s">
        <v>94</v>
      </c>
      <c r="D64" s="34">
        <v>44560</v>
      </c>
      <c r="E64" s="40">
        <v>578.25</v>
      </c>
      <c r="F64" s="40">
        <v>584.86666666666667</v>
      </c>
      <c r="G64" s="41">
        <v>570.73333333333335</v>
      </c>
      <c r="H64" s="41">
        <v>563.2166666666667</v>
      </c>
      <c r="I64" s="41">
        <v>549.08333333333337</v>
      </c>
      <c r="J64" s="41">
        <v>592.38333333333333</v>
      </c>
      <c r="K64" s="41">
        <v>606.51666666666677</v>
      </c>
      <c r="L64" s="41">
        <v>614.0333333333333</v>
      </c>
      <c r="M64" s="31">
        <v>599</v>
      </c>
      <c r="N64" s="31">
        <v>577.35</v>
      </c>
      <c r="O64" s="42">
        <v>10873750</v>
      </c>
      <c r="P64" s="43">
        <v>7.554401582591494E-2</v>
      </c>
    </row>
    <row r="65" spans="1:16" ht="12.75" customHeight="1">
      <c r="A65" s="31">
        <v>55</v>
      </c>
      <c r="B65" s="32" t="s">
        <v>42</v>
      </c>
      <c r="C65" s="33" t="s">
        <v>252</v>
      </c>
      <c r="D65" s="34">
        <v>44560</v>
      </c>
      <c r="E65" s="40">
        <v>1844.75</v>
      </c>
      <c r="F65" s="40">
        <v>1862.2166666666665</v>
      </c>
      <c r="G65" s="41">
        <v>1814.5333333333328</v>
      </c>
      <c r="H65" s="41">
        <v>1784.3166666666664</v>
      </c>
      <c r="I65" s="41">
        <v>1736.6333333333328</v>
      </c>
      <c r="J65" s="41">
        <v>1892.4333333333329</v>
      </c>
      <c r="K65" s="41">
        <v>1940.1166666666668</v>
      </c>
      <c r="L65" s="41">
        <v>1970.333333333333</v>
      </c>
      <c r="M65" s="31">
        <v>1909.9</v>
      </c>
      <c r="N65" s="31">
        <v>1832</v>
      </c>
      <c r="O65" s="42">
        <v>439000</v>
      </c>
      <c r="P65" s="43">
        <v>3.7825059101654845E-2</v>
      </c>
    </row>
    <row r="66" spans="1:16" ht="12.75" customHeight="1">
      <c r="A66" s="31">
        <v>56</v>
      </c>
      <c r="B66" s="32" t="s">
        <v>38</v>
      </c>
      <c r="C66" s="33" t="s">
        <v>95</v>
      </c>
      <c r="D66" s="34">
        <v>44560</v>
      </c>
      <c r="E66" s="40">
        <v>2159.8000000000002</v>
      </c>
      <c r="F66" s="40">
        <v>2145.7833333333333</v>
      </c>
      <c r="G66" s="41">
        <v>2126.4666666666667</v>
      </c>
      <c r="H66" s="41">
        <v>2093.1333333333332</v>
      </c>
      <c r="I66" s="41">
        <v>2073.8166666666666</v>
      </c>
      <c r="J66" s="41">
        <v>2179.1166666666668</v>
      </c>
      <c r="K66" s="41">
        <v>2198.4333333333334</v>
      </c>
      <c r="L66" s="41">
        <v>2231.7666666666669</v>
      </c>
      <c r="M66" s="31">
        <v>2165.1</v>
      </c>
      <c r="N66" s="31">
        <v>2112.4499999999998</v>
      </c>
      <c r="O66" s="42">
        <v>2694750</v>
      </c>
      <c r="P66" s="43">
        <v>-1.1463683052090976E-2</v>
      </c>
    </row>
    <row r="67" spans="1:16" ht="12.75" customHeight="1">
      <c r="A67" s="31">
        <v>57</v>
      </c>
      <c r="B67" s="32" t="s">
        <v>44</v>
      </c>
      <c r="C67" s="33" t="s">
        <v>349</v>
      </c>
      <c r="D67" s="34">
        <v>44560</v>
      </c>
      <c r="E67" s="40">
        <v>248.9</v>
      </c>
      <c r="F67" s="40">
        <v>248.05000000000004</v>
      </c>
      <c r="G67" s="41">
        <v>242.90000000000009</v>
      </c>
      <c r="H67" s="41">
        <v>236.90000000000006</v>
      </c>
      <c r="I67" s="41">
        <v>231.75000000000011</v>
      </c>
      <c r="J67" s="41">
        <v>254.05000000000007</v>
      </c>
      <c r="K67" s="41">
        <v>259.2</v>
      </c>
      <c r="L67" s="41">
        <v>265.20000000000005</v>
      </c>
      <c r="M67" s="31">
        <v>253.2</v>
      </c>
      <c r="N67" s="31">
        <v>242.05</v>
      </c>
      <c r="O67" s="42">
        <v>13942600</v>
      </c>
      <c r="P67" s="43">
        <v>3.3101621979476996E-3</v>
      </c>
    </row>
    <row r="68" spans="1:16" ht="12.75" customHeight="1">
      <c r="A68" s="31">
        <v>58</v>
      </c>
      <c r="B68" s="32" t="s">
        <v>47</v>
      </c>
      <c r="C68" s="33" t="s">
        <v>96</v>
      </c>
      <c r="D68" s="34">
        <v>44560</v>
      </c>
      <c r="E68" s="40">
        <v>4776</v>
      </c>
      <c r="F68" s="40">
        <v>4836.6833333333334</v>
      </c>
      <c r="G68" s="41">
        <v>4684.3666666666668</v>
      </c>
      <c r="H68" s="41">
        <v>4592.7333333333336</v>
      </c>
      <c r="I68" s="41">
        <v>4440.416666666667</v>
      </c>
      <c r="J68" s="41">
        <v>4928.3166666666666</v>
      </c>
      <c r="K68" s="41">
        <v>5080.6333333333341</v>
      </c>
      <c r="L68" s="41">
        <v>5172.2666666666664</v>
      </c>
      <c r="M68" s="31">
        <v>4989</v>
      </c>
      <c r="N68" s="31">
        <v>4745.05</v>
      </c>
      <c r="O68" s="42">
        <v>2127600</v>
      </c>
      <c r="P68" s="43">
        <v>6.4545181627139001E-2</v>
      </c>
    </row>
    <row r="69" spans="1:16" ht="12.75" customHeight="1">
      <c r="A69" s="31">
        <v>59</v>
      </c>
      <c r="B69" s="32" t="s">
        <v>44</v>
      </c>
      <c r="C69" s="33" t="s">
        <v>254</v>
      </c>
      <c r="D69" s="34">
        <v>44560</v>
      </c>
      <c r="E69" s="40">
        <v>5099.6499999999996</v>
      </c>
      <c r="F69" s="40">
        <v>5125.166666666667</v>
      </c>
      <c r="G69" s="41">
        <v>5054.3333333333339</v>
      </c>
      <c r="H69" s="41">
        <v>5009.0166666666673</v>
      </c>
      <c r="I69" s="41">
        <v>4938.1833333333343</v>
      </c>
      <c r="J69" s="41">
        <v>5170.4833333333336</v>
      </c>
      <c r="K69" s="41">
        <v>5241.3166666666675</v>
      </c>
      <c r="L69" s="41">
        <v>5286.6333333333332</v>
      </c>
      <c r="M69" s="31">
        <v>5196</v>
      </c>
      <c r="N69" s="31">
        <v>5079.8500000000004</v>
      </c>
      <c r="O69" s="42">
        <v>378750</v>
      </c>
      <c r="P69" s="43">
        <v>2.157788267026298E-2</v>
      </c>
    </row>
    <row r="70" spans="1:16" ht="12.75" customHeight="1">
      <c r="A70" s="31">
        <v>60</v>
      </c>
      <c r="B70" s="32" t="s">
        <v>97</v>
      </c>
      <c r="C70" s="33" t="s">
        <v>98</v>
      </c>
      <c r="D70" s="34">
        <v>44560</v>
      </c>
      <c r="E70" s="40">
        <v>384.75</v>
      </c>
      <c r="F70" s="40">
        <v>383.0333333333333</v>
      </c>
      <c r="G70" s="41">
        <v>378.71666666666658</v>
      </c>
      <c r="H70" s="41">
        <v>372.68333333333328</v>
      </c>
      <c r="I70" s="41">
        <v>368.36666666666656</v>
      </c>
      <c r="J70" s="41">
        <v>389.06666666666661</v>
      </c>
      <c r="K70" s="41">
        <v>393.38333333333333</v>
      </c>
      <c r="L70" s="41">
        <v>399.41666666666663</v>
      </c>
      <c r="M70" s="31">
        <v>387.35</v>
      </c>
      <c r="N70" s="31">
        <v>377</v>
      </c>
      <c r="O70" s="42">
        <v>34526250</v>
      </c>
      <c r="P70" s="43">
        <v>1.98859482380465E-2</v>
      </c>
    </row>
    <row r="71" spans="1:16" ht="12.75" customHeight="1">
      <c r="A71" s="31">
        <v>61</v>
      </c>
      <c r="B71" s="32" t="s">
        <v>47</v>
      </c>
      <c r="C71" s="33" t="s">
        <v>99</v>
      </c>
      <c r="D71" s="34">
        <v>44560</v>
      </c>
      <c r="E71" s="40">
        <v>4623.05</v>
      </c>
      <c r="F71" s="40">
        <v>4650.0166666666664</v>
      </c>
      <c r="G71" s="41">
        <v>4580.0333333333328</v>
      </c>
      <c r="H71" s="41">
        <v>4537.0166666666664</v>
      </c>
      <c r="I71" s="41">
        <v>4467.0333333333328</v>
      </c>
      <c r="J71" s="41">
        <v>4693.0333333333328</v>
      </c>
      <c r="K71" s="41">
        <v>4763.0166666666664</v>
      </c>
      <c r="L71" s="41">
        <v>4806.0333333333328</v>
      </c>
      <c r="M71" s="31">
        <v>4720</v>
      </c>
      <c r="N71" s="31">
        <v>4607</v>
      </c>
      <c r="O71" s="42">
        <v>2723375</v>
      </c>
      <c r="P71" s="43">
        <v>2.1233711446517298E-2</v>
      </c>
    </row>
    <row r="72" spans="1:16" ht="12.75" customHeight="1">
      <c r="A72" s="31">
        <v>62</v>
      </c>
      <c r="B72" s="32" t="s">
        <v>49</v>
      </c>
      <c r="C72" s="33" t="s">
        <v>100</v>
      </c>
      <c r="D72" s="34">
        <v>44560</v>
      </c>
      <c r="E72" s="40">
        <v>2443</v>
      </c>
      <c r="F72" s="40">
        <v>2442.15</v>
      </c>
      <c r="G72" s="41">
        <v>2396.5500000000002</v>
      </c>
      <c r="H72" s="41">
        <v>2350.1</v>
      </c>
      <c r="I72" s="41">
        <v>2304.5</v>
      </c>
      <c r="J72" s="41">
        <v>2488.6000000000004</v>
      </c>
      <c r="K72" s="41">
        <v>2534.1999999999998</v>
      </c>
      <c r="L72" s="41">
        <v>2580.6500000000005</v>
      </c>
      <c r="M72" s="31">
        <v>2487.75</v>
      </c>
      <c r="N72" s="31">
        <v>2395.6999999999998</v>
      </c>
      <c r="O72" s="42">
        <v>3781750</v>
      </c>
      <c r="P72" s="43">
        <v>2.1363077795632856E-2</v>
      </c>
    </row>
    <row r="73" spans="1:16" ht="12.75" customHeight="1">
      <c r="A73" s="31">
        <v>63</v>
      </c>
      <c r="B73" s="32" t="s">
        <v>49</v>
      </c>
      <c r="C73" s="33" t="s">
        <v>101</v>
      </c>
      <c r="D73" s="34">
        <v>44560</v>
      </c>
      <c r="E73" s="40">
        <v>1857.6</v>
      </c>
      <c r="F73" s="40">
        <v>1856.7166666666665</v>
      </c>
      <c r="G73" s="41">
        <v>1841.6833333333329</v>
      </c>
      <c r="H73" s="41">
        <v>1825.7666666666664</v>
      </c>
      <c r="I73" s="41">
        <v>1810.7333333333329</v>
      </c>
      <c r="J73" s="41">
        <v>1872.633333333333</v>
      </c>
      <c r="K73" s="41">
        <v>1887.6666666666663</v>
      </c>
      <c r="L73" s="41">
        <v>1903.583333333333</v>
      </c>
      <c r="M73" s="31">
        <v>1871.75</v>
      </c>
      <c r="N73" s="31">
        <v>1840.8</v>
      </c>
      <c r="O73" s="42">
        <v>6138000</v>
      </c>
      <c r="P73" s="43">
        <v>-6.3217879084676342E-3</v>
      </c>
    </row>
    <row r="74" spans="1:16" ht="12.75" customHeight="1">
      <c r="A74" s="31">
        <v>64</v>
      </c>
      <c r="B74" s="32" t="s">
        <v>49</v>
      </c>
      <c r="C74" s="33" t="s">
        <v>102</v>
      </c>
      <c r="D74" s="34">
        <v>44560</v>
      </c>
      <c r="E74" s="40">
        <v>164.05</v>
      </c>
      <c r="F74" s="40">
        <v>163.68333333333334</v>
      </c>
      <c r="G74" s="41">
        <v>162.66666666666669</v>
      </c>
      <c r="H74" s="41">
        <v>161.28333333333336</v>
      </c>
      <c r="I74" s="41">
        <v>160.26666666666671</v>
      </c>
      <c r="J74" s="41">
        <v>165.06666666666666</v>
      </c>
      <c r="K74" s="41">
        <v>166.08333333333331</v>
      </c>
      <c r="L74" s="41">
        <v>167.46666666666664</v>
      </c>
      <c r="M74" s="31">
        <v>164.7</v>
      </c>
      <c r="N74" s="31">
        <v>162.30000000000001</v>
      </c>
      <c r="O74" s="42">
        <v>26550000</v>
      </c>
      <c r="P74" s="43">
        <v>1.3577732518669382E-3</v>
      </c>
    </row>
    <row r="75" spans="1:16" ht="12.75" customHeight="1">
      <c r="A75" s="31">
        <v>65</v>
      </c>
      <c r="B75" s="32" t="s">
        <v>58</v>
      </c>
      <c r="C75" s="44" t="s">
        <v>103</v>
      </c>
      <c r="D75" s="34">
        <v>44560</v>
      </c>
      <c r="E75" s="40">
        <v>88.95</v>
      </c>
      <c r="F75" s="40">
        <v>88.466666666666683</v>
      </c>
      <c r="G75" s="41">
        <v>87.78333333333336</v>
      </c>
      <c r="H75" s="41">
        <v>86.616666666666674</v>
      </c>
      <c r="I75" s="41">
        <v>85.933333333333351</v>
      </c>
      <c r="J75" s="41">
        <v>89.633333333333368</v>
      </c>
      <c r="K75" s="41">
        <v>90.316666666666677</v>
      </c>
      <c r="L75" s="41">
        <v>91.483333333333377</v>
      </c>
      <c r="M75" s="31">
        <v>89.15</v>
      </c>
      <c r="N75" s="31">
        <v>87.3</v>
      </c>
      <c r="O75" s="42">
        <v>98120000</v>
      </c>
      <c r="P75" s="43">
        <v>-1.1684125705076551E-2</v>
      </c>
    </row>
    <row r="76" spans="1:16" ht="12.75" customHeight="1">
      <c r="A76" s="31">
        <v>66</v>
      </c>
      <c r="B76" s="32" t="s">
        <v>87</v>
      </c>
      <c r="C76" s="33" t="s">
        <v>364</v>
      </c>
      <c r="D76" s="34">
        <v>44560</v>
      </c>
      <c r="E76" s="40">
        <v>169.65</v>
      </c>
      <c r="F76" s="40">
        <v>170.18333333333337</v>
      </c>
      <c r="G76" s="41">
        <v>167.56666666666672</v>
      </c>
      <c r="H76" s="41">
        <v>165.48333333333335</v>
      </c>
      <c r="I76" s="41">
        <v>162.8666666666667</v>
      </c>
      <c r="J76" s="41">
        <v>172.26666666666674</v>
      </c>
      <c r="K76" s="41">
        <v>174.88333333333335</v>
      </c>
      <c r="L76" s="41">
        <v>176.96666666666675</v>
      </c>
      <c r="M76" s="31">
        <v>172.8</v>
      </c>
      <c r="N76" s="31">
        <v>168.1</v>
      </c>
      <c r="O76" s="42">
        <v>6065800</v>
      </c>
      <c r="P76" s="43">
        <v>3.1844316674038038E-2</v>
      </c>
    </row>
    <row r="77" spans="1:16" ht="12.75" customHeight="1">
      <c r="A77" s="31">
        <v>67</v>
      </c>
      <c r="B77" s="32" t="s">
        <v>79</v>
      </c>
      <c r="C77" s="33" t="s">
        <v>104</v>
      </c>
      <c r="D77" s="34">
        <v>44560</v>
      </c>
      <c r="E77" s="40">
        <v>130.94999999999999</v>
      </c>
      <c r="F77" s="40">
        <v>130.54999999999998</v>
      </c>
      <c r="G77" s="41">
        <v>128.34999999999997</v>
      </c>
      <c r="H77" s="41">
        <v>125.74999999999999</v>
      </c>
      <c r="I77" s="41">
        <v>123.54999999999997</v>
      </c>
      <c r="J77" s="41">
        <v>133.14999999999998</v>
      </c>
      <c r="K77" s="41">
        <v>135.34999999999997</v>
      </c>
      <c r="L77" s="41">
        <v>137.94999999999996</v>
      </c>
      <c r="M77" s="31">
        <v>132.75</v>
      </c>
      <c r="N77" s="31">
        <v>127.95</v>
      </c>
      <c r="O77" s="42">
        <v>44938700</v>
      </c>
      <c r="P77" s="43">
        <v>2.5616037867186411E-2</v>
      </c>
    </row>
    <row r="78" spans="1:16" ht="12.75" customHeight="1">
      <c r="A78" s="31">
        <v>68</v>
      </c>
      <c r="B78" s="32" t="s">
        <v>47</v>
      </c>
      <c r="C78" s="33" t="s">
        <v>105</v>
      </c>
      <c r="D78" s="34">
        <v>44560</v>
      </c>
      <c r="E78" s="40">
        <v>503.65</v>
      </c>
      <c r="F78" s="40">
        <v>511.01666666666665</v>
      </c>
      <c r="G78" s="41">
        <v>492.13333333333333</v>
      </c>
      <c r="H78" s="41">
        <v>480.61666666666667</v>
      </c>
      <c r="I78" s="41">
        <v>461.73333333333335</v>
      </c>
      <c r="J78" s="41">
        <v>522.5333333333333</v>
      </c>
      <c r="K78" s="41">
        <v>541.41666666666652</v>
      </c>
      <c r="L78" s="41">
        <v>552.93333333333328</v>
      </c>
      <c r="M78" s="31">
        <v>529.9</v>
      </c>
      <c r="N78" s="31">
        <v>499.5</v>
      </c>
      <c r="O78" s="42">
        <v>9369050</v>
      </c>
      <c r="P78" s="43">
        <v>-1.5230267134050526E-2</v>
      </c>
    </row>
    <row r="79" spans="1:16" ht="12.75" customHeight="1">
      <c r="A79" s="31">
        <v>69</v>
      </c>
      <c r="B79" s="32" t="s">
        <v>106</v>
      </c>
      <c r="C79" s="33" t="s">
        <v>107</v>
      </c>
      <c r="D79" s="34">
        <v>44560</v>
      </c>
      <c r="E79" s="40">
        <v>38.65</v>
      </c>
      <c r="F79" s="40">
        <v>38.300000000000004</v>
      </c>
      <c r="G79" s="41">
        <v>37.70000000000001</v>
      </c>
      <c r="H79" s="41">
        <v>36.750000000000007</v>
      </c>
      <c r="I79" s="41">
        <v>36.150000000000013</v>
      </c>
      <c r="J79" s="41">
        <v>39.250000000000007</v>
      </c>
      <c r="K79" s="41">
        <v>39.85</v>
      </c>
      <c r="L79" s="41">
        <v>40.800000000000004</v>
      </c>
      <c r="M79" s="31">
        <v>38.9</v>
      </c>
      <c r="N79" s="31">
        <v>37.35</v>
      </c>
      <c r="O79" s="42">
        <v>120712500</v>
      </c>
      <c r="P79" s="43">
        <v>2.4289985052316889E-3</v>
      </c>
    </row>
    <row r="80" spans="1:16" ht="12.75" customHeight="1">
      <c r="A80" s="31">
        <v>70</v>
      </c>
      <c r="B80" s="32" t="s">
        <v>56</v>
      </c>
      <c r="C80" s="33" t="s">
        <v>108</v>
      </c>
      <c r="D80" s="34">
        <v>44560</v>
      </c>
      <c r="E80" s="40">
        <v>940.15</v>
      </c>
      <c r="F80" s="40">
        <v>940.06666666666661</v>
      </c>
      <c r="G80" s="41">
        <v>931.13333333333321</v>
      </c>
      <c r="H80" s="41">
        <v>922.11666666666656</v>
      </c>
      <c r="I80" s="41">
        <v>913.18333333333317</v>
      </c>
      <c r="J80" s="41">
        <v>949.08333333333326</v>
      </c>
      <c r="K80" s="41">
        <v>958.01666666666665</v>
      </c>
      <c r="L80" s="41">
        <v>967.0333333333333</v>
      </c>
      <c r="M80" s="31">
        <v>949</v>
      </c>
      <c r="N80" s="31">
        <v>931.05</v>
      </c>
      <c r="O80" s="42">
        <v>5067500</v>
      </c>
      <c r="P80" s="43">
        <v>4.6571664601404376E-2</v>
      </c>
    </row>
    <row r="81" spans="1:16" ht="12.75" customHeight="1">
      <c r="A81" s="31">
        <v>71</v>
      </c>
      <c r="B81" s="32" t="s">
        <v>97</v>
      </c>
      <c r="C81" s="33" t="s">
        <v>109</v>
      </c>
      <c r="D81" s="34">
        <v>44560</v>
      </c>
      <c r="E81" s="40">
        <v>1976.55</v>
      </c>
      <c r="F81" s="40">
        <v>1983.8833333333332</v>
      </c>
      <c r="G81" s="41">
        <v>1934.4166666666665</v>
      </c>
      <c r="H81" s="41">
        <v>1892.2833333333333</v>
      </c>
      <c r="I81" s="41">
        <v>1842.8166666666666</v>
      </c>
      <c r="J81" s="41">
        <v>2026.0166666666664</v>
      </c>
      <c r="K81" s="41">
        <v>2075.4833333333331</v>
      </c>
      <c r="L81" s="41">
        <v>2117.6166666666663</v>
      </c>
      <c r="M81" s="31">
        <v>2033.35</v>
      </c>
      <c r="N81" s="31">
        <v>1941.75</v>
      </c>
      <c r="O81" s="42">
        <v>3442075</v>
      </c>
      <c r="P81" s="43">
        <v>6.9404829815554285E-3</v>
      </c>
    </row>
    <row r="82" spans="1:16" ht="12.75" customHeight="1">
      <c r="A82" s="31">
        <v>72</v>
      </c>
      <c r="B82" s="32" t="s">
        <v>47</v>
      </c>
      <c r="C82" s="33" t="s">
        <v>110</v>
      </c>
      <c r="D82" s="34">
        <v>44560</v>
      </c>
      <c r="E82" s="40">
        <v>303.5</v>
      </c>
      <c r="F82" s="40">
        <v>300.51666666666665</v>
      </c>
      <c r="G82" s="41">
        <v>295.5333333333333</v>
      </c>
      <c r="H82" s="41">
        <v>287.56666666666666</v>
      </c>
      <c r="I82" s="41">
        <v>282.58333333333331</v>
      </c>
      <c r="J82" s="41">
        <v>308.48333333333329</v>
      </c>
      <c r="K82" s="41">
        <v>313.46666666666664</v>
      </c>
      <c r="L82" s="41">
        <v>321.43333333333328</v>
      </c>
      <c r="M82" s="31">
        <v>305.5</v>
      </c>
      <c r="N82" s="31">
        <v>292.55</v>
      </c>
      <c r="O82" s="42">
        <v>14343700</v>
      </c>
      <c r="P82" s="43">
        <v>2.141280353200883E-2</v>
      </c>
    </row>
    <row r="83" spans="1:16" ht="12.75" customHeight="1">
      <c r="A83" s="31">
        <v>73</v>
      </c>
      <c r="B83" s="32" t="s">
        <v>42</v>
      </c>
      <c r="C83" s="304" t="s">
        <v>111</v>
      </c>
      <c r="D83" s="34">
        <v>44560</v>
      </c>
      <c r="E83" s="40">
        <v>1687.7</v>
      </c>
      <c r="F83" s="40">
        <v>1679.8333333333333</v>
      </c>
      <c r="G83" s="41">
        <v>1666.6666666666665</v>
      </c>
      <c r="H83" s="41">
        <v>1645.6333333333332</v>
      </c>
      <c r="I83" s="41">
        <v>1632.4666666666665</v>
      </c>
      <c r="J83" s="41">
        <v>1700.8666666666666</v>
      </c>
      <c r="K83" s="41">
        <v>1714.0333333333331</v>
      </c>
      <c r="L83" s="41">
        <v>1735.0666666666666</v>
      </c>
      <c r="M83" s="31">
        <v>1693</v>
      </c>
      <c r="N83" s="31">
        <v>1658.8</v>
      </c>
      <c r="O83" s="42">
        <v>11096475</v>
      </c>
      <c r="P83" s="43">
        <v>9.2452585648248146E-3</v>
      </c>
    </row>
    <row r="84" spans="1:16" ht="12.75" customHeight="1">
      <c r="A84" s="31">
        <v>74</v>
      </c>
      <c r="B84" s="32" t="s">
        <v>79</v>
      </c>
      <c r="C84" s="33" t="s">
        <v>261</v>
      </c>
      <c r="D84" s="34">
        <v>44560</v>
      </c>
      <c r="E84" s="40">
        <v>306.25</v>
      </c>
      <c r="F84" s="40">
        <v>308.91666666666669</v>
      </c>
      <c r="G84" s="41">
        <v>302.53333333333336</v>
      </c>
      <c r="H84" s="41">
        <v>298.81666666666666</v>
      </c>
      <c r="I84" s="41">
        <v>292.43333333333334</v>
      </c>
      <c r="J84" s="41">
        <v>312.63333333333338</v>
      </c>
      <c r="K84" s="41">
        <v>319.01666666666671</v>
      </c>
      <c r="L84" s="41">
        <v>322.73333333333341</v>
      </c>
      <c r="M84" s="31">
        <v>315.3</v>
      </c>
      <c r="N84" s="31">
        <v>305.2</v>
      </c>
      <c r="O84" s="42">
        <v>1135600</v>
      </c>
      <c r="P84" s="43">
        <v>6.88E-2</v>
      </c>
    </row>
    <row r="85" spans="1:16" ht="12.75" customHeight="1">
      <c r="A85" s="31">
        <v>75</v>
      </c>
      <c r="B85" s="32" t="s">
        <v>79</v>
      </c>
      <c r="C85" s="33" t="s">
        <v>112</v>
      </c>
      <c r="D85" s="34">
        <v>44560</v>
      </c>
      <c r="E85" s="40">
        <v>665.95</v>
      </c>
      <c r="F85" s="40">
        <v>664.73333333333335</v>
      </c>
      <c r="G85" s="41">
        <v>653.41666666666674</v>
      </c>
      <c r="H85" s="41">
        <v>640.88333333333344</v>
      </c>
      <c r="I85" s="41">
        <v>629.56666666666683</v>
      </c>
      <c r="J85" s="41">
        <v>677.26666666666665</v>
      </c>
      <c r="K85" s="41">
        <v>688.58333333333326</v>
      </c>
      <c r="L85" s="41">
        <v>701.11666666666656</v>
      </c>
      <c r="M85" s="31">
        <v>676.05</v>
      </c>
      <c r="N85" s="31">
        <v>652.20000000000005</v>
      </c>
      <c r="O85" s="42">
        <v>2075000</v>
      </c>
      <c r="P85" s="43">
        <v>4.0100250626566414E-2</v>
      </c>
    </row>
    <row r="86" spans="1:16" ht="12.75" customHeight="1">
      <c r="A86" s="31">
        <v>76</v>
      </c>
      <c r="B86" s="32" t="s">
        <v>44</v>
      </c>
      <c r="C86" s="33" t="s">
        <v>262</v>
      </c>
      <c r="D86" s="34">
        <v>44560</v>
      </c>
      <c r="E86" s="40">
        <v>1311.85</v>
      </c>
      <c r="F86" s="40">
        <v>1301.25</v>
      </c>
      <c r="G86" s="41">
        <v>1284.5</v>
      </c>
      <c r="H86" s="41">
        <v>1257.1500000000001</v>
      </c>
      <c r="I86" s="41">
        <v>1240.4000000000001</v>
      </c>
      <c r="J86" s="41">
        <v>1328.6</v>
      </c>
      <c r="K86" s="41">
        <v>1345.35</v>
      </c>
      <c r="L86" s="41">
        <v>1372.6999999999998</v>
      </c>
      <c r="M86" s="31">
        <v>1318</v>
      </c>
      <c r="N86" s="31">
        <v>1273.9000000000001</v>
      </c>
      <c r="O86" s="42">
        <v>2647650</v>
      </c>
      <c r="P86" s="43">
        <v>-3.3130962705984389E-2</v>
      </c>
    </row>
    <row r="87" spans="1:16" ht="12.75" customHeight="1">
      <c r="A87" s="31">
        <v>77</v>
      </c>
      <c r="B87" s="32" t="s">
        <v>70</v>
      </c>
      <c r="C87" s="33" t="s">
        <v>113</v>
      </c>
      <c r="D87" s="34">
        <v>44560</v>
      </c>
      <c r="E87" s="40">
        <v>1364.5</v>
      </c>
      <c r="F87" s="40">
        <v>1356.1499999999999</v>
      </c>
      <c r="G87" s="41">
        <v>1334.2999999999997</v>
      </c>
      <c r="H87" s="41">
        <v>1304.0999999999999</v>
      </c>
      <c r="I87" s="41">
        <v>1282.2499999999998</v>
      </c>
      <c r="J87" s="41">
        <v>1386.3499999999997</v>
      </c>
      <c r="K87" s="41">
        <v>1408.1999999999996</v>
      </c>
      <c r="L87" s="41">
        <v>1438.3999999999996</v>
      </c>
      <c r="M87" s="31">
        <v>1378</v>
      </c>
      <c r="N87" s="31">
        <v>1325.95</v>
      </c>
      <c r="O87" s="42">
        <v>3610500</v>
      </c>
      <c r="P87" s="43">
        <v>-1.6748366013071895E-2</v>
      </c>
    </row>
    <row r="88" spans="1:16" ht="12.75" customHeight="1">
      <c r="A88" s="31">
        <v>78</v>
      </c>
      <c r="B88" s="32" t="s">
        <v>87</v>
      </c>
      <c r="C88" s="33" t="s">
        <v>114</v>
      </c>
      <c r="D88" s="34">
        <v>44560</v>
      </c>
      <c r="E88" s="40">
        <v>1159.95</v>
      </c>
      <c r="F88" s="40">
        <v>1158.1000000000001</v>
      </c>
      <c r="G88" s="41">
        <v>1150.3000000000002</v>
      </c>
      <c r="H88" s="41">
        <v>1140.6500000000001</v>
      </c>
      <c r="I88" s="41">
        <v>1132.8500000000001</v>
      </c>
      <c r="J88" s="41">
        <v>1167.7500000000002</v>
      </c>
      <c r="K88" s="41">
        <v>1175.55</v>
      </c>
      <c r="L88" s="41">
        <v>1185.2000000000003</v>
      </c>
      <c r="M88" s="31">
        <v>1165.9000000000001</v>
      </c>
      <c r="N88" s="31">
        <v>1148.45</v>
      </c>
      <c r="O88" s="42">
        <v>23853900</v>
      </c>
      <c r="P88" s="43">
        <v>7.635605415406302E-4</v>
      </c>
    </row>
    <row r="89" spans="1:16" ht="12.75" customHeight="1">
      <c r="A89" s="31">
        <v>79</v>
      </c>
      <c r="B89" s="32" t="s">
        <v>63</v>
      </c>
      <c r="C89" s="33" t="s">
        <v>115</v>
      </c>
      <c r="D89" s="34">
        <v>44560</v>
      </c>
      <c r="E89" s="40">
        <v>2716.05</v>
      </c>
      <c r="F89" s="40">
        <v>2728.666666666667</v>
      </c>
      <c r="G89" s="41">
        <v>2694.4333333333338</v>
      </c>
      <c r="H89" s="41">
        <v>2672.8166666666671</v>
      </c>
      <c r="I89" s="41">
        <v>2638.5833333333339</v>
      </c>
      <c r="J89" s="41">
        <v>2750.2833333333338</v>
      </c>
      <c r="K89" s="41">
        <v>2784.5166666666673</v>
      </c>
      <c r="L89" s="41">
        <v>2806.1333333333337</v>
      </c>
      <c r="M89" s="31">
        <v>2762.9</v>
      </c>
      <c r="N89" s="31">
        <v>2707.05</v>
      </c>
      <c r="O89" s="42">
        <v>13139700</v>
      </c>
      <c r="P89" s="43">
        <v>1.3717734744735819E-3</v>
      </c>
    </row>
    <row r="90" spans="1:16" ht="12.75" customHeight="1">
      <c r="A90" s="31">
        <v>80</v>
      </c>
      <c r="B90" s="32" t="s">
        <v>63</v>
      </c>
      <c r="C90" s="33" t="s">
        <v>116</v>
      </c>
      <c r="D90" s="34">
        <v>44560</v>
      </c>
      <c r="E90" s="40">
        <v>2556.15</v>
      </c>
      <c r="F90" s="40">
        <v>2546.2999999999997</v>
      </c>
      <c r="G90" s="41">
        <v>2532.6999999999994</v>
      </c>
      <c r="H90" s="41">
        <v>2509.2499999999995</v>
      </c>
      <c r="I90" s="41">
        <v>2495.6499999999992</v>
      </c>
      <c r="J90" s="41">
        <v>2569.7499999999995</v>
      </c>
      <c r="K90" s="41">
        <v>2583.35</v>
      </c>
      <c r="L90" s="41">
        <v>2606.7999999999997</v>
      </c>
      <c r="M90" s="31">
        <v>2559.9</v>
      </c>
      <c r="N90" s="31">
        <v>2522.85</v>
      </c>
      <c r="O90" s="42">
        <v>3287800</v>
      </c>
      <c r="P90" s="43">
        <v>-2.4326461108070303E-4</v>
      </c>
    </row>
    <row r="91" spans="1:16" ht="12.75" customHeight="1">
      <c r="A91" s="31">
        <v>81</v>
      </c>
      <c r="B91" s="32" t="s">
        <v>58</v>
      </c>
      <c r="C91" s="33" t="s">
        <v>117</v>
      </c>
      <c r="D91" s="34">
        <v>44560</v>
      </c>
      <c r="E91" s="40">
        <v>1507.1</v>
      </c>
      <c r="F91" s="40">
        <v>1502.8333333333333</v>
      </c>
      <c r="G91" s="41">
        <v>1496.0666666666666</v>
      </c>
      <c r="H91" s="41">
        <v>1485.0333333333333</v>
      </c>
      <c r="I91" s="41">
        <v>1478.2666666666667</v>
      </c>
      <c r="J91" s="41">
        <v>1513.8666666666666</v>
      </c>
      <c r="K91" s="41">
        <v>1520.6333333333334</v>
      </c>
      <c r="L91" s="41">
        <v>1531.6666666666665</v>
      </c>
      <c r="M91" s="31">
        <v>1509.6</v>
      </c>
      <c r="N91" s="31">
        <v>1491.8</v>
      </c>
      <c r="O91" s="42">
        <v>34797950</v>
      </c>
      <c r="P91" s="43">
        <v>-6.791761435430882E-4</v>
      </c>
    </row>
    <row r="92" spans="1:16" ht="12.75" customHeight="1">
      <c r="A92" s="31">
        <v>82</v>
      </c>
      <c r="B92" s="32" t="s">
        <v>63</v>
      </c>
      <c r="C92" s="33" t="s">
        <v>118</v>
      </c>
      <c r="D92" s="34">
        <v>44560</v>
      </c>
      <c r="E92" s="40">
        <v>695.7</v>
      </c>
      <c r="F92" s="40">
        <v>690.66666666666663</v>
      </c>
      <c r="G92" s="41">
        <v>684.58333333333326</v>
      </c>
      <c r="H92" s="41">
        <v>673.46666666666658</v>
      </c>
      <c r="I92" s="41">
        <v>667.38333333333321</v>
      </c>
      <c r="J92" s="41">
        <v>701.7833333333333</v>
      </c>
      <c r="K92" s="41">
        <v>707.86666666666656</v>
      </c>
      <c r="L92" s="41">
        <v>718.98333333333335</v>
      </c>
      <c r="M92" s="31">
        <v>696.75</v>
      </c>
      <c r="N92" s="31">
        <v>679.55</v>
      </c>
      <c r="O92" s="42">
        <v>18224800</v>
      </c>
      <c r="P92" s="43">
        <v>-9.0316406483641372E-3</v>
      </c>
    </row>
    <row r="93" spans="1:16" ht="12.75" customHeight="1">
      <c r="A93" s="31">
        <v>83</v>
      </c>
      <c r="B93" s="32" t="s">
        <v>49</v>
      </c>
      <c r="C93" s="33" t="s">
        <v>119</v>
      </c>
      <c r="D93" s="34">
        <v>44560</v>
      </c>
      <c r="E93" s="40">
        <v>2460.8000000000002</v>
      </c>
      <c r="F93" s="40">
        <v>2463.9666666666667</v>
      </c>
      <c r="G93" s="41">
        <v>2444.3833333333332</v>
      </c>
      <c r="H93" s="41">
        <v>2427.9666666666667</v>
      </c>
      <c r="I93" s="41">
        <v>2408.3833333333332</v>
      </c>
      <c r="J93" s="41">
        <v>2480.3833333333332</v>
      </c>
      <c r="K93" s="41">
        <v>2499.9666666666662</v>
      </c>
      <c r="L93" s="41">
        <v>2516.3833333333332</v>
      </c>
      <c r="M93" s="31">
        <v>2483.5500000000002</v>
      </c>
      <c r="N93" s="31">
        <v>2447.5500000000002</v>
      </c>
      <c r="O93" s="42">
        <v>5085900</v>
      </c>
      <c r="P93" s="43">
        <v>6.8895884064857161E-3</v>
      </c>
    </row>
    <row r="94" spans="1:16" ht="12.75" customHeight="1">
      <c r="A94" s="31">
        <v>84</v>
      </c>
      <c r="B94" s="32" t="s">
        <v>120</v>
      </c>
      <c r="C94" s="33" t="s">
        <v>121</v>
      </c>
      <c r="D94" s="34">
        <v>44560</v>
      </c>
      <c r="E94" s="40">
        <v>425.65</v>
      </c>
      <c r="F94" s="40">
        <v>423.88333333333327</v>
      </c>
      <c r="G94" s="41">
        <v>420.56666666666655</v>
      </c>
      <c r="H94" s="41">
        <v>415.48333333333329</v>
      </c>
      <c r="I94" s="41">
        <v>412.16666666666657</v>
      </c>
      <c r="J94" s="41">
        <v>428.96666666666653</v>
      </c>
      <c r="K94" s="41">
        <v>432.28333333333325</v>
      </c>
      <c r="L94" s="41">
        <v>437.3666666666665</v>
      </c>
      <c r="M94" s="31">
        <v>427.2</v>
      </c>
      <c r="N94" s="31">
        <v>418.8</v>
      </c>
      <c r="O94" s="42">
        <v>35061125</v>
      </c>
      <c r="P94" s="43">
        <v>-4.3653458697112159E-3</v>
      </c>
    </row>
    <row r="95" spans="1:16" ht="12.75" customHeight="1">
      <c r="A95" s="31">
        <v>85</v>
      </c>
      <c r="B95" s="32" t="s">
        <v>79</v>
      </c>
      <c r="C95" s="33" t="s">
        <v>122</v>
      </c>
      <c r="D95" s="34">
        <v>44560</v>
      </c>
      <c r="E95" s="40">
        <v>298.39999999999998</v>
      </c>
      <c r="F95" s="40">
        <v>296.91666666666669</v>
      </c>
      <c r="G95" s="41">
        <v>293.58333333333337</v>
      </c>
      <c r="H95" s="41">
        <v>288.76666666666671</v>
      </c>
      <c r="I95" s="41">
        <v>285.43333333333339</v>
      </c>
      <c r="J95" s="41">
        <v>301.73333333333335</v>
      </c>
      <c r="K95" s="41">
        <v>305.06666666666672</v>
      </c>
      <c r="L95" s="41">
        <v>309.88333333333333</v>
      </c>
      <c r="M95" s="31">
        <v>300.25</v>
      </c>
      <c r="N95" s="31">
        <v>292.10000000000002</v>
      </c>
      <c r="O95" s="42">
        <v>12968100</v>
      </c>
      <c r="P95" s="43">
        <v>-1.2541118421052632E-2</v>
      </c>
    </row>
    <row r="96" spans="1:16" ht="12.75" customHeight="1">
      <c r="A96" s="31">
        <v>86</v>
      </c>
      <c r="B96" s="32" t="s">
        <v>56</v>
      </c>
      <c r="C96" s="33" t="s">
        <v>123</v>
      </c>
      <c r="D96" s="34">
        <v>44560</v>
      </c>
      <c r="E96" s="40">
        <v>2351.25</v>
      </c>
      <c r="F96" s="40">
        <v>2345.7666666666664</v>
      </c>
      <c r="G96" s="41">
        <v>2331.583333333333</v>
      </c>
      <c r="H96" s="41">
        <v>2311.9166666666665</v>
      </c>
      <c r="I96" s="41">
        <v>2297.7333333333331</v>
      </c>
      <c r="J96" s="41">
        <v>2365.4333333333329</v>
      </c>
      <c r="K96" s="41">
        <v>2379.6166666666663</v>
      </c>
      <c r="L96" s="41">
        <v>2399.2833333333328</v>
      </c>
      <c r="M96" s="31">
        <v>2359.9499999999998</v>
      </c>
      <c r="N96" s="31">
        <v>2326.1</v>
      </c>
      <c r="O96" s="42">
        <v>11660400</v>
      </c>
      <c r="P96" s="43">
        <v>-6.0860226052268191E-3</v>
      </c>
    </row>
    <row r="97" spans="1:16" ht="12.75" customHeight="1">
      <c r="A97" s="31">
        <v>87</v>
      </c>
      <c r="B97" s="32" t="s">
        <v>63</v>
      </c>
      <c r="C97" s="33" t="s">
        <v>124</v>
      </c>
      <c r="D97" s="34">
        <v>44560</v>
      </c>
      <c r="E97" s="40">
        <v>250.5</v>
      </c>
      <c r="F97" s="40">
        <v>243.91666666666666</v>
      </c>
      <c r="G97" s="41">
        <v>235.7833333333333</v>
      </c>
      <c r="H97" s="41">
        <v>221.06666666666663</v>
      </c>
      <c r="I97" s="41">
        <v>212.93333333333328</v>
      </c>
      <c r="J97" s="41">
        <v>258.63333333333333</v>
      </c>
      <c r="K97" s="41">
        <v>266.76666666666671</v>
      </c>
      <c r="L97" s="41">
        <v>281.48333333333335</v>
      </c>
      <c r="M97" s="31">
        <v>252.05</v>
      </c>
      <c r="N97" s="31">
        <v>229.2</v>
      </c>
      <c r="O97" s="42">
        <v>48474700</v>
      </c>
      <c r="P97" s="43">
        <v>-5.8012048192771087E-2</v>
      </c>
    </row>
    <row r="98" spans="1:16" ht="12.75" customHeight="1">
      <c r="A98" s="31">
        <v>88</v>
      </c>
      <c r="B98" s="32" t="s">
        <v>58</v>
      </c>
      <c r="C98" s="33" t="s">
        <v>125</v>
      </c>
      <c r="D98" s="34">
        <v>44560</v>
      </c>
      <c r="E98" s="40">
        <v>729.45</v>
      </c>
      <c r="F98" s="40">
        <v>726.26666666666677</v>
      </c>
      <c r="G98" s="41">
        <v>719.03333333333353</v>
      </c>
      <c r="H98" s="41">
        <v>708.61666666666679</v>
      </c>
      <c r="I98" s="41">
        <v>701.38333333333355</v>
      </c>
      <c r="J98" s="41">
        <v>736.68333333333351</v>
      </c>
      <c r="K98" s="41">
        <v>743.91666666666686</v>
      </c>
      <c r="L98" s="41">
        <v>754.33333333333348</v>
      </c>
      <c r="M98" s="31">
        <v>733.5</v>
      </c>
      <c r="N98" s="31">
        <v>715.85</v>
      </c>
      <c r="O98" s="42">
        <v>107016250</v>
      </c>
      <c r="P98" s="43">
        <v>4.1984630626288592E-2</v>
      </c>
    </row>
    <row r="99" spans="1:16" ht="12.75" customHeight="1">
      <c r="A99" s="31">
        <v>89</v>
      </c>
      <c r="B99" s="32" t="s">
        <v>63</v>
      </c>
      <c r="C99" s="33" t="s">
        <v>126</v>
      </c>
      <c r="D99" s="34">
        <v>44560</v>
      </c>
      <c r="E99" s="40">
        <v>1445.4</v>
      </c>
      <c r="F99" s="40">
        <v>1445.3833333333332</v>
      </c>
      <c r="G99" s="41">
        <v>1438.0166666666664</v>
      </c>
      <c r="H99" s="41">
        <v>1430.6333333333332</v>
      </c>
      <c r="I99" s="41">
        <v>1423.2666666666664</v>
      </c>
      <c r="J99" s="41">
        <v>1452.7666666666664</v>
      </c>
      <c r="K99" s="41">
        <v>1460.1333333333332</v>
      </c>
      <c r="L99" s="41">
        <v>1467.5166666666664</v>
      </c>
      <c r="M99" s="31">
        <v>1452.75</v>
      </c>
      <c r="N99" s="31">
        <v>1438</v>
      </c>
      <c r="O99" s="42">
        <v>2790125</v>
      </c>
      <c r="P99" s="43">
        <v>-7.7085852478839178E-3</v>
      </c>
    </row>
    <row r="100" spans="1:16" ht="12.75" customHeight="1">
      <c r="A100" s="31">
        <v>90</v>
      </c>
      <c r="B100" s="32" t="s">
        <v>63</v>
      </c>
      <c r="C100" s="33" t="s">
        <v>127</v>
      </c>
      <c r="D100" s="34">
        <v>44560</v>
      </c>
      <c r="E100" s="40">
        <v>599.20000000000005</v>
      </c>
      <c r="F100" s="40">
        <v>600.69999999999993</v>
      </c>
      <c r="G100" s="41">
        <v>592.74999999999989</v>
      </c>
      <c r="H100" s="41">
        <v>586.29999999999995</v>
      </c>
      <c r="I100" s="41">
        <v>578.34999999999991</v>
      </c>
      <c r="J100" s="41">
        <v>607.14999999999986</v>
      </c>
      <c r="K100" s="41">
        <v>615.09999999999991</v>
      </c>
      <c r="L100" s="41">
        <v>621.54999999999984</v>
      </c>
      <c r="M100" s="31">
        <v>608.65</v>
      </c>
      <c r="N100" s="31">
        <v>594.25</v>
      </c>
      <c r="O100" s="42">
        <v>4506000</v>
      </c>
      <c r="P100" s="43">
        <v>-3.5943517329910142E-2</v>
      </c>
    </row>
    <row r="101" spans="1:16" ht="12.75" customHeight="1">
      <c r="A101" s="31">
        <v>91</v>
      </c>
      <c r="B101" s="32" t="s">
        <v>74</v>
      </c>
      <c r="C101" s="33" t="s">
        <v>128</v>
      </c>
      <c r="D101" s="34">
        <v>44560</v>
      </c>
      <c r="E101" s="40">
        <v>12.8</v>
      </c>
      <c r="F101" s="40">
        <v>12.233333333333334</v>
      </c>
      <c r="G101" s="41">
        <v>11.266666666666669</v>
      </c>
      <c r="H101" s="41">
        <v>9.7333333333333343</v>
      </c>
      <c r="I101" s="41">
        <v>8.7666666666666693</v>
      </c>
      <c r="J101" s="41">
        <v>13.766666666666669</v>
      </c>
      <c r="K101" s="41">
        <v>14.733333333333334</v>
      </c>
      <c r="L101" s="41">
        <v>16.266666666666669</v>
      </c>
      <c r="M101" s="31">
        <v>13.2</v>
      </c>
      <c r="N101" s="31">
        <v>10.7</v>
      </c>
      <c r="O101" s="42">
        <v>954310000</v>
      </c>
      <c r="P101" s="43">
        <v>2.9349181891554773E-4</v>
      </c>
    </row>
    <row r="102" spans="1:16" ht="12.75" customHeight="1">
      <c r="A102" s="31">
        <v>92</v>
      </c>
      <c r="B102" s="32" t="s">
        <v>58</v>
      </c>
      <c r="C102" s="33" t="s">
        <v>129</v>
      </c>
      <c r="D102" s="34">
        <v>44560</v>
      </c>
      <c r="E102" s="40">
        <v>46.55</v>
      </c>
      <c r="F102" s="40">
        <v>45.9</v>
      </c>
      <c r="G102" s="41">
        <v>45.05</v>
      </c>
      <c r="H102" s="41">
        <v>43.55</v>
      </c>
      <c r="I102" s="41">
        <v>42.699999999999996</v>
      </c>
      <c r="J102" s="41">
        <v>47.4</v>
      </c>
      <c r="K102" s="41">
        <v>48.250000000000007</v>
      </c>
      <c r="L102" s="41">
        <v>49.75</v>
      </c>
      <c r="M102" s="31">
        <v>46.75</v>
      </c>
      <c r="N102" s="31">
        <v>44.4</v>
      </c>
      <c r="O102" s="42">
        <v>162423700</v>
      </c>
      <c r="P102" s="43">
        <v>-1.5263843808399724E-3</v>
      </c>
    </row>
    <row r="103" spans="1:16" ht="12.75" customHeight="1">
      <c r="A103" s="31">
        <v>93</v>
      </c>
      <c r="B103" s="32" t="s">
        <v>44</v>
      </c>
      <c r="C103" s="33" t="s">
        <v>407</v>
      </c>
      <c r="D103" s="34">
        <v>44560</v>
      </c>
      <c r="E103" s="40">
        <v>729.4</v>
      </c>
      <c r="F103" s="40">
        <v>730.06666666666661</v>
      </c>
      <c r="G103" s="41">
        <v>702.63333333333321</v>
      </c>
      <c r="H103" s="41">
        <v>675.86666666666656</v>
      </c>
      <c r="I103" s="41">
        <v>648.43333333333317</v>
      </c>
      <c r="J103" s="41">
        <v>756.83333333333326</v>
      </c>
      <c r="K103" s="41">
        <v>784.26666666666665</v>
      </c>
      <c r="L103" s="41">
        <v>811.0333333333333</v>
      </c>
      <c r="M103" s="31">
        <v>757.5</v>
      </c>
      <c r="N103" s="31">
        <v>703.3</v>
      </c>
      <c r="O103" s="42">
        <v>11881250</v>
      </c>
      <c r="P103" s="43">
        <v>-4.5682730923694778E-2</v>
      </c>
    </row>
    <row r="104" spans="1:16" ht="12.75" customHeight="1">
      <c r="A104" s="31">
        <v>94</v>
      </c>
      <c r="B104" s="32" t="s">
        <v>79</v>
      </c>
      <c r="C104" s="33" t="s">
        <v>130</v>
      </c>
      <c r="D104" s="34">
        <v>44560</v>
      </c>
      <c r="E104" s="40">
        <v>486.8</v>
      </c>
      <c r="F104" s="40">
        <v>486.78333333333336</v>
      </c>
      <c r="G104" s="41">
        <v>482.7166666666667</v>
      </c>
      <c r="H104" s="41">
        <v>478.63333333333333</v>
      </c>
      <c r="I104" s="41">
        <v>474.56666666666666</v>
      </c>
      <c r="J104" s="41">
        <v>490.86666666666673</v>
      </c>
      <c r="K104" s="41">
        <v>494.93333333333345</v>
      </c>
      <c r="L104" s="41">
        <v>499.01666666666677</v>
      </c>
      <c r="M104" s="31">
        <v>490.85</v>
      </c>
      <c r="N104" s="31">
        <v>482.7</v>
      </c>
      <c r="O104" s="42">
        <v>11193875</v>
      </c>
      <c r="P104" s="43">
        <v>-5.861521553303212E-3</v>
      </c>
    </row>
    <row r="105" spans="1:16" ht="12.75" customHeight="1">
      <c r="A105" s="31">
        <v>95</v>
      </c>
      <c r="B105" s="32" t="s">
        <v>106</v>
      </c>
      <c r="C105" s="33" t="s">
        <v>131</v>
      </c>
      <c r="D105" s="34">
        <v>44560</v>
      </c>
      <c r="E105" s="40">
        <v>183.8</v>
      </c>
      <c r="F105" s="40">
        <v>181.96666666666667</v>
      </c>
      <c r="G105" s="41">
        <v>179.18333333333334</v>
      </c>
      <c r="H105" s="41">
        <v>174.56666666666666</v>
      </c>
      <c r="I105" s="41">
        <v>171.78333333333333</v>
      </c>
      <c r="J105" s="41">
        <v>186.58333333333334</v>
      </c>
      <c r="K105" s="41">
        <v>189.3666666666667</v>
      </c>
      <c r="L105" s="41">
        <v>193.98333333333335</v>
      </c>
      <c r="M105" s="31">
        <v>184.75</v>
      </c>
      <c r="N105" s="31">
        <v>177.35</v>
      </c>
      <c r="O105" s="42">
        <v>14101132</v>
      </c>
      <c r="P105" s="43">
        <v>-7.5421940928270037E-2</v>
      </c>
    </row>
    <row r="106" spans="1:16" ht="12.75" customHeight="1">
      <c r="A106" s="31">
        <v>96</v>
      </c>
      <c r="B106" s="32" t="s">
        <v>42</v>
      </c>
      <c r="C106" s="33" t="s">
        <v>404</v>
      </c>
      <c r="D106" s="34">
        <v>44560</v>
      </c>
      <c r="E106" s="40">
        <v>183.3</v>
      </c>
      <c r="F106" s="40">
        <v>184.55000000000004</v>
      </c>
      <c r="G106" s="41">
        <v>181.30000000000007</v>
      </c>
      <c r="H106" s="41">
        <v>179.30000000000004</v>
      </c>
      <c r="I106" s="41">
        <v>176.05000000000007</v>
      </c>
      <c r="J106" s="41">
        <v>186.55000000000007</v>
      </c>
      <c r="K106" s="41">
        <v>189.8</v>
      </c>
      <c r="L106" s="41">
        <v>191.80000000000007</v>
      </c>
      <c r="M106" s="31">
        <v>187.8</v>
      </c>
      <c r="N106" s="31">
        <v>182.55</v>
      </c>
      <c r="O106" s="42">
        <v>11104100</v>
      </c>
      <c r="P106" s="43">
        <v>3.5704625371923183E-2</v>
      </c>
    </row>
    <row r="107" spans="1:16" ht="12.75" customHeight="1">
      <c r="A107" s="31">
        <v>97</v>
      </c>
      <c r="B107" s="32" t="s">
        <v>44</v>
      </c>
      <c r="C107" s="33" t="s">
        <v>265</v>
      </c>
      <c r="D107" s="34">
        <v>44560</v>
      </c>
      <c r="E107" s="40">
        <v>7391.1</v>
      </c>
      <c r="F107" s="40">
        <v>7404.4333333333334</v>
      </c>
      <c r="G107" s="41">
        <v>7346.666666666667</v>
      </c>
      <c r="H107" s="41">
        <v>7302.2333333333336</v>
      </c>
      <c r="I107" s="41">
        <v>7244.4666666666672</v>
      </c>
      <c r="J107" s="41">
        <v>7448.8666666666668</v>
      </c>
      <c r="K107" s="41">
        <v>7506.6333333333332</v>
      </c>
      <c r="L107" s="41">
        <v>7551.0666666666666</v>
      </c>
      <c r="M107" s="31">
        <v>7462.2</v>
      </c>
      <c r="N107" s="31">
        <v>7360</v>
      </c>
      <c r="O107" s="42">
        <v>169950</v>
      </c>
      <c r="P107" s="43">
        <v>-8.3150984682713348E-3</v>
      </c>
    </row>
    <row r="108" spans="1:16" ht="12.75" customHeight="1">
      <c r="A108" s="31">
        <v>98</v>
      </c>
      <c r="B108" s="32" t="s">
        <v>44</v>
      </c>
      <c r="C108" s="33" t="s">
        <v>132</v>
      </c>
      <c r="D108" s="34">
        <v>44560</v>
      </c>
      <c r="E108" s="40">
        <v>1907.95</v>
      </c>
      <c r="F108" s="40">
        <v>1911.0666666666666</v>
      </c>
      <c r="G108" s="41">
        <v>1857.3333333333333</v>
      </c>
      <c r="H108" s="41">
        <v>1806.7166666666667</v>
      </c>
      <c r="I108" s="41">
        <v>1752.9833333333333</v>
      </c>
      <c r="J108" s="41">
        <v>1961.6833333333332</v>
      </c>
      <c r="K108" s="41">
        <v>2015.4166666666667</v>
      </c>
      <c r="L108" s="41">
        <v>2066.0333333333328</v>
      </c>
      <c r="M108" s="31">
        <v>1964.8</v>
      </c>
      <c r="N108" s="31">
        <v>1860.45</v>
      </c>
      <c r="O108" s="42">
        <v>3927250</v>
      </c>
      <c r="P108" s="43">
        <v>3.5134789830075382E-3</v>
      </c>
    </row>
    <row r="109" spans="1:16" ht="12.75" customHeight="1">
      <c r="A109" s="31">
        <v>99</v>
      </c>
      <c r="B109" s="32" t="s">
        <v>58</v>
      </c>
      <c r="C109" s="33" t="s">
        <v>133</v>
      </c>
      <c r="D109" s="34">
        <v>44560</v>
      </c>
      <c r="E109" s="40">
        <v>936</v>
      </c>
      <c r="F109" s="40">
        <v>922.55000000000007</v>
      </c>
      <c r="G109" s="41">
        <v>904.70000000000016</v>
      </c>
      <c r="H109" s="41">
        <v>873.40000000000009</v>
      </c>
      <c r="I109" s="41">
        <v>855.55000000000018</v>
      </c>
      <c r="J109" s="41">
        <v>953.85000000000014</v>
      </c>
      <c r="K109" s="41">
        <v>971.7</v>
      </c>
      <c r="L109" s="41">
        <v>1003.0000000000001</v>
      </c>
      <c r="M109" s="31">
        <v>940.4</v>
      </c>
      <c r="N109" s="31">
        <v>891.25</v>
      </c>
      <c r="O109" s="42">
        <v>25845300</v>
      </c>
      <c r="P109" s="43">
        <v>-5.1680866521365824E-2</v>
      </c>
    </row>
    <row r="110" spans="1:16" ht="12.75" customHeight="1">
      <c r="A110" s="31">
        <v>100</v>
      </c>
      <c r="B110" s="32" t="s">
        <v>74</v>
      </c>
      <c r="C110" s="33" t="s">
        <v>134</v>
      </c>
      <c r="D110" s="34">
        <v>44560</v>
      </c>
      <c r="E110" s="40">
        <v>285.55</v>
      </c>
      <c r="F110" s="40">
        <v>283.26666666666671</v>
      </c>
      <c r="G110" s="41">
        <v>278.13333333333344</v>
      </c>
      <c r="H110" s="41">
        <v>270.71666666666675</v>
      </c>
      <c r="I110" s="41">
        <v>265.58333333333348</v>
      </c>
      <c r="J110" s="41">
        <v>290.68333333333339</v>
      </c>
      <c r="K110" s="41">
        <v>295.81666666666672</v>
      </c>
      <c r="L110" s="41">
        <v>303.23333333333335</v>
      </c>
      <c r="M110" s="31">
        <v>288.39999999999998</v>
      </c>
      <c r="N110" s="31">
        <v>275.85000000000002</v>
      </c>
      <c r="O110" s="42">
        <v>15590400</v>
      </c>
      <c r="P110" s="43">
        <v>0.13911620294599017</v>
      </c>
    </row>
    <row r="111" spans="1:16" ht="12.75" customHeight="1">
      <c r="A111" s="31">
        <v>101</v>
      </c>
      <c r="B111" s="32" t="s">
        <v>87</v>
      </c>
      <c r="C111" s="33" t="s">
        <v>135</v>
      </c>
      <c r="D111" s="34">
        <v>44560</v>
      </c>
      <c r="E111" s="40">
        <v>1723.15</v>
      </c>
      <c r="F111" s="40">
        <v>1729.3999999999999</v>
      </c>
      <c r="G111" s="41">
        <v>1714.0499999999997</v>
      </c>
      <c r="H111" s="41">
        <v>1704.9499999999998</v>
      </c>
      <c r="I111" s="41">
        <v>1689.5999999999997</v>
      </c>
      <c r="J111" s="41">
        <v>1738.4999999999998</v>
      </c>
      <c r="K111" s="41">
        <v>1753.8499999999997</v>
      </c>
      <c r="L111" s="41">
        <v>1762.9499999999998</v>
      </c>
      <c r="M111" s="31">
        <v>1744.75</v>
      </c>
      <c r="N111" s="31">
        <v>1720.3</v>
      </c>
      <c r="O111" s="42">
        <v>38092800</v>
      </c>
      <c r="P111" s="43">
        <v>-2.7488494101754551E-3</v>
      </c>
    </row>
    <row r="112" spans="1:16" ht="12.75" customHeight="1">
      <c r="A112" s="31">
        <v>102</v>
      </c>
      <c r="B112" s="32" t="s">
        <v>79</v>
      </c>
      <c r="C112" s="33" t="s">
        <v>136</v>
      </c>
      <c r="D112" s="34">
        <v>44560</v>
      </c>
      <c r="E112" s="40">
        <v>118.3</v>
      </c>
      <c r="F112" s="40">
        <v>118.56666666666666</v>
      </c>
      <c r="G112" s="41">
        <v>116.73333333333332</v>
      </c>
      <c r="H112" s="41">
        <v>115.16666666666666</v>
      </c>
      <c r="I112" s="41">
        <v>113.33333333333331</v>
      </c>
      <c r="J112" s="41">
        <v>120.13333333333333</v>
      </c>
      <c r="K112" s="41">
        <v>121.96666666666667</v>
      </c>
      <c r="L112" s="41">
        <v>123.53333333333333</v>
      </c>
      <c r="M112" s="31">
        <v>120.4</v>
      </c>
      <c r="N112" s="31">
        <v>117</v>
      </c>
      <c r="O112" s="42">
        <v>37693500</v>
      </c>
      <c r="P112" s="43">
        <v>9.6633888048411498E-2</v>
      </c>
    </row>
    <row r="113" spans="1:16" ht="12.75" customHeight="1">
      <c r="A113" s="31">
        <v>103</v>
      </c>
      <c r="B113" s="32" t="s">
        <v>47</v>
      </c>
      <c r="C113" s="33" t="s">
        <v>266</v>
      </c>
      <c r="D113" s="34">
        <v>44560</v>
      </c>
      <c r="E113" s="40">
        <v>2058.8000000000002</v>
      </c>
      <c r="F113" s="40">
        <v>2070.9333333333334</v>
      </c>
      <c r="G113" s="41">
        <v>2021.8666666666668</v>
      </c>
      <c r="H113" s="41">
        <v>1984.9333333333334</v>
      </c>
      <c r="I113" s="41">
        <v>1935.8666666666668</v>
      </c>
      <c r="J113" s="41">
        <v>2107.8666666666668</v>
      </c>
      <c r="K113" s="41">
        <v>2156.9333333333334</v>
      </c>
      <c r="L113" s="41">
        <v>2193.8666666666668</v>
      </c>
      <c r="M113" s="31">
        <v>2120</v>
      </c>
      <c r="N113" s="31">
        <v>2034</v>
      </c>
      <c r="O113" s="42">
        <v>2806875</v>
      </c>
      <c r="P113" s="43">
        <v>1.3568410789730256E-2</v>
      </c>
    </row>
    <row r="114" spans="1:16" ht="12.75" customHeight="1">
      <c r="A114" s="31">
        <v>104</v>
      </c>
      <c r="B114" s="32" t="s">
        <v>44</v>
      </c>
      <c r="C114" s="33" t="s">
        <v>137</v>
      </c>
      <c r="D114" s="34">
        <v>44560</v>
      </c>
      <c r="E114" s="40">
        <v>815.75</v>
      </c>
      <c r="F114" s="40">
        <v>810.76666666666677</v>
      </c>
      <c r="G114" s="41">
        <v>802.98333333333358</v>
      </c>
      <c r="H114" s="41">
        <v>790.21666666666681</v>
      </c>
      <c r="I114" s="41">
        <v>782.43333333333362</v>
      </c>
      <c r="J114" s="41">
        <v>823.53333333333353</v>
      </c>
      <c r="K114" s="41">
        <v>831.31666666666661</v>
      </c>
      <c r="L114" s="41">
        <v>844.08333333333348</v>
      </c>
      <c r="M114" s="31">
        <v>818.55</v>
      </c>
      <c r="N114" s="31">
        <v>798</v>
      </c>
      <c r="O114" s="42">
        <v>10521500</v>
      </c>
      <c r="P114" s="43">
        <v>-3.5918816145141336E-2</v>
      </c>
    </row>
    <row r="115" spans="1:16" ht="12.75" customHeight="1">
      <c r="A115" s="31">
        <v>105</v>
      </c>
      <c r="B115" s="32" t="s">
        <v>56</v>
      </c>
      <c r="C115" s="33" t="s">
        <v>138</v>
      </c>
      <c r="D115" s="34">
        <v>44560</v>
      </c>
      <c r="E115" s="40">
        <v>223</v>
      </c>
      <c r="F115" s="40">
        <v>222.68333333333331</v>
      </c>
      <c r="G115" s="41">
        <v>221.61666666666662</v>
      </c>
      <c r="H115" s="41">
        <v>220.23333333333332</v>
      </c>
      <c r="I115" s="41">
        <v>219.16666666666663</v>
      </c>
      <c r="J115" s="41">
        <v>224.06666666666661</v>
      </c>
      <c r="K115" s="41">
        <v>225.13333333333327</v>
      </c>
      <c r="L115" s="41">
        <v>226.51666666666659</v>
      </c>
      <c r="M115" s="31">
        <v>223.75</v>
      </c>
      <c r="N115" s="31">
        <v>221.3</v>
      </c>
      <c r="O115" s="42">
        <v>237641600</v>
      </c>
      <c r="P115" s="43">
        <v>7.1198025441427757E-3</v>
      </c>
    </row>
    <row r="116" spans="1:16" ht="12.75" customHeight="1">
      <c r="A116" s="31">
        <v>106</v>
      </c>
      <c r="B116" s="32" t="s">
        <v>120</v>
      </c>
      <c r="C116" s="33" t="s">
        <v>139</v>
      </c>
      <c r="D116" s="34">
        <v>44560</v>
      </c>
      <c r="E116" s="40">
        <v>349.1</v>
      </c>
      <c r="F116" s="40">
        <v>349.2833333333333</v>
      </c>
      <c r="G116" s="41">
        <v>345.56666666666661</v>
      </c>
      <c r="H116" s="41">
        <v>342.0333333333333</v>
      </c>
      <c r="I116" s="41">
        <v>338.31666666666661</v>
      </c>
      <c r="J116" s="41">
        <v>352.81666666666661</v>
      </c>
      <c r="K116" s="41">
        <v>356.5333333333333</v>
      </c>
      <c r="L116" s="41">
        <v>360.06666666666661</v>
      </c>
      <c r="M116" s="31">
        <v>353</v>
      </c>
      <c r="N116" s="31">
        <v>345.75</v>
      </c>
      <c r="O116" s="42">
        <v>37262500</v>
      </c>
      <c r="P116" s="43">
        <v>7.3228686635944701E-2</v>
      </c>
    </row>
    <row r="117" spans="1:16" ht="12.75" customHeight="1">
      <c r="A117" s="31">
        <v>107</v>
      </c>
      <c r="B117" s="32" t="s">
        <v>42</v>
      </c>
      <c r="C117" s="33" t="s">
        <v>416</v>
      </c>
      <c r="D117" s="34">
        <v>44560</v>
      </c>
      <c r="E117" s="40">
        <v>3267.25</v>
      </c>
      <c r="F117" s="40">
        <v>3260.9</v>
      </c>
      <c r="G117" s="41">
        <v>3221.8500000000004</v>
      </c>
      <c r="H117" s="41">
        <v>3176.4500000000003</v>
      </c>
      <c r="I117" s="41">
        <v>3137.4000000000005</v>
      </c>
      <c r="J117" s="41">
        <v>3306.3</v>
      </c>
      <c r="K117" s="41">
        <v>3345.3500000000004</v>
      </c>
      <c r="L117" s="41">
        <v>3390.75</v>
      </c>
      <c r="M117" s="31">
        <v>3299.95</v>
      </c>
      <c r="N117" s="31">
        <v>3215.5</v>
      </c>
      <c r="O117" s="42">
        <v>155225</v>
      </c>
      <c r="P117" s="43">
        <v>1.7201834862385322E-2</v>
      </c>
    </row>
    <row r="118" spans="1:16" ht="12.75" customHeight="1">
      <c r="A118" s="31">
        <v>108</v>
      </c>
      <c r="B118" s="32" t="s">
        <v>120</v>
      </c>
      <c r="C118" s="33" t="s">
        <v>140</v>
      </c>
      <c r="D118" s="34">
        <v>44560</v>
      </c>
      <c r="E118" s="40">
        <v>639.25</v>
      </c>
      <c r="F118" s="40">
        <v>632.0333333333333</v>
      </c>
      <c r="G118" s="41">
        <v>623.06666666666661</v>
      </c>
      <c r="H118" s="41">
        <v>606.88333333333333</v>
      </c>
      <c r="I118" s="41">
        <v>597.91666666666663</v>
      </c>
      <c r="J118" s="41">
        <v>648.21666666666658</v>
      </c>
      <c r="K118" s="41">
        <v>657.18333333333328</v>
      </c>
      <c r="L118" s="41">
        <v>673.36666666666656</v>
      </c>
      <c r="M118" s="31">
        <v>641</v>
      </c>
      <c r="N118" s="31">
        <v>615.85</v>
      </c>
      <c r="O118" s="42">
        <v>49141350</v>
      </c>
      <c r="P118" s="43">
        <v>1.9236153889231115E-2</v>
      </c>
    </row>
    <row r="119" spans="1:16" ht="12.75" customHeight="1">
      <c r="A119" s="31">
        <v>109</v>
      </c>
      <c r="B119" s="32" t="s">
        <v>44</v>
      </c>
      <c r="C119" s="33" t="s">
        <v>141</v>
      </c>
      <c r="D119" s="34">
        <v>44560</v>
      </c>
      <c r="E119" s="40">
        <v>3716.25</v>
      </c>
      <c r="F119" s="40">
        <v>3717.0499999999997</v>
      </c>
      <c r="G119" s="41">
        <v>3679.0499999999993</v>
      </c>
      <c r="H119" s="41">
        <v>3641.8499999999995</v>
      </c>
      <c r="I119" s="41">
        <v>3603.849999999999</v>
      </c>
      <c r="J119" s="41">
        <v>3754.2499999999995</v>
      </c>
      <c r="K119" s="41">
        <v>3792.2500000000005</v>
      </c>
      <c r="L119" s="41">
        <v>3829.45</v>
      </c>
      <c r="M119" s="31">
        <v>3755.05</v>
      </c>
      <c r="N119" s="31">
        <v>3679.85</v>
      </c>
      <c r="O119" s="42">
        <v>1480750</v>
      </c>
      <c r="P119" s="43">
        <v>5.7734759721514688E-3</v>
      </c>
    </row>
    <row r="120" spans="1:16" ht="12.75" customHeight="1">
      <c r="A120" s="31">
        <v>110</v>
      </c>
      <c r="B120" s="32" t="s">
        <v>58</v>
      </c>
      <c r="C120" s="33" t="s">
        <v>142</v>
      </c>
      <c r="D120" s="34">
        <v>44560</v>
      </c>
      <c r="E120" s="40">
        <v>1961.95</v>
      </c>
      <c r="F120" s="40">
        <v>1966.3499999999997</v>
      </c>
      <c r="G120" s="41">
        <v>1943.6999999999994</v>
      </c>
      <c r="H120" s="41">
        <v>1925.4499999999996</v>
      </c>
      <c r="I120" s="41">
        <v>1902.7999999999993</v>
      </c>
      <c r="J120" s="41">
        <v>1984.5999999999995</v>
      </c>
      <c r="K120" s="41">
        <v>2007.2499999999995</v>
      </c>
      <c r="L120" s="41">
        <v>2025.4999999999995</v>
      </c>
      <c r="M120" s="31">
        <v>1989</v>
      </c>
      <c r="N120" s="31">
        <v>1948.1</v>
      </c>
      <c r="O120" s="42">
        <v>12850000</v>
      </c>
      <c r="P120" s="43">
        <v>-2.7318163474373699E-3</v>
      </c>
    </row>
    <row r="121" spans="1:16" ht="12.75" customHeight="1">
      <c r="A121" s="31">
        <v>111</v>
      </c>
      <c r="B121" s="32" t="s">
        <v>63</v>
      </c>
      <c r="C121" s="33" t="s">
        <v>143</v>
      </c>
      <c r="D121" s="34">
        <v>44560</v>
      </c>
      <c r="E121" s="40">
        <v>77.849999999999994</v>
      </c>
      <c r="F121" s="40">
        <v>77.016666666666666</v>
      </c>
      <c r="G121" s="41">
        <v>76.033333333333331</v>
      </c>
      <c r="H121" s="41">
        <v>74.216666666666669</v>
      </c>
      <c r="I121" s="41">
        <v>73.233333333333334</v>
      </c>
      <c r="J121" s="41">
        <v>78.833333333333329</v>
      </c>
      <c r="K121" s="41">
        <v>79.816666666666649</v>
      </c>
      <c r="L121" s="41">
        <v>81.633333333333326</v>
      </c>
      <c r="M121" s="31">
        <v>78</v>
      </c>
      <c r="N121" s="31">
        <v>75.2</v>
      </c>
      <c r="O121" s="42">
        <v>69401948</v>
      </c>
      <c r="P121" s="43">
        <v>-8.6679413639260683E-3</v>
      </c>
    </row>
    <row r="122" spans="1:16" ht="12.75" customHeight="1">
      <c r="A122" s="31">
        <v>112</v>
      </c>
      <c r="B122" s="32" t="s">
        <v>44</v>
      </c>
      <c r="C122" s="33" t="s">
        <v>144</v>
      </c>
      <c r="D122" s="34">
        <v>44560</v>
      </c>
      <c r="E122" s="40">
        <v>3735.25</v>
      </c>
      <c r="F122" s="40">
        <v>3768.4666666666667</v>
      </c>
      <c r="G122" s="41">
        <v>3676.9333333333334</v>
      </c>
      <c r="H122" s="41">
        <v>3618.6166666666668</v>
      </c>
      <c r="I122" s="41">
        <v>3527.0833333333335</v>
      </c>
      <c r="J122" s="41">
        <v>3826.7833333333333</v>
      </c>
      <c r="K122" s="41">
        <v>3918.3166666666671</v>
      </c>
      <c r="L122" s="41">
        <v>3976.6333333333332</v>
      </c>
      <c r="M122" s="31">
        <v>3860</v>
      </c>
      <c r="N122" s="31">
        <v>3710.15</v>
      </c>
      <c r="O122" s="42">
        <v>474125</v>
      </c>
      <c r="P122" s="43">
        <v>-9.1431556948798325E-3</v>
      </c>
    </row>
    <row r="123" spans="1:16" ht="12.75" customHeight="1">
      <c r="A123" s="31">
        <v>113</v>
      </c>
      <c r="B123" s="32" t="s">
        <v>47</v>
      </c>
      <c r="C123" s="33" t="s">
        <v>268</v>
      </c>
      <c r="D123" s="34">
        <v>44560</v>
      </c>
      <c r="E123" s="40">
        <v>509.8</v>
      </c>
      <c r="F123" s="40">
        <v>509.86666666666662</v>
      </c>
      <c r="G123" s="41">
        <v>502.73333333333323</v>
      </c>
      <c r="H123" s="41">
        <v>495.66666666666663</v>
      </c>
      <c r="I123" s="41">
        <v>488.53333333333325</v>
      </c>
      <c r="J123" s="41">
        <v>516.93333333333317</v>
      </c>
      <c r="K123" s="41">
        <v>524.06666666666661</v>
      </c>
      <c r="L123" s="41">
        <v>531.13333333333321</v>
      </c>
      <c r="M123" s="31">
        <v>517</v>
      </c>
      <c r="N123" s="31">
        <v>502.8</v>
      </c>
      <c r="O123" s="42">
        <v>3059100</v>
      </c>
      <c r="P123" s="43">
        <v>-3.8100820633059787E-3</v>
      </c>
    </row>
    <row r="124" spans="1:16" ht="12.75" customHeight="1">
      <c r="A124" s="31">
        <v>114</v>
      </c>
      <c r="B124" s="32" t="s">
        <v>63</v>
      </c>
      <c r="C124" s="33" t="s">
        <v>145</v>
      </c>
      <c r="D124" s="34">
        <v>44560</v>
      </c>
      <c r="E124" s="40">
        <v>376.9</v>
      </c>
      <c r="F124" s="40">
        <v>375.88333333333338</v>
      </c>
      <c r="G124" s="41">
        <v>372.91666666666674</v>
      </c>
      <c r="H124" s="41">
        <v>368.93333333333334</v>
      </c>
      <c r="I124" s="41">
        <v>365.9666666666667</v>
      </c>
      <c r="J124" s="41">
        <v>379.86666666666679</v>
      </c>
      <c r="K124" s="41">
        <v>382.83333333333337</v>
      </c>
      <c r="L124" s="41">
        <v>386.81666666666683</v>
      </c>
      <c r="M124" s="31">
        <v>378.85</v>
      </c>
      <c r="N124" s="31">
        <v>371.9</v>
      </c>
      <c r="O124" s="42">
        <v>13540000</v>
      </c>
      <c r="P124" s="43">
        <v>-1.784418975772523E-2</v>
      </c>
    </row>
    <row r="125" spans="1:16" ht="12.75" customHeight="1">
      <c r="A125" s="31">
        <v>115</v>
      </c>
      <c r="B125" s="32" t="s">
        <v>70</v>
      </c>
      <c r="C125" s="33" t="s">
        <v>146</v>
      </c>
      <c r="D125" s="34">
        <v>44560</v>
      </c>
      <c r="E125" s="40">
        <v>1791.2</v>
      </c>
      <c r="F125" s="40">
        <v>1786.5666666666666</v>
      </c>
      <c r="G125" s="41">
        <v>1775.3333333333333</v>
      </c>
      <c r="H125" s="41">
        <v>1759.4666666666667</v>
      </c>
      <c r="I125" s="41">
        <v>1748.2333333333333</v>
      </c>
      <c r="J125" s="41">
        <v>1802.4333333333332</v>
      </c>
      <c r="K125" s="41">
        <v>1813.6666666666667</v>
      </c>
      <c r="L125" s="41">
        <v>1829.5333333333331</v>
      </c>
      <c r="M125" s="31">
        <v>1797.8</v>
      </c>
      <c r="N125" s="31">
        <v>1770.7</v>
      </c>
      <c r="O125" s="42">
        <v>11759325</v>
      </c>
      <c r="P125" s="43">
        <v>1.3219741480611047E-3</v>
      </c>
    </row>
    <row r="126" spans="1:16" ht="12.75" customHeight="1">
      <c r="A126" s="31">
        <v>116</v>
      </c>
      <c r="B126" s="32" t="s">
        <v>87</v>
      </c>
      <c r="C126" s="33" t="s">
        <v>147</v>
      </c>
      <c r="D126" s="34">
        <v>44560</v>
      </c>
      <c r="E126" s="40">
        <v>6938.6</v>
      </c>
      <c r="F126" s="40">
        <v>6909.8999999999987</v>
      </c>
      <c r="G126" s="41">
        <v>6864.8499999999976</v>
      </c>
      <c r="H126" s="41">
        <v>6791.0999999999985</v>
      </c>
      <c r="I126" s="41">
        <v>6746.0499999999975</v>
      </c>
      <c r="J126" s="41">
        <v>6983.6499999999978</v>
      </c>
      <c r="K126" s="41">
        <v>7028.6999999999989</v>
      </c>
      <c r="L126" s="41">
        <v>7102.449999999998</v>
      </c>
      <c r="M126" s="31">
        <v>6954.95</v>
      </c>
      <c r="N126" s="31">
        <v>6836.15</v>
      </c>
      <c r="O126" s="42">
        <v>522900</v>
      </c>
      <c r="P126" s="43">
        <v>3.997613365155131E-2</v>
      </c>
    </row>
    <row r="127" spans="1:16" ht="12.75" customHeight="1">
      <c r="A127" s="31">
        <v>117</v>
      </c>
      <c r="B127" s="32" t="s">
        <v>87</v>
      </c>
      <c r="C127" s="33" t="s">
        <v>148</v>
      </c>
      <c r="D127" s="34">
        <v>44560</v>
      </c>
      <c r="E127" s="40">
        <v>5355.65</v>
      </c>
      <c r="F127" s="40">
        <v>5336.45</v>
      </c>
      <c r="G127" s="41">
        <v>5294.2</v>
      </c>
      <c r="H127" s="41">
        <v>5232.75</v>
      </c>
      <c r="I127" s="41">
        <v>5190.5</v>
      </c>
      <c r="J127" s="41">
        <v>5397.9</v>
      </c>
      <c r="K127" s="41">
        <v>5440.15</v>
      </c>
      <c r="L127" s="41">
        <v>5501.5999999999995</v>
      </c>
      <c r="M127" s="31">
        <v>5378.7</v>
      </c>
      <c r="N127" s="31">
        <v>5275</v>
      </c>
      <c r="O127" s="42">
        <v>476000</v>
      </c>
      <c r="P127" s="43">
        <v>-2.7777777777777776E-2</v>
      </c>
    </row>
    <row r="128" spans="1:16" ht="12.75" customHeight="1">
      <c r="A128" s="31">
        <v>118</v>
      </c>
      <c r="B128" s="32" t="s">
        <v>47</v>
      </c>
      <c r="C128" s="33" t="s">
        <v>149</v>
      </c>
      <c r="D128" s="34">
        <v>44560</v>
      </c>
      <c r="E128" s="40">
        <v>875.25</v>
      </c>
      <c r="F128" s="40">
        <v>878.15</v>
      </c>
      <c r="G128" s="41">
        <v>863.5</v>
      </c>
      <c r="H128" s="41">
        <v>851.75</v>
      </c>
      <c r="I128" s="41">
        <v>837.1</v>
      </c>
      <c r="J128" s="41">
        <v>889.9</v>
      </c>
      <c r="K128" s="41">
        <v>904.54999999999984</v>
      </c>
      <c r="L128" s="41">
        <v>916.3</v>
      </c>
      <c r="M128" s="31">
        <v>892.8</v>
      </c>
      <c r="N128" s="31">
        <v>866.4</v>
      </c>
      <c r="O128" s="42">
        <v>9195300</v>
      </c>
      <c r="P128" s="43">
        <v>2.1722704948998868E-2</v>
      </c>
    </row>
    <row r="129" spans="1:16" ht="12.75" customHeight="1">
      <c r="A129" s="31">
        <v>119</v>
      </c>
      <c r="B129" s="32" t="s">
        <v>49</v>
      </c>
      <c r="C129" s="33" t="s">
        <v>150</v>
      </c>
      <c r="D129" s="34">
        <v>44560</v>
      </c>
      <c r="E129" s="40">
        <v>839.05</v>
      </c>
      <c r="F129" s="40">
        <v>837</v>
      </c>
      <c r="G129" s="41">
        <v>829.35</v>
      </c>
      <c r="H129" s="41">
        <v>819.65</v>
      </c>
      <c r="I129" s="41">
        <v>812</v>
      </c>
      <c r="J129" s="41">
        <v>846.7</v>
      </c>
      <c r="K129" s="41">
        <v>854.35000000000014</v>
      </c>
      <c r="L129" s="41">
        <v>864.05000000000007</v>
      </c>
      <c r="M129" s="31">
        <v>844.65</v>
      </c>
      <c r="N129" s="31">
        <v>827.3</v>
      </c>
      <c r="O129" s="42">
        <v>12318600</v>
      </c>
      <c r="P129" s="43">
        <v>9.9806262108618204E-2</v>
      </c>
    </row>
    <row r="130" spans="1:16" ht="12.75" customHeight="1">
      <c r="A130" s="31">
        <v>120</v>
      </c>
      <c r="B130" s="32" t="s">
        <v>63</v>
      </c>
      <c r="C130" s="33" t="s">
        <v>151</v>
      </c>
      <c r="D130" s="34">
        <v>44560</v>
      </c>
      <c r="E130" s="40">
        <v>158.30000000000001</v>
      </c>
      <c r="F130" s="40">
        <v>157.65</v>
      </c>
      <c r="G130" s="41">
        <v>156.45000000000002</v>
      </c>
      <c r="H130" s="41">
        <v>154.60000000000002</v>
      </c>
      <c r="I130" s="41">
        <v>153.40000000000003</v>
      </c>
      <c r="J130" s="41">
        <v>159.5</v>
      </c>
      <c r="K130" s="41">
        <v>160.69999999999999</v>
      </c>
      <c r="L130" s="41">
        <v>162.54999999999998</v>
      </c>
      <c r="M130" s="31">
        <v>158.85</v>
      </c>
      <c r="N130" s="31">
        <v>155.80000000000001</v>
      </c>
      <c r="O130" s="42">
        <v>25720000</v>
      </c>
      <c r="P130" s="43">
        <v>1.0529624391010529E-2</v>
      </c>
    </row>
    <row r="131" spans="1:16" ht="12.75" customHeight="1">
      <c r="A131" s="31">
        <v>121</v>
      </c>
      <c r="B131" s="32" t="s">
        <v>63</v>
      </c>
      <c r="C131" s="33" t="s">
        <v>152</v>
      </c>
      <c r="D131" s="34">
        <v>44560</v>
      </c>
      <c r="E131" s="40">
        <v>167.25</v>
      </c>
      <c r="F131" s="40">
        <v>166.85</v>
      </c>
      <c r="G131" s="41">
        <v>164.79999999999998</v>
      </c>
      <c r="H131" s="41">
        <v>162.35</v>
      </c>
      <c r="I131" s="41">
        <v>160.29999999999998</v>
      </c>
      <c r="J131" s="41">
        <v>169.29999999999998</v>
      </c>
      <c r="K131" s="41">
        <v>171.35</v>
      </c>
      <c r="L131" s="41">
        <v>173.79999999999998</v>
      </c>
      <c r="M131" s="31">
        <v>168.9</v>
      </c>
      <c r="N131" s="31">
        <v>164.4</v>
      </c>
      <c r="O131" s="42">
        <v>20538000</v>
      </c>
      <c r="P131" s="43">
        <v>1.527510010381136E-2</v>
      </c>
    </row>
    <row r="132" spans="1:16" ht="12.75" customHeight="1">
      <c r="A132" s="31">
        <v>122</v>
      </c>
      <c r="B132" s="32" t="s">
        <v>56</v>
      </c>
      <c r="C132" s="33" t="s">
        <v>153</v>
      </c>
      <c r="D132" s="34">
        <v>44560</v>
      </c>
      <c r="E132" s="40">
        <v>527.6</v>
      </c>
      <c r="F132" s="40">
        <v>531.26666666666677</v>
      </c>
      <c r="G132" s="41">
        <v>522.08333333333348</v>
      </c>
      <c r="H132" s="41">
        <v>516.56666666666672</v>
      </c>
      <c r="I132" s="41">
        <v>507.38333333333344</v>
      </c>
      <c r="J132" s="41">
        <v>536.78333333333353</v>
      </c>
      <c r="K132" s="41">
        <v>545.9666666666667</v>
      </c>
      <c r="L132" s="41">
        <v>551.48333333333358</v>
      </c>
      <c r="M132" s="31">
        <v>540.45000000000005</v>
      </c>
      <c r="N132" s="31">
        <v>525.75</v>
      </c>
      <c r="O132" s="42">
        <v>7752000</v>
      </c>
      <c r="P132" s="43">
        <v>5.2260078729469257E-2</v>
      </c>
    </row>
    <row r="133" spans="1:16" ht="12.75" customHeight="1">
      <c r="A133" s="31">
        <v>123</v>
      </c>
      <c r="B133" s="32" t="s">
        <v>49</v>
      </c>
      <c r="C133" s="33" t="s">
        <v>154</v>
      </c>
      <c r="D133" s="34">
        <v>44560</v>
      </c>
      <c r="E133" s="40">
        <v>7295.2</v>
      </c>
      <c r="F133" s="40">
        <v>7277.25</v>
      </c>
      <c r="G133" s="41">
        <v>7161.2</v>
      </c>
      <c r="H133" s="41">
        <v>7027.2</v>
      </c>
      <c r="I133" s="41">
        <v>6911.15</v>
      </c>
      <c r="J133" s="41">
        <v>7411.25</v>
      </c>
      <c r="K133" s="41">
        <v>7527.2999999999993</v>
      </c>
      <c r="L133" s="41">
        <v>7661.3</v>
      </c>
      <c r="M133" s="31">
        <v>7393.3</v>
      </c>
      <c r="N133" s="31">
        <v>7143.25</v>
      </c>
      <c r="O133" s="42">
        <v>3263100</v>
      </c>
      <c r="P133" s="43">
        <v>2.6648628240624212E-2</v>
      </c>
    </row>
    <row r="134" spans="1:16" ht="12.75" customHeight="1">
      <c r="A134" s="31">
        <v>124</v>
      </c>
      <c r="B134" s="32" t="s">
        <v>56</v>
      </c>
      <c r="C134" s="33" t="s">
        <v>155</v>
      </c>
      <c r="D134" s="34">
        <v>44560</v>
      </c>
      <c r="E134" s="40">
        <v>878.3</v>
      </c>
      <c r="F134" s="40">
        <v>883.73333333333323</v>
      </c>
      <c r="G134" s="41">
        <v>868.06666666666649</v>
      </c>
      <c r="H134" s="41">
        <v>857.83333333333326</v>
      </c>
      <c r="I134" s="41">
        <v>842.16666666666652</v>
      </c>
      <c r="J134" s="41">
        <v>893.96666666666647</v>
      </c>
      <c r="K134" s="41">
        <v>909.63333333333321</v>
      </c>
      <c r="L134" s="41">
        <v>919.86666666666645</v>
      </c>
      <c r="M134" s="31">
        <v>899.4</v>
      </c>
      <c r="N134" s="31">
        <v>873.5</v>
      </c>
      <c r="O134" s="42">
        <v>18508750</v>
      </c>
      <c r="P134" s="43">
        <v>3.3936177641226174E-2</v>
      </c>
    </row>
    <row r="135" spans="1:16" ht="12.75" customHeight="1">
      <c r="A135" s="31">
        <v>125</v>
      </c>
      <c r="B135" s="32" t="s">
        <v>44</v>
      </c>
      <c r="C135" s="33" t="s">
        <v>457</v>
      </c>
      <c r="D135" s="34">
        <v>44560</v>
      </c>
      <c r="E135" s="40">
        <v>1594.3</v>
      </c>
      <c r="F135" s="40">
        <v>1601.4833333333333</v>
      </c>
      <c r="G135" s="41">
        <v>1575.0666666666666</v>
      </c>
      <c r="H135" s="41">
        <v>1555.8333333333333</v>
      </c>
      <c r="I135" s="41">
        <v>1529.4166666666665</v>
      </c>
      <c r="J135" s="41">
        <v>1620.7166666666667</v>
      </c>
      <c r="K135" s="41">
        <v>1647.1333333333332</v>
      </c>
      <c r="L135" s="41">
        <v>1666.3666666666668</v>
      </c>
      <c r="M135" s="31">
        <v>1627.9</v>
      </c>
      <c r="N135" s="31">
        <v>1582.25</v>
      </c>
      <c r="O135" s="42">
        <v>1492400</v>
      </c>
      <c r="P135" s="43">
        <v>5.1800690675875678E-2</v>
      </c>
    </row>
    <row r="136" spans="1:16" ht="12.75" customHeight="1">
      <c r="A136" s="31">
        <v>126</v>
      </c>
      <c r="B136" s="32" t="s">
        <v>47</v>
      </c>
      <c r="C136" s="33" t="s">
        <v>156</v>
      </c>
      <c r="D136" s="34">
        <v>44560</v>
      </c>
      <c r="E136" s="40">
        <v>3162.05</v>
      </c>
      <c r="F136" s="40">
        <v>3209.0166666666664</v>
      </c>
      <c r="G136" s="41">
        <v>3103.0333333333328</v>
      </c>
      <c r="H136" s="41">
        <v>3044.0166666666664</v>
      </c>
      <c r="I136" s="41">
        <v>2938.0333333333328</v>
      </c>
      <c r="J136" s="41">
        <v>3268.0333333333328</v>
      </c>
      <c r="K136" s="41">
        <v>3374.0166666666664</v>
      </c>
      <c r="L136" s="41">
        <v>3433.0333333333328</v>
      </c>
      <c r="M136" s="31">
        <v>3315</v>
      </c>
      <c r="N136" s="31">
        <v>3150</v>
      </c>
      <c r="O136" s="42">
        <v>596200</v>
      </c>
      <c r="P136" s="43">
        <v>-2.326343381389253E-2</v>
      </c>
    </row>
    <row r="137" spans="1:16" ht="12.75" customHeight="1">
      <c r="A137" s="31">
        <v>127</v>
      </c>
      <c r="B137" s="32" t="s">
        <v>63</v>
      </c>
      <c r="C137" s="33" t="s">
        <v>157</v>
      </c>
      <c r="D137" s="34">
        <v>44560</v>
      </c>
      <c r="E137" s="40">
        <v>970.45</v>
      </c>
      <c r="F137" s="40">
        <v>962.21666666666658</v>
      </c>
      <c r="G137" s="41">
        <v>950.53333333333319</v>
      </c>
      <c r="H137" s="41">
        <v>930.61666666666656</v>
      </c>
      <c r="I137" s="41">
        <v>918.93333333333317</v>
      </c>
      <c r="J137" s="41">
        <v>982.13333333333321</v>
      </c>
      <c r="K137" s="41">
        <v>993.81666666666661</v>
      </c>
      <c r="L137" s="41">
        <v>1013.7333333333332</v>
      </c>
      <c r="M137" s="31">
        <v>973.9</v>
      </c>
      <c r="N137" s="31">
        <v>942.3</v>
      </c>
      <c r="O137" s="42">
        <v>1774500</v>
      </c>
      <c r="P137" s="43">
        <v>4.0456050018389117E-3</v>
      </c>
    </row>
    <row r="138" spans="1:16" ht="12.75" customHeight="1">
      <c r="A138" s="31">
        <v>128</v>
      </c>
      <c r="B138" s="32" t="s">
        <v>79</v>
      </c>
      <c r="C138" s="33" t="s">
        <v>158</v>
      </c>
      <c r="D138" s="34">
        <v>44560</v>
      </c>
      <c r="E138" s="40">
        <v>916.8</v>
      </c>
      <c r="F138" s="40">
        <v>919.2166666666667</v>
      </c>
      <c r="G138" s="41">
        <v>907.58333333333337</v>
      </c>
      <c r="H138" s="41">
        <v>898.36666666666667</v>
      </c>
      <c r="I138" s="41">
        <v>886.73333333333335</v>
      </c>
      <c r="J138" s="41">
        <v>928.43333333333339</v>
      </c>
      <c r="K138" s="41">
        <v>940.06666666666661</v>
      </c>
      <c r="L138" s="41">
        <v>949.28333333333342</v>
      </c>
      <c r="M138" s="31">
        <v>930.85</v>
      </c>
      <c r="N138" s="31">
        <v>910</v>
      </c>
      <c r="O138" s="42">
        <v>3708600</v>
      </c>
      <c r="P138" s="43">
        <v>1.6181229773462783E-4</v>
      </c>
    </row>
    <row r="139" spans="1:16" ht="12.75" customHeight="1">
      <c r="A139" s="31">
        <v>129</v>
      </c>
      <c r="B139" s="32" t="s">
        <v>87</v>
      </c>
      <c r="C139" s="33" t="s">
        <v>159</v>
      </c>
      <c r="D139" s="34">
        <v>44560</v>
      </c>
      <c r="E139" s="40">
        <v>4390.3999999999996</v>
      </c>
      <c r="F139" s="40">
        <v>4383.7</v>
      </c>
      <c r="G139" s="41">
        <v>4321.2</v>
      </c>
      <c r="H139" s="41">
        <v>4252</v>
      </c>
      <c r="I139" s="41">
        <v>4189.5</v>
      </c>
      <c r="J139" s="41">
        <v>4452.8999999999996</v>
      </c>
      <c r="K139" s="41">
        <v>4515.3999999999996</v>
      </c>
      <c r="L139" s="41">
        <v>4584.5999999999995</v>
      </c>
      <c r="M139" s="31">
        <v>4446.2</v>
      </c>
      <c r="N139" s="31">
        <v>4314.5</v>
      </c>
      <c r="O139" s="42">
        <v>2563800</v>
      </c>
      <c r="P139" s="43">
        <v>-1.6495319932484272E-2</v>
      </c>
    </row>
    <row r="140" spans="1:16" ht="12.75" customHeight="1">
      <c r="A140" s="31">
        <v>130</v>
      </c>
      <c r="B140" s="32" t="s">
        <v>49</v>
      </c>
      <c r="C140" s="33" t="s">
        <v>160</v>
      </c>
      <c r="D140" s="34">
        <v>44560</v>
      </c>
      <c r="E140" s="40">
        <v>215.2</v>
      </c>
      <c r="F140" s="40">
        <v>214.11666666666667</v>
      </c>
      <c r="G140" s="41">
        <v>212.08333333333334</v>
      </c>
      <c r="H140" s="41">
        <v>208.96666666666667</v>
      </c>
      <c r="I140" s="41">
        <v>206.93333333333334</v>
      </c>
      <c r="J140" s="41">
        <v>217.23333333333335</v>
      </c>
      <c r="K140" s="41">
        <v>219.26666666666665</v>
      </c>
      <c r="L140" s="41">
        <v>222.38333333333335</v>
      </c>
      <c r="M140" s="31">
        <v>216.15</v>
      </c>
      <c r="N140" s="31">
        <v>211</v>
      </c>
      <c r="O140" s="42">
        <v>29018500</v>
      </c>
      <c r="P140" s="43">
        <v>4.9696969696969694E-3</v>
      </c>
    </row>
    <row r="141" spans="1:16" ht="12.75" customHeight="1">
      <c r="A141" s="31">
        <v>131</v>
      </c>
      <c r="B141" s="32" t="s">
        <v>87</v>
      </c>
      <c r="C141" s="33" t="s">
        <v>161</v>
      </c>
      <c r="D141" s="34">
        <v>44560</v>
      </c>
      <c r="E141" s="40">
        <v>3018.6</v>
      </c>
      <c r="F141" s="40">
        <v>2965.9833333333336</v>
      </c>
      <c r="G141" s="41">
        <v>2899.2166666666672</v>
      </c>
      <c r="H141" s="41">
        <v>2779.8333333333335</v>
      </c>
      <c r="I141" s="41">
        <v>2713.0666666666671</v>
      </c>
      <c r="J141" s="41">
        <v>3085.3666666666672</v>
      </c>
      <c r="K141" s="41">
        <v>3152.1333333333337</v>
      </c>
      <c r="L141" s="41">
        <v>3271.5166666666673</v>
      </c>
      <c r="M141" s="31">
        <v>3032.75</v>
      </c>
      <c r="N141" s="31">
        <v>2846.6</v>
      </c>
      <c r="O141" s="42">
        <v>2175025</v>
      </c>
      <c r="P141" s="43">
        <v>-1.5135049469084652E-2</v>
      </c>
    </row>
    <row r="142" spans="1:16" ht="12.75" customHeight="1">
      <c r="A142" s="31">
        <v>132</v>
      </c>
      <c r="B142" s="32" t="s">
        <v>49</v>
      </c>
      <c r="C142" s="33" t="s">
        <v>162</v>
      </c>
      <c r="D142" s="34">
        <v>44560</v>
      </c>
      <c r="E142" s="40">
        <v>74004.899999999994</v>
      </c>
      <c r="F142" s="40">
        <v>74343.933333333334</v>
      </c>
      <c r="G142" s="41">
        <v>73316.866666666669</v>
      </c>
      <c r="H142" s="41">
        <v>72628.833333333328</v>
      </c>
      <c r="I142" s="41">
        <v>71601.766666666663</v>
      </c>
      <c r="J142" s="41">
        <v>75031.966666666674</v>
      </c>
      <c r="K142" s="41">
        <v>76059.033333333355</v>
      </c>
      <c r="L142" s="41">
        <v>76747.06666666668</v>
      </c>
      <c r="M142" s="31">
        <v>75371</v>
      </c>
      <c r="N142" s="31">
        <v>73655.899999999994</v>
      </c>
      <c r="O142" s="42">
        <v>70710</v>
      </c>
      <c r="P142" s="43">
        <v>6.507004066877542E-2</v>
      </c>
    </row>
    <row r="143" spans="1:16" ht="12.75" customHeight="1">
      <c r="A143" s="31">
        <v>133</v>
      </c>
      <c r="B143" s="32" t="s">
        <v>63</v>
      </c>
      <c r="C143" s="33" t="s">
        <v>163</v>
      </c>
      <c r="D143" s="34">
        <v>44560</v>
      </c>
      <c r="E143" s="40">
        <v>1465.85</v>
      </c>
      <c r="F143" s="40">
        <v>1461.4166666666667</v>
      </c>
      <c r="G143" s="41">
        <v>1440.9833333333336</v>
      </c>
      <c r="H143" s="41">
        <v>1416.1166666666668</v>
      </c>
      <c r="I143" s="41">
        <v>1395.6833333333336</v>
      </c>
      <c r="J143" s="41">
        <v>1486.2833333333335</v>
      </c>
      <c r="K143" s="41">
        <v>1506.7166666666665</v>
      </c>
      <c r="L143" s="41">
        <v>1531.5833333333335</v>
      </c>
      <c r="M143" s="31">
        <v>1481.85</v>
      </c>
      <c r="N143" s="31">
        <v>1436.55</v>
      </c>
      <c r="O143" s="42">
        <v>3844500</v>
      </c>
      <c r="P143" s="43">
        <v>2.427814966530123E-2</v>
      </c>
    </row>
    <row r="144" spans="1:16" ht="12.75" customHeight="1">
      <c r="A144" s="31">
        <v>134</v>
      </c>
      <c r="B144" s="32" t="s">
        <v>44</v>
      </c>
      <c r="C144" s="33" t="s">
        <v>164</v>
      </c>
      <c r="D144" s="34">
        <v>44560</v>
      </c>
      <c r="E144" s="40">
        <v>373.7</v>
      </c>
      <c r="F144" s="40">
        <v>372.7833333333333</v>
      </c>
      <c r="G144" s="41">
        <v>368.61666666666662</v>
      </c>
      <c r="H144" s="41">
        <v>363.5333333333333</v>
      </c>
      <c r="I144" s="41">
        <v>359.36666666666662</v>
      </c>
      <c r="J144" s="41">
        <v>377.86666666666662</v>
      </c>
      <c r="K144" s="41">
        <v>382.03333333333336</v>
      </c>
      <c r="L144" s="41">
        <v>387.11666666666662</v>
      </c>
      <c r="M144" s="31">
        <v>376.95</v>
      </c>
      <c r="N144" s="31">
        <v>367.7</v>
      </c>
      <c r="O144" s="42">
        <v>2649600</v>
      </c>
      <c r="P144" s="43">
        <v>1.5328019619865114E-2</v>
      </c>
    </row>
    <row r="145" spans="1:16" ht="12.75" customHeight="1">
      <c r="A145" s="31">
        <v>135</v>
      </c>
      <c r="B145" s="32" t="s">
        <v>120</v>
      </c>
      <c r="C145" s="33" t="s">
        <v>165</v>
      </c>
      <c r="D145" s="34">
        <v>44560</v>
      </c>
      <c r="E145" s="40">
        <v>90.45</v>
      </c>
      <c r="F145" s="40">
        <v>89.55</v>
      </c>
      <c r="G145" s="41">
        <v>88.3</v>
      </c>
      <c r="H145" s="41">
        <v>86.15</v>
      </c>
      <c r="I145" s="41">
        <v>84.9</v>
      </c>
      <c r="J145" s="41">
        <v>91.699999999999989</v>
      </c>
      <c r="K145" s="41">
        <v>92.949999999999989</v>
      </c>
      <c r="L145" s="41">
        <v>95.09999999999998</v>
      </c>
      <c r="M145" s="31">
        <v>90.8</v>
      </c>
      <c r="N145" s="31">
        <v>87.4</v>
      </c>
      <c r="O145" s="42">
        <v>91978500</v>
      </c>
      <c r="P145" s="43">
        <v>6.7919612951246747E-3</v>
      </c>
    </row>
    <row r="146" spans="1:16" ht="12.75" customHeight="1">
      <c r="A146" s="31">
        <v>136</v>
      </c>
      <c r="B146" s="32" t="s">
        <v>44</v>
      </c>
      <c r="C146" s="33" t="s">
        <v>166</v>
      </c>
      <c r="D146" s="34">
        <v>44560</v>
      </c>
      <c r="E146" s="40">
        <v>5961.7</v>
      </c>
      <c r="F146" s="40">
        <v>5951.333333333333</v>
      </c>
      <c r="G146" s="41">
        <v>5879.3166666666657</v>
      </c>
      <c r="H146" s="41">
        <v>5796.9333333333325</v>
      </c>
      <c r="I146" s="41">
        <v>5724.9166666666652</v>
      </c>
      <c r="J146" s="41">
        <v>6033.7166666666662</v>
      </c>
      <c r="K146" s="41">
        <v>6105.7333333333345</v>
      </c>
      <c r="L146" s="41">
        <v>6188.1166666666668</v>
      </c>
      <c r="M146" s="31">
        <v>6023.35</v>
      </c>
      <c r="N146" s="31">
        <v>5868.95</v>
      </c>
      <c r="O146" s="42">
        <v>943875</v>
      </c>
      <c r="P146" s="43">
        <v>-6.617257808364214E-4</v>
      </c>
    </row>
    <row r="147" spans="1:16" ht="12.75" customHeight="1">
      <c r="A147" s="31">
        <v>137</v>
      </c>
      <c r="B147" s="32" t="s">
        <v>38</v>
      </c>
      <c r="C147" s="33" t="s">
        <v>167</v>
      </c>
      <c r="D147" s="34">
        <v>44560</v>
      </c>
      <c r="E147" s="40">
        <v>3730.1</v>
      </c>
      <c r="F147" s="40">
        <v>3739.4333333333329</v>
      </c>
      <c r="G147" s="41">
        <v>3690.6666666666661</v>
      </c>
      <c r="H147" s="41">
        <v>3651.2333333333331</v>
      </c>
      <c r="I147" s="41">
        <v>3602.4666666666662</v>
      </c>
      <c r="J147" s="41">
        <v>3778.8666666666659</v>
      </c>
      <c r="K147" s="41">
        <v>3827.6333333333332</v>
      </c>
      <c r="L147" s="41">
        <v>3867.0666666666657</v>
      </c>
      <c r="M147" s="31">
        <v>3788.2</v>
      </c>
      <c r="N147" s="31">
        <v>3700</v>
      </c>
      <c r="O147" s="42">
        <v>591075</v>
      </c>
      <c r="P147" s="43">
        <v>-2.7397260273972601E-2</v>
      </c>
    </row>
    <row r="148" spans="1:16" ht="12.75" customHeight="1">
      <c r="A148" s="31">
        <v>138</v>
      </c>
      <c r="B148" s="32" t="s">
        <v>56</v>
      </c>
      <c r="C148" s="33" t="s">
        <v>168</v>
      </c>
      <c r="D148" s="34">
        <v>44560</v>
      </c>
      <c r="E148" s="40">
        <v>19425.099999999999</v>
      </c>
      <c r="F148" s="40">
        <v>19370.149999999998</v>
      </c>
      <c r="G148" s="41">
        <v>19255.049999999996</v>
      </c>
      <c r="H148" s="41">
        <v>19084.999999999996</v>
      </c>
      <c r="I148" s="41">
        <v>18969.899999999994</v>
      </c>
      <c r="J148" s="41">
        <v>19540.199999999997</v>
      </c>
      <c r="K148" s="41">
        <v>19655.299999999996</v>
      </c>
      <c r="L148" s="41">
        <v>19825.349999999999</v>
      </c>
      <c r="M148" s="31">
        <v>19485.25</v>
      </c>
      <c r="N148" s="31">
        <v>19200.099999999999</v>
      </c>
      <c r="O148" s="42">
        <v>278850</v>
      </c>
      <c r="P148" s="43">
        <v>5.3556248228960046E-2</v>
      </c>
    </row>
    <row r="149" spans="1:16" ht="12.75" customHeight="1">
      <c r="A149" s="31">
        <v>139</v>
      </c>
      <c r="B149" s="32" t="s">
        <v>120</v>
      </c>
      <c r="C149" s="33" t="s">
        <v>169</v>
      </c>
      <c r="D149" s="34">
        <v>44560</v>
      </c>
      <c r="E149" s="40">
        <v>137.55000000000001</v>
      </c>
      <c r="F149" s="40">
        <v>136.25</v>
      </c>
      <c r="G149" s="41">
        <v>134.25</v>
      </c>
      <c r="H149" s="41">
        <v>130.94999999999999</v>
      </c>
      <c r="I149" s="41">
        <v>128.94999999999999</v>
      </c>
      <c r="J149" s="41">
        <v>139.55000000000001</v>
      </c>
      <c r="K149" s="41">
        <v>141.55000000000001</v>
      </c>
      <c r="L149" s="41">
        <v>144.85000000000002</v>
      </c>
      <c r="M149" s="31">
        <v>138.25</v>
      </c>
      <c r="N149" s="31">
        <v>132.94999999999999</v>
      </c>
      <c r="O149" s="42">
        <v>86597500</v>
      </c>
      <c r="P149" s="43">
        <v>-2.0846201358863496E-3</v>
      </c>
    </row>
    <row r="150" spans="1:16" ht="12.75" customHeight="1">
      <c r="A150" s="31">
        <v>140</v>
      </c>
      <c r="B150" s="32" t="s">
        <v>170</v>
      </c>
      <c r="C150" s="33" t="s">
        <v>171</v>
      </c>
      <c r="D150" s="34">
        <v>44560</v>
      </c>
      <c r="E150" s="40">
        <v>127.95</v>
      </c>
      <c r="F150" s="40">
        <v>128.68333333333334</v>
      </c>
      <c r="G150" s="41">
        <v>125.26666666666668</v>
      </c>
      <c r="H150" s="41">
        <v>122.58333333333334</v>
      </c>
      <c r="I150" s="41">
        <v>119.16666666666669</v>
      </c>
      <c r="J150" s="41">
        <v>131.36666666666667</v>
      </c>
      <c r="K150" s="41">
        <v>134.7833333333333</v>
      </c>
      <c r="L150" s="41">
        <v>137.46666666666667</v>
      </c>
      <c r="M150" s="31">
        <v>132.1</v>
      </c>
      <c r="N150" s="31">
        <v>126</v>
      </c>
      <c r="O150" s="42">
        <v>59998200</v>
      </c>
      <c r="P150" s="43">
        <v>7.2727272727272727E-3</v>
      </c>
    </row>
    <row r="151" spans="1:16" ht="12.75" customHeight="1">
      <c r="A151" s="31">
        <v>141</v>
      </c>
      <c r="B151" s="32" t="s">
        <v>97</v>
      </c>
      <c r="C151" s="33" t="s">
        <v>270</v>
      </c>
      <c r="D151" s="34">
        <v>44560</v>
      </c>
      <c r="E151" s="40">
        <v>841.15</v>
      </c>
      <c r="F151" s="40">
        <v>837.38333333333333</v>
      </c>
      <c r="G151" s="41">
        <v>825.86666666666667</v>
      </c>
      <c r="H151" s="41">
        <v>810.58333333333337</v>
      </c>
      <c r="I151" s="41">
        <v>799.06666666666672</v>
      </c>
      <c r="J151" s="41">
        <v>852.66666666666663</v>
      </c>
      <c r="K151" s="41">
        <v>864.18333333333328</v>
      </c>
      <c r="L151" s="41">
        <v>879.46666666666658</v>
      </c>
      <c r="M151" s="31">
        <v>848.9</v>
      </c>
      <c r="N151" s="31">
        <v>822.1</v>
      </c>
      <c r="O151" s="42">
        <v>3276700</v>
      </c>
      <c r="P151" s="43">
        <v>4.1611036938139744E-2</v>
      </c>
    </row>
    <row r="152" spans="1:16" ht="12.75" customHeight="1">
      <c r="A152" s="31">
        <v>142</v>
      </c>
      <c r="B152" s="32" t="s">
        <v>87</v>
      </c>
      <c r="C152" s="33" t="s">
        <v>468</v>
      </c>
      <c r="D152" s="34">
        <v>44560</v>
      </c>
      <c r="E152" s="40">
        <v>4152.8500000000004</v>
      </c>
      <c r="F152" s="40">
        <v>4182.6500000000005</v>
      </c>
      <c r="G152" s="41">
        <v>4112.6500000000015</v>
      </c>
      <c r="H152" s="41">
        <v>4072.4500000000007</v>
      </c>
      <c r="I152" s="41">
        <v>4002.4500000000016</v>
      </c>
      <c r="J152" s="41">
        <v>4222.8500000000013</v>
      </c>
      <c r="K152" s="41">
        <v>4292.8499999999995</v>
      </c>
      <c r="L152" s="41">
        <v>4333.0500000000011</v>
      </c>
      <c r="M152" s="31">
        <v>4252.6499999999996</v>
      </c>
      <c r="N152" s="31">
        <v>4142.45</v>
      </c>
      <c r="O152" s="42">
        <v>651375</v>
      </c>
      <c r="P152" s="43">
        <v>1.8768328445747801E-2</v>
      </c>
    </row>
    <row r="153" spans="1:16" ht="12.75" customHeight="1">
      <c r="A153" s="31">
        <v>143</v>
      </c>
      <c r="B153" s="32" t="s">
        <v>79</v>
      </c>
      <c r="C153" s="33" t="s">
        <v>172</v>
      </c>
      <c r="D153" s="34">
        <v>44560</v>
      </c>
      <c r="E153" s="40">
        <v>142.9</v>
      </c>
      <c r="F153" s="40">
        <v>142.35</v>
      </c>
      <c r="G153" s="41">
        <v>140.79999999999998</v>
      </c>
      <c r="H153" s="41">
        <v>138.69999999999999</v>
      </c>
      <c r="I153" s="41">
        <v>137.14999999999998</v>
      </c>
      <c r="J153" s="41">
        <v>144.44999999999999</v>
      </c>
      <c r="K153" s="41">
        <v>146</v>
      </c>
      <c r="L153" s="41">
        <v>148.1</v>
      </c>
      <c r="M153" s="31">
        <v>143.9</v>
      </c>
      <c r="N153" s="31">
        <v>140.25</v>
      </c>
      <c r="O153" s="42">
        <v>43289400</v>
      </c>
      <c r="P153" s="43">
        <v>5.7960105382009783E-2</v>
      </c>
    </row>
    <row r="154" spans="1:16" ht="12.75" customHeight="1">
      <c r="A154" s="31">
        <v>144</v>
      </c>
      <c r="B154" s="32" t="s">
        <v>40</v>
      </c>
      <c r="C154" s="33" t="s">
        <v>173</v>
      </c>
      <c r="D154" s="34">
        <v>44560</v>
      </c>
      <c r="E154" s="40">
        <v>38071.449999999997</v>
      </c>
      <c r="F154" s="40">
        <v>38382.35</v>
      </c>
      <c r="G154" s="41">
        <v>37663.25</v>
      </c>
      <c r="H154" s="41">
        <v>37255.050000000003</v>
      </c>
      <c r="I154" s="41">
        <v>36535.950000000004</v>
      </c>
      <c r="J154" s="41">
        <v>38790.549999999996</v>
      </c>
      <c r="K154" s="41">
        <v>39509.649999999987</v>
      </c>
      <c r="L154" s="41">
        <v>39917.849999999991</v>
      </c>
      <c r="M154" s="31">
        <v>39101.449999999997</v>
      </c>
      <c r="N154" s="31">
        <v>37974.15</v>
      </c>
      <c r="O154" s="42">
        <v>97560</v>
      </c>
      <c r="P154" s="43">
        <v>7.8964830789648305E-2</v>
      </c>
    </row>
    <row r="155" spans="1:16" ht="12.75" customHeight="1">
      <c r="A155" s="31">
        <v>145</v>
      </c>
      <c r="B155" s="302" t="s">
        <v>47</v>
      </c>
      <c r="C155" s="33" t="s">
        <v>174</v>
      </c>
      <c r="D155" s="34">
        <v>44560</v>
      </c>
      <c r="E155" s="40">
        <v>2489.9499999999998</v>
      </c>
      <c r="F155" s="40">
        <v>2471.5499999999997</v>
      </c>
      <c r="G155" s="41">
        <v>2445.3499999999995</v>
      </c>
      <c r="H155" s="41">
        <v>2400.7499999999995</v>
      </c>
      <c r="I155" s="41">
        <v>2374.5499999999993</v>
      </c>
      <c r="J155" s="41">
        <v>2516.1499999999996</v>
      </c>
      <c r="K155" s="41">
        <v>2542.3499999999995</v>
      </c>
      <c r="L155" s="41">
        <v>2586.9499999999998</v>
      </c>
      <c r="M155" s="31">
        <v>2497.75</v>
      </c>
      <c r="N155" s="31">
        <v>2426.9499999999998</v>
      </c>
      <c r="O155" s="42">
        <v>3741375</v>
      </c>
      <c r="P155" s="43">
        <v>3.0227071660277206E-3</v>
      </c>
    </row>
    <row r="156" spans="1:16" ht="12.75" customHeight="1">
      <c r="A156" s="31">
        <v>146</v>
      </c>
      <c r="B156" s="32" t="s">
        <v>87</v>
      </c>
      <c r="C156" s="33" t="s">
        <v>473</v>
      </c>
      <c r="D156" s="34">
        <v>44560</v>
      </c>
      <c r="E156" s="40">
        <v>4218.6499999999996</v>
      </c>
      <c r="F156" s="40">
        <v>4184.8666666666659</v>
      </c>
      <c r="G156" s="41">
        <v>4139.7833333333319</v>
      </c>
      <c r="H156" s="41">
        <v>4060.9166666666661</v>
      </c>
      <c r="I156" s="41">
        <v>4015.8333333333321</v>
      </c>
      <c r="J156" s="41">
        <v>4263.7333333333318</v>
      </c>
      <c r="K156" s="41">
        <v>4308.8166666666657</v>
      </c>
      <c r="L156" s="41">
        <v>4387.6833333333316</v>
      </c>
      <c r="M156" s="31">
        <v>4229.95</v>
      </c>
      <c r="N156" s="31">
        <v>4106</v>
      </c>
      <c r="O156" s="42">
        <v>236100</v>
      </c>
      <c r="P156" s="43">
        <v>-1.3784461152882205E-2</v>
      </c>
    </row>
    <row r="157" spans="1:16" ht="12.75" customHeight="1">
      <c r="A157" s="31">
        <v>147</v>
      </c>
      <c r="B157" s="32" t="s">
        <v>79</v>
      </c>
      <c r="C157" s="33" t="s">
        <v>175</v>
      </c>
      <c r="D157" s="34">
        <v>44560</v>
      </c>
      <c r="E157" s="40">
        <v>221.75</v>
      </c>
      <c r="F157" s="40">
        <v>221.1</v>
      </c>
      <c r="G157" s="41">
        <v>220.14999999999998</v>
      </c>
      <c r="H157" s="41">
        <v>218.54999999999998</v>
      </c>
      <c r="I157" s="41">
        <v>217.59999999999997</v>
      </c>
      <c r="J157" s="41">
        <v>222.7</v>
      </c>
      <c r="K157" s="41">
        <v>223.64999999999998</v>
      </c>
      <c r="L157" s="41">
        <v>225.25</v>
      </c>
      <c r="M157" s="31">
        <v>222.05</v>
      </c>
      <c r="N157" s="31">
        <v>219.5</v>
      </c>
      <c r="O157" s="42">
        <v>20112000</v>
      </c>
      <c r="P157" s="43">
        <v>-5.963029218843172E-4</v>
      </c>
    </row>
    <row r="158" spans="1:16" ht="12.75" customHeight="1">
      <c r="A158" s="31">
        <v>148</v>
      </c>
      <c r="B158" s="32" t="s">
        <v>63</v>
      </c>
      <c r="C158" s="33" t="s">
        <v>176</v>
      </c>
      <c r="D158" s="34">
        <v>44560</v>
      </c>
      <c r="E158" s="40">
        <v>119.55</v>
      </c>
      <c r="F158" s="40">
        <v>118.84999999999998</v>
      </c>
      <c r="G158" s="41">
        <v>117.79999999999995</v>
      </c>
      <c r="H158" s="41">
        <v>116.04999999999997</v>
      </c>
      <c r="I158" s="41">
        <v>114.99999999999994</v>
      </c>
      <c r="J158" s="41">
        <v>120.59999999999997</v>
      </c>
      <c r="K158" s="41">
        <v>121.65</v>
      </c>
      <c r="L158" s="41">
        <v>123.39999999999998</v>
      </c>
      <c r="M158" s="31">
        <v>119.9</v>
      </c>
      <c r="N158" s="31">
        <v>117.1</v>
      </c>
      <c r="O158" s="42">
        <v>48298000</v>
      </c>
      <c r="P158" s="43">
        <v>-1.814973531635997E-2</v>
      </c>
    </row>
    <row r="159" spans="1:16" ht="12.75" customHeight="1">
      <c r="A159" s="31">
        <v>149</v>
      </c>
      <c r="B159" s="32" t="s">
        <v>47</v>
      </c>
      <c r="C159" s="33" t="s">
        <v>177</v>
      </c>
      <c r="D159" s="34">
        <v>44560</v>
      </c>
      <c r="E159" s="40">
        <v>5035.3999999999996</v>
      </c>
      <c r="F159" s="40">
        <v>5087.3666666666659</v>
      </c>
      <c r="G159" s="41">
        <v>4973.0833333333321</v>
      </c>
      <c r="H159" s="41">
        <v>4910.7666666666664</v>
      </c>
      <c r="I159" s="41">
        <v>4796.4833333333327</v>
      </c>
      <c r="J159" s="41">
        <v>5149.6833333333316</v>
      </c>
      <c r="K159" s="41">
        <v>5263.9666666666662</v>
      </c>
      <c r="L159" s="41">
        <v>5326.283333333331</v>
      </c>
      <c r="M159" s="31">
        <v>5201.6499999999996</v>
      </c>
      <c r="N159" s="31">
        <v>5025.05</v>
      </c>
      <c r="O159" s="42">
        <v>194000</v>
      </c>
      <c r="P159" s="43">
        <v>-4.4900577293136628E-3</v>
      </c>
    </row>
    <row r="160" spans="1:16" ht="12.75" customHeight="1">
      <c r="A160" s="31">
        <v>150</v>
      </c>
      <c r="B160" s="32" t="s">
        <v>56</v>
      </c>
      <c r="C160" s="33" t="s">
        <v>178</v>
      </c>
      <c r="D160" s="34">
        <v>44560</v>
      </c>
      <c r="E160" s="40">
        <v>2214.9499999999998</v>
      </c>
      <c r="F160" s="40">
        <v>2219.6333333333332</v>
      </c>
      <c r="G160" s="41">
        <v>2200.8166666666666</v>
      </c>
      <c r="H160" s="41">
        <v>2186.6833333333334</v>
      </c>
      <c r="I160" s="41">
        <v>2167.8666666666668</v>
      </c>
      <c r="J160" s="41">
        <v>2233.7666666666664</v>
      </c>
      <c r="K160" s="41">
        <v>2252.583333333333</v>
      </c>
      <c r="L160" s="41">
        <v>2266.7166666666662</v>
      </c>
      <c r="M160" s="31">
        <v>2238.4499999999998</v>
      </c>
      <c r="N160" s="31">
        <v>2205.5</v>
      </c>
      <c r="O160" s="42">
        <v>2955000</v>
      </c>
      <c r="P160" s="43">
        <v>3.9921855092160024E-3</v>
      </c>
    </row>
    <row r="161" spans="1:16" ht="12.75" customHeight="1">
      <c r="A161" s="31">
        <v>151</v>
      </c>
      <c r="B161" s="32" t="s">
        <v>38</v>
      </c>
      <c r="C161" s="33" t="s">
        <v>179</v>
      </c>
      <c r="D161" s="34">
        <v>44560</v>
      </c>
      <c r="E161" s="40">
        <v>2956.1</v>
      </c>
      <c r="F161" s="40">
        <v>2934.6999999999994</v>
      </c>
      <c r="G161" s="41">
        <v>2904.4499999999989</v>
      </c>
      <c r="H161" s="41">
        <v>2852.7999999999997</v>
      </c>
      <c r="I161" s="41">
        <v>2822.5499999999993</v>
      </c>
      <c r="J161" s="41">
        <v>2986.3499999999985</v>
      </c>
      <c r="K161" s="41">
        <v>3016.5999999999995</v>
      </c>
      <c r="L161" s="41">
        <v>3068.2499999999982</v>
      </c>
      <c r="M161" s="31">
        <v>2964.95</v>
      </c>
      <c r="N161" s="31">
        <v>2883.05</v>
      </c>
      <c r="O161" s="42">
        <v>1688750</v>
      </c>
      <c r="P161" s="43">
        <v>-5.4475853945818607E-3</v>
      </c>
    </row>
    <row r="162" spans="1:16" ht="12.75" customHeight="1">
      <c r="A162" s="31">
        <v>152</v>
      </c>
      <c r="B162" s="32" t="s">
        <v>58</v>
      </c>
      <c r="C162" s="33" t="s">
        <v>180</v>
      </c>
      <c r="D162" s="34">
        <v>44560</v>
      </c>
      <c r="E162" s="40">
        <v>38.450000000000003</v>
      </c>
      <c r="F162" s="40">
        <v>38.1</v>
      </c>
      <c r="G162" s="41">
        <v>37.550000000000004</v>
      </c>
      <c r="H162" s="41">
        <v>36.650000000000006</v>
      </c>
      <c r="I162" s="41">
        <v>36.100000000000009</v>
      </c>
      <c r="J162" s="41">
        <v>39</v>
      </c>
      <c r="K162" s="41">
        <v>39.549999999999997</v>
      </c>
      <c r="L162" s="41">
        <v>40.449999999999996</v>
      </c>
      <c r="M162" s="31">
        <v>38.65</v>
      </c>
      <c r="N162" s="31">
        <v>37.200000000000003</v>
      </c>
      <c r="O162" s="42">
        <v>282816000</v>
      </c>
      <c r="P162" s="43">
        <v>-5.9051796861818795E-3</v>
      </c>
    </row>
    <row r="163" spans="1:16" ht="12.75" customHeight="1">
      <c r="A163" s="31">
        <v>153</v>
      </c>
      <c r="B163" s="32" t="s">
        <v>44</v>
      </c>
      <c r="C163" s="33" t="s">
        <v>272</v>
      </c>
      <c r="D163" s="34">
        <v>44560</v>
      </c>
      <c r="E163" s="40">
        <v>2335.1</v>
      </c>
      <c r="F163" s="40">
        <v>2316.7666666666664</v>
      </c>
      <c r="G163" s="41">
        <v>2290.833333333333</v>
      </c>
      <c r="H163" s="41">
        <v>2246.5666666666666</v>
      </c>
      <c r="I163" s="41">
        <v>2220.6333333333332</v>
      </c>
      <c r="J163" s="41">
        <v>2361.0333333333328</v>
      </c>
      <c r="K163" s="41">
        <v>2386.9666666666662</v>
      </c>
      <c r="L163" s="41">
        <v>2431.2333333333327</v>
      </c>
      <c r="M163" s="31">
        <v>2342.6999999999998</v>
      </c>
      <c r="N163" s="31">
        <v>2272.5</v>
      </c>
      <c r="O163" s="42">
        <v>532800</v>
      </c>
      <c r="P163" s="43">
        <v>-1.38811771238201E-2</v>
      </c>
    </row>
    <row r="164" spans="1:16" ht="12.75" customHeight="1">
      <c r="A164" s="31">
        <v>154</v>
      </c>
      <c r="B164" s="32" t="s">
        <v>170</v>
      </c>
      <c r="C164" s="33" t="s">
        <v>181</v>
      </c>
      <c r="D164" s="34">
        <v>44560</v>
      </c>
      <c r="E164" s="40">
        <v>202.65</v>
      </c>
      <c r="F164" s="40">
        <v>201.98333333333335</v>
      </c>
      <c r="G164" s="41">
        <v>200.1166666666667</v>
      </c>
      <c r="H164" s="41">
        <v>197.58333333333334</v>
      </c>
      <c r="I164" s="41">
        <v>195.7166666666667</v>
      </c>
      <c r="J164" s="41">
        <v>204.51666666666671</v>
      </c>
      <c r="K164" s="41">
        <v>206.38333333333338</v>
      </c>
      <c r="L164" s="41">
        <v>208.91666666666671</v>
      </c>
      <c r="M164" s="31">
        <v>203.85</v>
      </c>
      <c r="N164" s="31">
        <v>199.45</v>
      </c>
      <c r="O164" s="42">
        <v>20574714</v>
      </c>
      <c r="P164" s="43">
        <v>1.5530402737562517E-2</v>
      </c>
    </row>
    <row r="165" spans="1:16" ht="12.75" customHeight="1">
      <c r="A165" s="31">
        <v>155</v>
      </c>
      <c r="B165" s="32" t="s">
        <v>182</v>
      </c>
      <c r="C165" s="33" t="s">
        <v>183</v>
      </c>
      <c r="D165" s="34">
        <v>44560</v>
      </c>
      <c r="E165" s="40">
        <v>1359.75</v>
      </c>
      <c r="F165" s="40">
        <v>1357.6833333333332</v>
      </c>
      <c r="G165" s="41">
        <v>1331.1666666666663</v>
      </c>
      <c r="H165" s="41">
        <v>1302.583333333333</v>
      </c>
      <c r="I165" s="41">
        <v>1276.0666666666662</v>
      </c>
      <c r="J165" s="41">
        <v>1386.2666666666664</v>
      </c>
      <c r="K165" s="41">
        <v>1412.7833333333333</v>
      </c>
      <c r="L165" s="41">
        <v>1441.3666666666666</v>
      </c>
      <c r="M165" s="31">
        <v>1384.2</v>
      </c>
      <c r="N165" s="31">
        <v>1329.1</v>
      </c>
      <c r="O165" s="42">
        <v>2968251</v>
      </c>
      <c r="P165" s="43">
        <v>3.168765030414486E-2</v>
      </c>
    </row>
    <row r="166" spans="1:16" ht="12.75" customHeight="1">
      <c r="A166" s="31">
        <v>156</v>
      </c>
      <c r="B166" s="32" t="s">
        <v>42</v>
      </c>
      <c r="C166" s="33" t="s">
        <v>184</v>
      </c>
      <c r="D166" s="34">
        <v>44560</v>
      </c>
      <c r="E166" s="40">
        <v>946.1</v>
      </c>
      <c r="F166" s="40">
        <v>943</v>
      </c>
      <c r="G166" s="41">
        <v>935.6</v>
      </c>
      <c r="H166" s="41">
        <v>925.1</v>
      </c>
      <c r="I166" s="41">
        <v>917.7</v>
      </c>
      <c r="J166" s="41">
        <v>953.5</v>
      </c>
      <c r="K166" s="41">
        <v>960.90000000000009</v>
      </c>
      <c r="L166" s="41">
        <v>971.4</v>
      </c>
      <c r="M166" s="31">
        <v>950.4</v>
      </c>
      <c r="N166" s="31">
        <v>932.5</v>
      </c>
      <c r="O166" s="42">
        <v>2051900</v>
      </c>
      <c r="P166" s="43">
        <v>-4.5094936708860757E-2</v>
      </c>
    </row>
    <row r="167" spans="1:16" ht="12.75" customHeight="1">
      <c r="A167" s="31">
        <v>157</v>
      </c>
      <c r="B167" s="32" t="s">
        <v>58</v>
      </c>
      <c r="C167" s="33" t="s">
        <v>185</v>
      </c>
      <c r="D167" s="34">
        <v>44560</v>
      </c>
      <c r="E167" s="40">
        <v>192.75</v>
      </c>
      <c r="F167" s="40">
        <v>190.29999999999998</v>
      </c>
      <c r="G167" s="41">
        <v>186.94999999999996</v>
      </c>
      <c r="H167" s="41">
        <v>181.14999999999998</v>
      </c>
      <c r="I167" s="41">
        <v>177.79999999999995</v>
      </c>
      <c r="J167" s="41">
        <v>196.09999999999997</v>
      </c>
      <c r="K167" s="41">
        <v>199.45</v>
      </c>
      <c r="L167" s="41">
        <v>205.24999999999997</v>
      </c>
      <c r="M167" s="31">
        <v>193.65</v>
      </c>
      <c r="N167" s="31">
        <v>184.5</v>
      </c>
      <c r="O167" s="42">
        <v>31227200</v>
      </c>
      <c r="P167" s="43">
        <v>4.6351180643280539E-2</v>
      </c>
    </row>
    <row r="168" spans="1:16" ht="12.75" customHeight="1">
      <c r="A168" s="31">
        <v>158</v>
      </c>
      <c r="B168" s="32" t="s">
        <v>170</v>
      </c>
      <c r="C168" s="33" t="s">
        <v>186</v>
      </c>
      <c r="D168" s="34">
        <v>44560</v>
      </c>
      <c r="E168" s="40">
        <v>134.30000000000001</v>
      </c>
      <c r="F168" s="40">
        <v>134.61666666666667</v>
      </c>
      <c r="G168" s="41">
        <v>132.93333333333334</v>
      </c>
      <c r="H168" s="41">
        <v>131.56666666666666</v>
      </c>
      <c r="I168" s="41">
        <v>129.88333333333333</v>
      </c>
      <c r="J168" s="41">
        <v>135.98333333333335</v>
      </c>
      <c r="K168" s="41">
        <v>137.66666666666669</v>
      </c>
      <c r="L168" s="41">
        <v>139.03333333333336</v>
      </c>
      <c r="M168" s="31">
        <v>136.30000000000001</v>
      </c>
      <c r="N168" s="31">
        <v>133.25</v>
      </c>
      <c r="O168" s="42">
        <v>45054000</v>
      </c>
      <c r="P168" s="43">
        <v>-5.7960105382009783E-2</v>
      </c>
    </row>
    <row r="169" spans="1:16" ht="12.75" customHeight="1">
      <c r="A169" s="31">
        <v>159</v>
      </c>
      <c r="B169" s="303" t="s">
        <v>79</v>
      </c>
      <c r="C169" s="33" t="s">
        <v>187</v>
      </c>
      <c r="D169" s="34">
        <v>44560</v>
      </c>
      <c r="E169" s="40">
        <v>2476</v>
      </c>
      <c r="F169" s="40">
        <v>2462.5166666666669</v>
      </c>
      <c r="G169" s="41">
        <v>2444.5333333333338</v>
      </c>
      <c r="H169" s="41">
        <v>2413.0666666666671</v>
      </c>
      <c r="I169" s="41">
        <v>2395.0833333333339</v>
      </c>
      <c r="J169" s="41">
        <v>2493.9833333333336</v>
      </c>
      <c r="K169" s="41">
        <v>2511.9666666666662</v>
      </c>
      <c r="L169" s="41">
        <v>2543.4333333333334</v>
      </c>
      <c r="M169" s="31">
        <v>2480.5</v>
      </c>
      <c r="N169" s="31">
        <v>2431.0500000000002</v>
      </c>
      <c r="O169" s="42">
        <v>34801750</v>
      </c>
      <c r="P169" s="43">
        <v>-5.9553987760727215E-3</v>
      </c>
    </row>
    <row r="170" spans="1:16" ht="12.75" customHeight="1">
      <c r="A170" s="31">
        <v>160</v>
      </c>
      <c r="B170" s="32" t="s">
        <v>120</v>
      </c>
      <c r="C170" s="33" t="s">
        <v>188</v>
      </c>
      <c r="D170" s="34">
        <v>44560</v>
      </c>
      <c r="E170" s="40">
        <v>103.05</v>
      </c>
      <c r="F170" s="40">
        <v>102.33333333333333</v>
      </c>
      <c r="G170" s="41">
        <v>101.16666666666666</v>
      </c>
      <c r="H170" s="41">
        <v>99.283333333333331</v>
      </c>
      <c r="I170" s="41">
        <v>98.11666666666666</v>
      </c>
      <c r="J170" s="41">
        <v>104.21666666666665</v>
      </c>
      <c r="K170" s="41">
        <v>105.38333333333331</v>
      </c>
      <c r="L170" s="41">
        <v>107.26666666666665</v>
      </c>
      <c r="M170" s="31">
        <v>103.5</v>
      </c>
      <c r="N170" s="31">
        <v>100.45</v>
      </c>
      <c r="O170" s="42">
        <v>149715250</v>
      </c>
      <c r="P170" s="43">
        <v>8.059615569130393E-3</v>
      </c>
    </row>
    <row r="171" spans="1:16" ht="12.75" customHeight="1">
      <c r="A171" s="31">
        <v>161</v>
      </c>
      <c r="B171" s="32" t="s">
        <v>58</v>
      </c>
      <c r="C171" s="33" t="s">
        <v>275</v>
      </c>
      <c r="D171" s="34">
        <v>44560</v>
      </c>
      <c r="E171" s="40">
        <v>962.85</v>
      </c>
      <c r="F171" s="40">
        <v>956.85</v>
      </c>
      <c r="G171" s="41">
        <v>947.15000000000009</v>
      </c>
      <c r="H171" s="41">
        <v>931.45</v>
      </c>
      <c r="I171" s="41">
        <v>921.75000000000011</v>
      </c>
      <c r="J171" s="41">
        <v>972.55000000000007</v>
      </c>
      <c r="K171" s="41">
        <v>982.25000000000011</v>
      </c>
      <c r="L171" s="41">
        <v>997.95</v>
      </c>
      <c r="M171" s="31">
        <v>966.55</v>
      </c>
      <c r="N171" s="31">
        <v>941.15</v>
      </c>
      <c r="O171" s="42">
        <v>3109000</v>
      </c>
      <c r="P171" s="43">
        <v>8.4976443901587859E-2</v>
      </c>
    </row>
    <row r="172" spans="1:16" ht="12.75" customHeight="1">
      <c r="A172" s="31">
        <v>162</v>
      </c>
      <c r="B172" s="32" t="s">
        <v>63</v>
      </c>
      <c r="C172" s="33" t="s">
        <v>189</v>
      </c>
      <c r="D172" s="34">
        <v>44560</v>
      </c>
      <c r="E172" s="40">
        <v>1166.75</v>
      </c>
      <c r="F172" s="40">
        <v>1168.3999999999999</v>
      </c>
      <c r="G172" s="41">
        <v>1156.7999999999997</v>
      </c>
      <c r="H172" s="41">
        <v>1146.8499999999999</v>
      </c>
      <c r="I172" s="41">
        <v>1135.2499999999998</v>
      </c>
      <c r="J172" s="41">
        <v>1178.3499999999997</v>
      </c>
      <c r="K172" s="41">
        <v>1189.9499999999996</v>
      </c>
      <c r="L172" s="41">
        <v>1199.8999999999996</v>
      </c>
      <c r="M172" s="31">
        <v>1180</v>
      </c>
      <c r="N172" s="31">
        <v>1158.45</v>
      </c>
      <c r="O172" s="42">
        <v>7777500</v>
      </c>
      <c r="P172" s="43">
        <v>-2.5833724753405354E-2</v>
      </c>
    </row>
    <row r="173" spans="1:16" ht="12.75" customHeight="1">
      <c r="A173" s="31">
        <v>163</v>
      </c>
      <c r="B173" s="32" t="s">
        <v>58</v>
      </c>
      <c r="C173" s="33" t="s">
        <v>190</v>
      </c>
      <c r="D173" s="34">
        <v>44560</v>
      </c>
      <c r="E173" s="40">
        <v>476.1</v>
      </c>
      <c r="F173" s="40">
        <v>472.91666666666669</v>
      </c>
      <c r="G173" s="41">
        <v>467.88333333333338</v>
      </c>
      <c r="H173" s="41">
        <v>459.66666666666669</v>
      </c>
      <c r="I173" s="41">
        <v>454.63333333333338</v>
      </c>
      <c r="J173" s="41">
        <v>481.13333333333338</v>
      </c>
      <c r="K173" s="41">
        <v>486.16666666666669</v>
      </c>
      <c r="L173" s="41">
        <v>494.38333333333338</v>
      </c>
      <c r="M173" s="31">
        <v>477.95</v>
      </c>
      <c r="N173" s="31">
        <v>464.7</v>
      </c>
      <c r="O173" s="42">
        <v>110041500</v>
      </c>
      <c r="P173" s="43">
        <v>-1.8910063523905049E-2</v>
      </c>
    </row>
    <row r="174" spans="1:16" ht="12.75" customHeight="1">
      <c r="A174" s="31">
        <v>164</v>
      </c>
      <c r="B174" s="32" t="s">
        <v>42</v>
      </c>
      <c r="C174" s="33" t="s">
        <v>191</v>
      </c>
      <c r="D174" s="34">
        <v>44560</v>
      </c>
      <c r="E174" s="40">
        <v>26158.95</v>
      </c>
      <c r="F174" s="40">
        <v>26187.5</v>
      </c>
      <c r="G174" s="41">
        <v>25904.45</v>
      </c>
      <c r="H174" s="41">
        <v>25649.95</v>
      </c>
      <c r="I174" s="41">
        <v>25366.9</v>
      </c>
      <c r="J174" s="41">
        <v>26442</v>
      </c>
      <c r="K174" s="41">
        <v>26725.050000000003</v>
      </c>
      <c r="L174" s="41">
        <v>26979.55</v>
      </c>
      <c r="M174" s="31">
        <v>26470.55</v>
      </c>
      <c r="N174" s="31">
        <v>25933</v>
      </c>
      <c r="O174" s="42">
        <v>180050</v>
      </c>
      <c r="P174" s="43">
        <v>-2.0784259387557156E-3</v>
      </c>
    </row>
    <row r="175" spans="1:16" ht="12.75" customHeight="1">
      <c r="A175" s="31">
        <v>165</v>
      </c>
      <c r="B175" s="32" t="s">
        <v>70</v>
      </c>
      <c r="C175" s="33" t="s">
        <v>192</v>
      </c>
      <c r="D175" s="34">
        <v>44560</v>
      </c>
      <c r="E175" s="40">
        <v>2152.75</v>
      </c>
      <c r="F175" s="40">
        <v>2158.3666666666668</v>
      </c>
      <c r="G175" s="41">
        <v>2130.6333333333337</v>
      </c>
      <c r="H175" s="41">
        <v>2108.5166666666669</v>
      </c>
      <c r="I175" s="41">
        <v>2080.7833333333338</v>
      </c>
      <c r="J175" s="41">
        <v>2180.4833333333336</v>
      </c>
      <c r="K175" s="41">
        <v>2208.2166666666672</v>
      </c>
      <c r="L175" s="41">
        <v>2230.3333333333335</v>
      </c>
      <c r="M175" s="31">
        <v>2186.1</v>
      </c>
      <c r="N175" s="31">
        <v>2136.25</v>
      </c>
      <c r="O175" s="42">
        <v>1782550</v>
      </c>
      <c r="P175" s="43">
        <v>-3.2292787944025836E-3</v>
      </c>
    </row>
    <row r="176" spans="1:16" ht="12.75" customHeight="1">
      <c r="A176" s="31">
        <v>166</v>
      </c>
      <c r="B176" s="32" t="s">
        <v>40</v>
      </c>
      <c r="C176" s="33" t="s">
        <v>193</v>
      </c>
      <c r="D176" s="34">
        <v>44560</v>
      </c>
      <c r="E176" s="40">
        <v>2020.3</v>
      </c>
      <c r="F176" s="40">
        <v>2039.4333333333334</v>
      </c>
      <c r="G176" s="41">
        <v>1978.8666666666668</v>
      </c>
      <c r="H176" s="41">
        <v>1937.4333333333334</v>
      </c>
      <c r="I176" s="41">
        <v>1876.8666666666668</v>
      </c>
      <c r="J176" s="41">
        <v>2080.8666666666668</v>
      </c>
      <c r="K176" s="41">
        <v>2141.4333333333334</v>
      </c>
      <c r="L176" s="41">
        <v>2182.8666666666668</v>
      </c>
      <c r="M176" s="31">
        <v>2100</v>
      </c>
      <c r="N176" s="31">
        <v>1998</v>
      </c>
      <c r="O176" s="42">
        <v>3972375</v>
      </c>
      <c r="P176" s="43">
        <v>2.2951136290478336E-2</v>
      </c>
    </row>
    <row r="177" spans="1:16" ht="12.75" customHeight="1">
      <c r="A177" s="31">
        <v>167</v>
      </c>
      <c r="B177" s="32" t="s">
        <v>63</v>
      </c>
      <c r="C177" s="33" t="s">
        <v>194</v>
      </c>
      <c r="D177" s="34">
        <v>44560</v>
      </c>
      <c r="E177" s="40">
        <v>1450.25</v>
      </c>
      <c r="F177" s="40">
        <v>1436.6833333333334</v>
      </c>
      <c r="G177" s="41">
        <v>1418.3666666666668</v>
      </c>
      <c r="H177" s="41">
        <v>1386.4833333333333</v>
      </c>
      <c r="I177" s="41">
        <v>1368.1666666666667</v>
      </c>
      <c r="J177" s="41">
        <v>1468.5666666666668</v>
      </c>
      <c r="K177" s="41">
        <v>1486.8833333333334</v>
      </c>
      <c r="L177" s="41">
        <v>1518.7666666666669</v>
      </c>
      <c r="M177" s="31">
        <v>1455</v>
      </c>
      <c r="N177" s="31">
        <v>1404.8</v>
      </c>
      <c r="O177" s="42">
        <v>3131200</v>
      </c>
      <c r="P177" s="43">
        <v>-2.5542784163473821E-4</v>
      </c>
    </row>
    <row r="178" spans="1:16" ht="12.75" customHeight="1">
      <c r="A178" s="31">
        <v>168</v>
      </c>
      <c r="B178" s="32" t="s">
        <v>47</v>
      </c>
      <c r="C178" s="33" t="s">
        <v>514</v>
      </c>
      <c r="D178" s="34">
        <v>44560</v>
      </c>
      <c r="E178" s="40">
        <v>494.4</v>
      </c>
      <c r="F178" s="40">
        <v>491.68333333333339</v>
      </c>
      <c r="G178" s="41">
        <v>481.56666666666678</v>
      </c>
      <c r="H178" s="41">
        <v>468.73333333333341</v>
      </c>
      <c r="I178" s="41">
        <v>458.61666666666679</v>
      </c>
      <c r="J178" s="41">
        <v>504.51666666666677</v>
      </c>
      <c r="K178" s="41">
        <v>514.63333333333333</v>
      </c>
      <c r="L178" s="41">
        <v>527.4666666666667</v>
      </c>
      <c r="M178" s="31">
        <v>501.8</v>
      </c>
      <c r="N178" s="31">
        <v>478.85</v>
      </c>
      <c r="O178" s="42">
        <v>3760650</v>
      </c>
      <c r="P178" s="43">
        <v>-2.2088233538296222E-3</v>
      </c>
    </row>
    <row r="179" spans="1:16" ht="12.75" customHeight="1">
      <c r="A179" s="31">
        <v>169</v>
      </c>
      <c r="B179" s="32" t="s">
        <v>47</v>
      </c>
      <c r="C179" s="33" t="s">
        <v>195</v>
      </c>
      <c r="D179" s="34">
        <v>44560</v>
      </c>
      <c r="E179" s="40">
        <v>749.25</v>
      </c>
      <c r="F179" s="40">
        <v>752.58333333333337</v>
      </c>
      <c r="G179" s="41">
        <v>740.36666666666679</v>
      </c>
      <c r="H179" s="41">
        <v>731.48333333333346</v>
      </c>
      <c r="I179" s="41">
        <v>719.26666666666688</v>
      </c>
      <c r="J179" s="41">
        <v>761.4666666666667</v>
      </c>
      <c r="K179" s="41">
        <v>773.68333333333317</v>
      </c>
      <c r="L179" s="41">
        <v>782.56666666666661</v>
      </c>
      <c r="M179" s="31">
        <v>764.8</v>
      </c>
      <c r="N179" s="31">
        <v>743.7</v>
      </c>
      <c r="O179" s="42">
        <v>33152000</v>
      </c>
      <c r="P179" s="43">
        <v>1.7269524873270898E-2</v>
      </c>
    </row>
    <row r="180" spans="1:16" ht="12.75" customHeight="1">
      <c r="A180" s="31">
        <v>170</v>
      </c>
      <c r="B180" s="32" t="s">
        <v>182</v>
      </c>
      <c r="C180" s="33" t="s">
        <v>196</v>
      </c>
      <c r="D180" s="34">
        <v>44560</v>
      </c>
      <c r="E180" s="40">
        <v>526.9</v>
      </c>
      <c r="F180" s="40">
        <v>525.31666666666672</v>
      </c>
      <c r="G180" s="41">
        <v>519.63333333333344</v>
      </c>
      <c r="H180" s="41">
        <v>512.36666666666667</v>
      </c>
      <c r="I180" s="41">
        <v>506.68333333333339</v>
      </c>
      <c r="J180" s="41">
        <v>532.58333333333348</v>
      </c>
      <c r="K180" s="41">
        <v>538.26666666666665</v>
      </c>
      <c r="L180" s="41">
        <v>545.53333333333353</v>
      </c>
      <c r="M180" s="31">
        <v>531</v>
      </c>
      <c r="N180" s="31">
        <v>518.04999999999995</v>
      </c>
      <c r="O180" s="42">
        <v>11293500</v>
      </c>
      <c r="P180" s="43">
        <v>9.5199785465272194E-3</v>
      </c>
    </row>
    <row r="181" spans="1:16" ht="12.75" customHeight="1">
      <c r="A181" s="31">
        <v>171</v>
      </c>
      <c r="B181" s="32" t="s">
        <v>47</v>
      </c>
      <c r="C181" s="33" t="s">
        <v>277</v>
      </c>
      <c r="D181" s="34">
        <v>44560</v>
      </c>
      <c r="E181" s="40">
        <v>591.25</v>
      </c>
      <c r="F181" s="40">
        <v>594.41666666666663</v>
      </c>
      <c r="G181" s="41">
        <v>581.88333333333321</v>
      </c>
      <c r="H181" s="41">
        <v>572.51666666666654</v>
      </c>
      <c r="I181" s="41">
        <v>559.98333333333312</v>
      </c>
      <c r="J181" s="41">
        <v>603.7833333333333</v>
      </c>
      <c r="K181" s="41">
        <v>616.31666666666683</v>
      </c>
      <c r="L181" s="41">
        <v>625.68333333333339</v>
      </c>
      <c r="M181" s="31">
        <v>606.95000000000005</v>
      </c>
      <c r="N181" s="31">
        <v>585.04999999999995</v>
      </c>
      <c r="O181" s="42">
        <v>1145800</v>
      </c>
      <c r="P181" s="43">
        <v>2.9793735676088617E-2</v>
      </c>
    </row>
    <row r="182" spans="1:16" ht="12.75" customHeight="1">
      <c r="A182" s="31">
        <v>172</v>
      </c>
      <c r="B182" s="32" t="s">
        <v>38</v>
      </c>
      <c r="C182" s="33" t="s">
        <v>197</v>
      </c>
      <c r="D182" s="34">
        <v>44560</v>
      </c>
      <c r="E182" s="40">
        <v>888.45</v>
      </c>
      <c r="F182" s="40">
        <v>883.7166666666667</v>
      </c>
      <c r="G182" s="41">
        <v>876.43333333333339</v>
      </c>
      <c r="H182" s="41">
        <v>864.41666666666674</v>
      </c>
      <c r="I182" s="41">
        <v>857.13333333333344</v>
      </c>
      <c r="J182" s="41">
        <v>895.73333333333335</v>
      </c>
      <c r="K182" s="41">
        <v>903.01666666666665</v>
      </c>
      <c r="L182" s="41">
        <v>915.0333333333333</v>
      </c>
      <c r="M182" s="31">
        <v>891</v>
      </c>
      <c r="N182" s="31">
        <v>871.7</v>
      </c>
      <c r="O182" s="42">
        <v>7955000</v>
      </c>
      <c r="P182" s="43">
        <v>1.2586532410320957E-3</v>
      </c>
    </row>
    <row r="183" spans="1:16" ht="12.75" customHeight="1">
      <c r="A183" s="31">
        <v>173</v>
      </c>
      <c r="B183" s="32" t="s">
        <v>56</v>
      </c>
      <c r="C183" s="33" t="s">
        <v>198</v>
      </c>
      <c r="D183" s="34">
        <v>44560</v>
      </c>
      <c r="E183" s="40">
        <v>776.65</v>
      </c>
      <c r="F183" s="40">
        <v>779.83333333333337</v>
      </c>
      <c r="G183" s="41">
        <v>767.56666666666672</v>
      </c>
      <c r="H183" s="41">
        <v>758.48333333333335</v>
      </c>
      <c r="I183" s="41">
        <v>746.2166666666667</v>
      </c>
      <c r="J183" s="41">
        <v>788.91666666666674</v>
      </c>
      <c r="K183" s="41">
        <v>801.18333333333339</v>
      </c>
      <c r="L183" s="41">
        <v>810.26666666666677</v>
      </c>
      <c r="M183" s="31">
        <v>792.1</v>
      </c>
      <c r="N183" s="31">
        <v>770.75</v>
      </c>
      <c r="O183" s="42">
        <v>9276525</v>
      </c>
      <c r="P183" s="43">
        <v>-4.7794916358896372E-3</v>
      </c>
    </row>
    <row r="184" spans="1:16" ht="12.75" customHeight="1">
      <c r="A184" s="31">
        <v>174</v>
      </c>
      <c r="B184" s="32" t="s">
        <v>49</v>
      </c>
      <c r="C184" s="33" t="s">
        <v>199</v>
      </c>
      <c r="D184" s="34">
        <v>44560</v>
      </c>
      <c r="E184" s="40">
        <v>477.25</v>
      </c>
      <c r="F184" s="40">
        <v>473.95</v>
      </c>
      <c r="G184" s="41">
        <v>468</v>
      </c>
      <c r="H184" s="41">
        <v>458.75</v>
      </c>
      <c r="I184" s="41">
        <v>452.8</v>
      </c>
      <c r="J184" s="41">
        <v>483.2</v>
      </c>
      <c r="K184" s="41">
        <v>489.14999999999992</v>
      </c>
      <c r="L184" s="41">
        <v>498.4</v>
      </c>
      <c r="M184" s="31">
        <v>479.9</v>
      </c>
      <c r="N184" s="31">
        <v>464.7</v>
      </c>
      <c r="O184" s="42">
        <v>91314000</v>
      </c>
      <c r="P184" s="43">
        <v>-1.8713056261676519E-2</v>
      </c>
    </row>
    <row r="185" spans="1:16" ht="12.75" customHeight="1">
      <c r="A185" s="31">
        <v>175</v>
      </c>
      <c r="B185" s="32" t="s">
        <v>170</v>
      </c>
      <c r="C185" s="33" t="s">
        <v>200</v>
      </c>
      <c r="D185" s="34">
        <v>44560</v>
      </c>
      <c r="E185" s="40">
        <v>226</v>
      </c>
      <c r="F185" s="40">
        <v>223.11666666666665</v>
      </c>
      <c r="G185" s="41">
        <v>218.33333333333329</v>
      </c>
      <c r="H185" s="41">
        <v>210.66666666666663</v>
      </c>
      <c r="I185" s="41">
        <v>205.88333333333327</v>
      </c>
      <c r="J185" s="41">
        <v>230.7833333333333</v>
      </c>
      <c r="K185" s="41">
        <v>235.56666666666666</v>
      </c>
      <c r="L185" s="41">
        <v>243.23333333333332</v>
      </c>
      <c r="M185" s="31">
        <v>227.9</v>
      </c>
      <c r="N185" s="31">
        <v>215.45</v>
      </c>
      <c r="O185" s="42">
        <v>115465500</v>
      </c>
      <c r="P185" s="43">
        <v>-3.321097710190526E-3</v>
      </c>
    </row>
    <row r="186" spans="1:16" ht="12.75" customHeight="1">
      <c r="A186" s="31">
        <v>176</v>
      </c>
      <c r="B186" s="32" t="s">
        <v>120</v>
      </c>
      <c r="C186" s="33" t="s">
        <v>201</v>
      </c>
      <c r="D186" s="34">
        <v>44560</v>
      </c>
      <c r="E186" s="40">
        <v>1087.9000000000001</v>
      </c>
      <c r="F186" s="40">
        <v>1086.7166666666669</v>
      </c>
      <c r="G186" s="41">
        <v>1072.2333333333338</v>
      </c>
      <c r="H186" s="41">
        <v>1056.5666666666668</v>
      </c>
      <c r="I186" s="41">
        <v>1042.0833333333337</v>
      </c>
      <c r="J186" s="41">
        <v>1102.3833333333339</v>
      </c>
      <c r="K186" s="41">
        <v>1116.866666666667</v>
      </c>
      <c r="L186" s="41">
        <v>1132.533333333334</v>
      </c>
      <c r="M186" s="31">
        <v>1101.2</v>
      </c>
      <c r="N186" s="31">
        <v>1071.05</v>
      </c>
      <c r="O186" s="42">
        <v>54558950</v>
      </c>
      <c r="P186" s="43">
        <v>3.1033651915508796E-2</v>
      </c>
    </row>
    <row r="187" spans="1:16" ht="12.75" customHeight="1">
      <c r="A187" s="31">
        <v>177</v>
      </c>
      <c r="B187" s="32" t="s">
        <v>87</v>
      </c>
      <c r="C187" s="33" t="s">
        <v>202</v>
      </c>
      <c r="D187" s="34">
        <v>44560</v>
      </c>
      <c r="E187" s="40">
        <v>3585.6</v>
      </c>
      <c r="F187" s="40">
        <v>3576.7999999999997</v>
      </c>
      <c r="G187" s="41">
        <v>3555.8999999999996</v>
      </c>
      <c r="H187" s="41">
        <v>3526.2</v>
      </c>
      <c r="I187" s="41">
        <v>3505.2999999999997</v>
      </c>
      <c r="J187" s="41">
        <v>3606.4999999999995</v>
      </c>
      <c r="K187" s="41">
        <v>3627.4</v>
      </c>
      <c r="L187" s="41">
        <v>3657.0999999999995</v>
      </c>
      <c r="M187" s="31">
        <v>3597.7</v>
      </c>
      <c r="N187" s="31">
        <v>3547.1</v>
      </c>
      <c r="O187" s="42">
        <v>12552600</v>
      </c>
      <c r="P187" s="43">
        <v>-1.3776766879191072E-2</v>
      </c>
    </row>
    <row r="188" spans="1:16" ht="12.75" customHeight="1">
      <c r="A188" s="31">
        <v>178</v>
      </c>
      <c r="B188" s="32" t="s">
        <v>87</v>
      </c>
      <c r="C188" s="33" t="s">
        <v>203</v>
      </c>
      <c r="D188" s="34">
        <v>44560</v>
      </c>
      <c r="E188" s="40">
        <v>1593.25</v>
      </c>
      <c r="F188" s="40">
        <v>1581.7333333333333</v>
      </c>
      <c r="G188" s="41">
        <v>1566.0666666666666</v>
      </c>
      <c r="H188" s="41">
        <v>1538.8833333333332</v>
      </c>
      <c r="I188" s="41">
        <v>1523.2166666666665</v>
      </c>
      <c r="J188" s="41">
        <v>1608.9166666666667</v>
      </c>
      <c r="K188" s="41">
        <v>1624.5833333333333</v>
      </c>
      <c r="L188" s="41">
        <v>1651.7666666666669</v>
      </c>
      <c r="M188" s="31">
        <v>1597.4</v>
      </c>
      <c r="N188" s="31">
        <v>1554.55</v>
      </c>
      <c r="O188" s="42">
        <v>10365600</v>
      </c>
      <c r="P188" s="43">
        <v>1.8331859711170056E-2</v>
      </c>
    </row>
    <row r="189" spans="1:16" ht="12.75" customHeight="1">
      <c r="A189" s="31">
        <v>179</v>
      </c>
      <c r="B189" s="32" t="s">
        <v>56</v>
      </c>
      <c r="C189" s="33" t="s">
        <v>204</v>
      </c>
      <c r="D189" s="34">
        <v>44560</v>
      </c>
      <c r="E189" s="40">
        <v>2372.6</v>
      </c>
      <c r="F189" s="40">
        <v>2390.9166666666665</v>
      </c>
      <c r="G189" s="41">
        <v>2338.6333333333332</v>
      </c>
      <c r="H189" s="41">
        <v>2304.6666666666665</v>
      </c>
      <c r="I189" s="41">
        <v>2252.3833333333332</v>
      </c>
      <c r="J189" s="41">
        <v>2424.8833333333332</v>
      </c>
      <c r="K189" s="41">
        <v>2477.166666666667</v>
      </c>
      <c r="L189" s="41">
        <v>2511.1333333333332</v>
      </c>
      <c r="M189" s="31">
        <v>2443.1999999999998</v>
      </c>
      <c r="N189" s="31">
        <v>2356.9499999999998</v>
      </c>
      <c r="O189" s="42">
        <v>4778625</v>
      </c>
      <c r="P189" s="43">
        <v>2.3123243677238055E-2</v>
      </c>
    </row>
    <row r="190" spans="1:16" ht="12.75" customHeight="1">
      <c r="A190" s="31">
        <v>180</v>
      </c>
      <c r="B190" s="32" t="s">
        <v>47</v>
      </c>
      <c r="C190" s="33" t="s">
        <v>205</v>
      </c>
      <c r="D190" s="34">
        <v>44560</v>
      </c>
      <c r="E190" s="40">
        <v>2990.45</v>
      </c>
      <c r="F190" s="40">
        <v>2996</v>
      </c>
      <c r="G190" s="41">
        <v>2959</v>
      </c>
      <c r="H190" s="41">
        <v>2927.55</v>
      </c>
      <c r="I190" s="41">
        <v>2890.55</v>
      </c>
      <c r="J190" s="41">
        <v>3027.45</v>
      </c>
      <c r="K190" s="41">
        <v>3064.45</v>
      </c>
      <c r="L190" s="41">
        <v>3095.8999999999996</v>
      </c>
      <c r="M190" s="31">
        <v>3033</v>
      </c>
      <c r="N190" s="31">
        <v>2964.55</v>
      </c>
      <c r="O190" s="42">
        <v>717000</v>
      </c>
      <c r="P190" s="43">
        <v>-2.434782608695652E-3</v>
      </c>
    </row>
    <row r="191" spans="1:16" ht="12.75" customHeight="1">
      <c r="A191" s="31">
        <v>181</v>
      </c>
      <c r="B191" s="32" t="s">
        <v>170</v>
      </c>
      <c r="C191" s="33" t="s">
        <v>206</v>
      </c>
      <c r="D191" s="34">
        <v>44560</v>
      </c>
      <c r="E191" s="40">
        <v>551.79999999999995</v>
      </c>
      <c r="F191" s="40">
        <v>550.66666666666663</v>
      </c>
      <c r="G191" s="41">
        <v>545.23333333333323</v>
      </c>
      <c r="H191" s="41">
        <v>538.66666666666663</v>
      </c>
      <c r="I191" s="41">
        <v>533.23333333333323</v>
      </c>
      <c r="J191" s="41">
        <v>557.23333333333323</v>
      </c>
      <c r="K191" s="41">
        <v>562.66666666666663</v>
      </c>
      <c r="L191" s="41">
        <v>569.23333333333323</v>
      </c>
      <c r="M191" s="31">
        <v>556.1</v>
      </c>
      <c r="N191" s="31">
        <v>544.1</v>
      </c>
      <c r="O191" s="42">
        <v>2898000</v>
      </c>
      <c r="P191" s="43">
        <v>-3.0120481927710843E-2</v>
      </c>
    </row>
    <row r="192" spans="1:16" ht="12.75" customHeight="1">
      <c r="A192" s="31">
        <v>182</v>
      </c>
      <c r="B192" s="32" t="s">
        <v>44</v>
      </c>
      <c r="C192" s="33" t="s">
        <v>207</v>
      </c>
      <c r="D192" s="34">
        <v>44560</v>
      </c>
      <c r="E192" s="40">
        <v>1028.6500000000001</v>
      </c>
      <c r="F192" s="40">
        <v>1025.7833333333335</v>
      </c>
      <c r="G192" s="41">
        <v>1010.5666666666671</v>
      </c>
      <c r="H192" s="41">
        <v>992.48333333333358</v>
      </c>
      <c r="I192" s="41">
        <v>977.26666666666711</v>
      </c>
      <c r="J192" s="41">
        <v>1043.866666666667</v>
      </c>
      <c r="K192" s="41">
        <v>1059.0833333333337</v>
      </c>
      <c r="L192" s="41">
        <v>1077.166666666667</v>
      </c>
      <c r="M192" s="31">
        <v>1041</v>
      </c>
      <c r="N192" s="31">
        <v>1007.7</v>
      </c>
      <c r="O192" s="42">
        <v>2285925</v>
      </c>
      <c r="P192" s="43">
        <v>4.4600191143676334E-3</v>
      </c>
    </row>
    <row r="193" spans="1:16" ht="12.75" customHeight="1">
      <c r="A193" s="31">
        <v>183</v>
      </c>
      <c r="B193" s="32" t="s">
        <v>49</v>
      </c>
      <c r="C193" s="33" t="s">
        <v>208</v>
      </c>
      <c r="D193" s="34">
        <v>44560</v>
      </c>
      <c r="E193" s="40">
        <v>679.75</v>
      </c>
      <c r="F193" s="40">
        <v>685.7833333333333</v>
      </c>
      <c r="G193" s="41">
        <v>671.81666666666661</v>
      </c>
      <c r="H193" s="41">
        <v>663.88333333333333</v>
      </c>
      <c r="I193" s="41">
        <v>649.91666666666663</v>
      </c>
      <c r="J193" s="41">
        <v>693.71666666666658</v>
      </c>
      <c r="K193" s="41">
        <v>707.68333333333328</v>
      </c>
      <c r="L193" s="41">
        <v>715.61666666666656</v>
      </c>
      <c r="M193" s="31">
        <v>699.75</v>
      </c>
      <c r="N193" s="31">
        <v>677.85</v>
      </c>
      <c r="O193" s="42">
        <v>6813800</v>
      </c>
      <c r="P193" s="43">
        <v>3.1799872800508798E-2</v>
      </c>
    </row>
    <row r="194" spans="1:16" ht="12.75" customHeight="1">
      <c r="A194" s="31">
        <v>184</v>
      </c>
      <c r="B194" s="32" t="s">
        <v>56</v>
      </c>
      <c r="C194" s="33" t="s">
        <v>209</v>
      </c>
      <c r="D194" s="34">
        <v>44560</v>
      </c>
      <c r="E194" s="40">
        <v>1511.1</v>
      </c>
      <c r="F194" s="40">
        <v>1504.45</v>
      </c>
      <c r="G194" s="41">
        <v>1494</v>
      </c>
      <c r="H194" s="41">
        <v>1476.8999999999999</v>
      </c>
      <c r="I194" s="41">
        <v>1466.4499999999998</v>
      </c>
      <c r="J194" s="41">
        <v>1521.5500000000002</v>
      </c>
      <c r="K194" s="41">
        <v>1532.0000000000005</v>
      </c>
      <c r="L194" s="41">
        <v>1549.1000000000004</v>
      </c>
      <c r="M194" s="31">
        <v>1514.9</v>
      </c>
      <c r="N194" s="31">
        <v>1487.35</v>
      </c>
      <c r="O194" s="42">
        <v>1356950</v>
      </c>
      <c r="P194" s="43">
        <v>1.5453116815086433E-2</v>
      </c>
    </row>
    <row r="195" spans="1:16" ht="12.75" customHeight="1">
      <c r="A195" s="31">
        <v>185</v>
      </c>
      <c r="B195" s="32" t="s">
        <v>42</v>
      </c>
      <c r="C195" s="33" t="s">
        <v>210</v>
      </c>
      <c r="D195" s="34">
        <v>44560</v>
      </c>
      <c r="E195" s="40">
        <v>7339.3</v>
      </c>
      <c r="F195" s="40">
        <v>7446.083333333333</v>
      </c>
      <c r="G195" s="41">
        <v>7213.1666666666661</v>
      </c>
      <c r="H195" s="41">
        <v>7087.0333333333328</v>
      </c>
      <c r="I195" s="41">
        <v>6854.1166666666659</v>
      </c>
      <c r="J195" s="41">
        <v>7572.2166666666662</v>
      </c>
      <c r="K195" s="41">
        <v>7805.1333333333323</v>
      </c>
      <c r="L195" s="41">
        <v>7931.2666666666664</v>
      </c>
      <c r="M195" s="31">
        <v>7679</v>
      </c>
      <c r="N195" s="31">
        <v>7319.95</v>
      </c>
      <c r="O195" s="42">
        <v>1802200</v>
      </c>
      <c r="P195" s="43">
        <v>8.0545922362680392E-3</v>
      </c>
    </row>
    <row r="196" spans="1:16" ht="12.75" customHeight="1">
      <c r="A196" s="31">
        <v>186</v>
      </c>
      <c r="B196" s="32" t="s">
        <v>38</v>
      </c>
      <c r="C196" s="33" t="s">
        <v>211</v>
      </c>
      <c r="D196" s="34">
        <v>44560</v>
      </c>
      <c r="E196" s="40">
        <v>692.7</v>
      </c>
      <c r="F196" s="40">
        <v>690.51666666666677</v>
      </c>
      <c r="G196" s="41">
        <v>686.08333333333348</v>
      </c>
      <c r="H196" s="41">
        <v>679.4666666666667</v>
      </c>
      <c r="I196" s="41">
        <v>675.03333333333342</v>
      </c>
      <c r="J196" s="41">
        <v>697.13333333333355</v>
      </c>
      <c r="K196" s="41">
        <v>701.56666666666672</v>
      </c>
      <c r="L196" s="41">
        <v>708.18333333333362</v>
      </c>
      <c r="M196" s="31">
        <v>694.95</v>
      </c>
      <c r="N196" s="31">
        <v>683.9</v>
      </c>
      <c r="O196" s="42">
        <v>25430600</v>
      </c>
      <c r="P196" s="43">
        <v>-4.7316204528109898E-3</v>
      </c>
    </row>
    <row r="197" spans="1:16" ht="12.75" customHeight="1">
      <c r="A197" s="31">
        <v>187</v>
      </c>
      <c r="B197" s="32" t="s">
        <v>120</v>
      </c>
      <c r="C197" s="33" t="s">
        <v>212</v>
      </c>
      <c r="D197" s="34">
        <v>44560</v>
      </c>
      <c r="E197" s="40">
        <v>348.75</v>
      </c>
      <c r="F197" s="40">
        <v>345.25</v>
      </c>
      <c r="G197" s="41">
        <v>339.6</v>
      </c>
      <c r="H197" s="41">
        <v>330.45000000000005</v>
      </c>
      <c r="I197" s="41">
        <v>324.80000000000007</v>
      </c>
      <c r="J197" s="41">
        <v>354.4</v>
      </c>
      <c r="K197" s="41">
        <v>360.04999999999995</v>
      </c>
      <c r="L197" s="41">
        <v>369.19999999999993</v>
      </c>
      <c r="M197" s="31">
        <v>350.9</v>
      </c>
      <c r="N197" s="31">
        <v>336.1</v>
      </c>
      <c r="O197" s="42">
        <v>46044300</v>
      </c>
      <c r="P197" s="43">
        <v>5.4833468724614131E-3</v>
      </c>
    </row>
    <row r="198" spans="1:16" ht="12.75" customHeight="1">
      <c r="A198" s="31">
        <v>188</v>
      </c>
      <c r="B198" s="32" t="s">
        <v>70</v>
      </c>
      <c r="C198" s="33" t="s">
        <v>213</v>
      </c>
      <c r="D198" s="34">
        <v>44560</v>
      </c>
      <c r="E198" s="40">
        <v>1220.5999999999999</v>
      </c>
      <c r="F198" s="40">
        <v>1215.3333333333333</v>
      </c>
      <c r="G198" s="41">
        <v>1207.1166666666666</v>
      </c>
      <c r="H198" s="41">
        <v>1193.6333333333332</v>
      </c>
      <c r="I198" s="41">
        <v>1185.4166666666665</v>
      </c>
      <c r="J198" s="41">
        <v>1228.8166666666666</v>
      </c>
      <c r="K198" s="41">
        <v>1237.0333333333333</v>
      </c>
      <c r="L198" s="41">
        <v>1250.5166666666667</v>
      </c>
      <c r="M198" s="31">
        <v>1223.55</v>
      </c>
      <c r="N198" s="31">
        <v>1201.8499999999999</v>
      </c>
      <c r="O198" s="42">
        <v>1729000</v>
      </c>
      <c r="P198" s="43">
        <v>3.3472803347280332E-2</v>
      </c>
    </row>
    <row r="199" spans="1:16" ht="12.75" customHeight="1">
      <c r="A199" s="31">
        <v>189</v>
      </c>
      <c r="B199" s="32" t="s">
        <v>70</v>
      </c>
      <c r="C199" s="33" t="s">
        <v>282</v>
      </c>
      <c r="D199" s="34">
        <v>44560</v>
      </c>
      <c r="E199" s="40">
        <v>2043.4</v>
      </c>
      <c r="F199" s="40">
        <v>2042.0833333333333</v>
      </c>
      <c r="G199" s="41">
        <v>2024.3166666666666</v>
      </c>
      <c r="H199" s="41">
        <v>2005.2333333333333</v>
      </c>
      <c r="I199" s="41">
        <v>1987.4666666666667</v>
      </c>
      <c r="J199" s="41">
        <v>2061.1666666666665</v>
      </c>
      <c r="K199" s="41">
        <v>2078.9333333333334</v>
      </c>
      <c r="L199" s="41">
        <v>2098.0166666666664</v>
      </c>
      <c r="M199" s="31">
        <v>2059.85</v>
      </c>
      <c r="N199" s="31">
        <v>2023</v>
      </c>
      <c r="O199" s="42">
        <v>384250</v>
      </c>
      <c r="P199" s="43">
        <v>-9.0264345583494516E-3</v>
      </c>
    </row>
    <row r="200" spans="1:16" ht="12.75" customHeight="1">
      <c r="A200" s="31">
        <v>190</v>
      </c>
      <c r="B200" s="32" t="s">
        <v>87</v>
      </c>
      <c r="C200" s="33" t="s">
        <v>214</v>
      </c>
      <c r="D200" s="34">
        <v>44560</v>
      </c>
      <c r="E200" s="40">
        <v>637.79999999999995</v>
      </c>
      <c r="F200" s="40">
        <v>640.38333333333333</v>
      </c>
      <c r="G200" s="41">
        <v>632.76666666666665</v>
      </c>
      <c r="H200" s="41">
        <v>627.73333333333335</v>
      </c>
      <c r="I200" s="41">
        <v>620.11666666666667</v>
      </c>
      <c r="J200" s="41">
        <v>645.41666666666663</v>
      </c>
      <c r="K200" s="41">
        <v>653.03333333333319</v>
      </c>
      <c r="L200" s="41">
        <v>658.06666666666661</v>
      </c>
      <c r="M200" s="31">
        <v>648</v>
      </c>
      <c r="N200" s="31">
        <v>635.35</v>
      </c>
      <c r="O200" s="42">
        <v>29656800</v>
      </c>
      <c r="P200" s="43">
        <v>1.7902743073670336E-2</v>
      </c>
    </row>
    <row r="201" spans="1:16" ht="12.75" customHeight="1">
      <c r="A201" s="31">
        <v>191</v>
      </c>
      <c r="B201" s="32" t="s">
        <v>182</v>
      </c>
      <c r="C201" s="33" t="s">
        <v>215</v>
      </c>
      <c r="D201" s="34">
        <v>44560</v>
      </c>
      <c r="E201" s="40">
        <v>338.65</v>
      </c>
      <c r="F201" s="40">
        <v>334.76666666666665</v>
      </c>
      <c r="G201" s="41">
        <v>329.13333333333333</v>
      </c>
      <c r="H201" s="41">
        <v>319.61666666666667</v>
      </c>
      <c r="I201" s="41">
        <v>313.98333333333335</v>
      </c>
      <c r="J201" s="41">
        <v>344.2833333333333</v>
      </c>
      <c r="K201" s="41">
        <v>349.91666666666663</v>
      </c>
      <c r="L201" s="41">
        <v>359.43333333333328</v>
      </c>
      <c r="M201" s="31">
        <v>340.4</v>
      </c>
      <c r="N201" s="31">
        <v>325.25</v>
      </c>
      <c r="O201" s="42">
        <v>80958000</v>
      </c>
      <c r="P201" s="43">
        <v>-3.397592141221656E-3</v>
      </c>
    </row>
    <row r="202" spans="1:16" ht="12.75" customHeight="1">
      <c r="A202" s="31"/>
      <c r="B202" s="32"/>
      <c r="C202" s="33"/>
      <c r="D202" s="34"/>
      <c r="E202" s="40"/>
      <c r="F202" s="40"/>
      <c r="G202" s="41"/>
      <c r="H202" s="41"/>
      <c r="I202" s="41"/>
      <c r="J202" s="41"/>
      <c r="K202" s="41"/>
      <c r="L202" s="41"/>
      <c r="M202" s="31"/>
      <c r="N202" s="31"/>
      <c r="O202" s="42"/>
      <c r="P202" s="43"/>
    </row>
    <row r="203" spans="1:16" ht="12.75" customHeight="1">
      <c r="B203" s="45"/>
      <c r="C203" s="44"/>
      <c r="D203" s="46"/>
      <c r="E203" s="47"/>
      <c r="F203" s="47"/>
      <c r="G203" s="48"/>
      <c r="H203" s="48"/>
      <c r="I203" s="48"/>
      <c r="J203" s="48"/>
      <c r="K203" s="48"/>
      <c r="L203" s="1"/>
      <c r="M203" s="1"/>
      <c r="N203" s="1"/>
      <c r="O203" s="1"/>
      <c r="P203" s="1"/>
    </row>
    <row r="204" spans="1:16" ht="12.75" customHeight="1">
      <c r="A204" s="44"/>
      <c r="B204" s="45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1"/>
      <c r="B205" s="45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1"/>
      <c r="B206" s="45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1"/>
      <c r="B207" s="45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9" t="s">
        <v>216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9" t="s">
        <v>217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9" t="s">
        <v>218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9" t="s">
        <v>219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9" t="s">
        <v>220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24" t="s">
        <v>221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50" t="s">
        <v>222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50" t="s">
        <v>223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50" t="s">
        <v>224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50" t="s">
        <v>225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50" t="s">
        <v>226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50" t="s">
        <v>227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50" t="s">
        <v>228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50" t="s">
        <v>229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50" t="s">
        <v>230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D20" sqref="D20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44532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450" t="s">
        <v>16</v>
      </c>
      <c r="B8" s="452"/>
      <c r="C8" s="456" t="s">
        <v>20</v>
      </c>
      <c r="D8" s="456" t="s">
        <v>21</v>
      </c>
      <c r="E8" s="447" t="s">
        <v>22</v>
      </c>
      <c r="F8" s="448"/>
      <c r="G8" s="449"/>
      <c r="H8" s="447" t="s">
        <v>23</v>
      </c>
      <c r="I8" s="448"/>
      <c r="J8" s="449"/>
      <c r="K8" s="26"/>
      <c r="L8" s="53"/>
      <c r="M8" s="53"/>
      <c r="N8" s="1"/>
      <c r="O8" s="1"/>
    </row>
    <row r="9" spans="1:15" ht="36" customHeight="1">
      <c r="A9" s="454"/>
      <c r="B9" s="455"/>
      <c r="C9" s="455"/>
      <c r="D9" s="455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231</v>
      </c>
      <c r="N9" s="1"/>
      <c r="O9" s="1"/>
    </row>
    <row r="10" spans="1:15" ht="12.75" customHeight="1">
      <c r="A10" s="56">
        <v>1</v>
      </c>
      <c r="B10" s="31" t="s">
        <v>232</v>
      </c>
      <c r="C10" s="37">
        <v>17166.900000000001</v>
      </c>
      <c r="D10" s="35">
        <v>17148.066666666666</v>
      </c>
      <c r="E10" s="35">
        <v>17083.083333333332</v>
      </c>
      <c r="F10" s="35">
        <v>16999.266666666666</v>
      </c>
      <c r="G10" s="35">
        <v>16934.283333333333</v>
      </c>
      <c r="H10" s="35">
        <v>17231.883333333331</v>
      </c>
      <c r="I10" s="35">
        <v>17296.866666666669</v>
      </c>
      <c r="J10" s="35">
        <v>17380.683333333331</v>
      </c>
      <c r="K10" s="37">
        <v>17213.05</v>
      </c>
      <c r="L10" s="37">
        <v>17064.25</v>
      </c>
      <c r="M10" s="57"/>
      <c r="N10" s="1"/>
      <c r="O10" s="1"/>
    </row>
    <row r="11" spans="1:15" ht="12.75" customHeight="1">
      <c r="A11" s="56">
        <v>2</v>
      </c>
      <c r="B11" s="31" t="s">
        <v>233</v>
      </c>
      <c r="C11" s="31">
        <v>36364.9</v>
      </c>
      <c r="D11" s="40">
        <v>36205.083333333336</v>
      </c>
      <c r="E11" s="40">
        <v>35964.816666666673</v>
      </c>
      <c r="F11" s="40">
        <v>35564.733333333337</v>
      </c>
      <c r="G11" s="40">
        <v>35324.466666666674</v>
      </c>
      <c r="H11" s="40">
        <v>36605.166666666672</v>
      </c>
      <c r="I11" s="40">
        <v>36845.433333333334</v>
      </c>
      <c r="J11" s="40">
        <v>37245.51666666667</v>
      </c>
      <c r="K11" s="31">
        <v>36445.35</v>
      </c>
      <c r="L11" s="31">
        <v>35805</v>
      </c>
      <c r="M11" s="57"/>
      <c r="N11" s="1"/>
      <c r="O11" s="1"/>
    </row>
    <row r="12" spans="1:15" ht="12.75" customHeight="1">
      <c r="A12" s="56">
        <v>3</v>
      </c>
      <c r="B12" s="44" t="s">
        <v>234</v>
      </c>
      <c r="C12" s="31">
        <v>2274.85</v>
      </c>
      <c r="D12" s="40">
        <v>2271.4333333333334</v>
      </c>
      <c r="E12" s="40">
        <v>2249.8666666666668</v>
      </c>
      <c r="F12" s="40">
        <v>2224.8833333333332</v>
      </c>
      <c r="G12" s="40">
        <v>2203.3166666666666</v>
      </c>
      <c r="H12" s="40">
        <v>2296.416666666667</v>
      </c>
      <c r="I12" s="40">
        <v>2317.9833333333336</v>
      </c>
      <c r="J12" s="40">
        <v>2342.9666666666672</v>
      </c>
      <c r="K12" s="31">
        <v>2293</v>
      </c>
      <c r="L12" s="31">
        <v>2246.4499999999998</v>
      </c>
      <c r="M12" s="57"/>
      <c r="N12" s="1"/>
      <c r="O12" s="1"/>
    </row>
    <row r="13" spans="1:15" ht="12.75" customHeight="1">
      <c r="A13" s="56">
        <v>4</v>
      </c>
      <c r="B13" s="31" t="s">
        <v>235</v>
      </c>
      <c r="C13" s="31">
        <v>4993</v>
      </c>
      <c r="D13" s="40">
        <v>4989.3666666666659</v>
      </c>
      <c r="E13" s="40">
        <v>4961.3333333333321</v>
      </c>
      <c r="F13" s="40">
        <v>4929.6666666666661</v>
      </c>
      <c r="G13" s="40">
        <v>4901.6333333333323</v>
      </c>
      <c r="H13" s="40">
        <v>5021.0333333333319</v>
      </c>
      <c r="I13" s="40">
        <v>5049.0666666666666</v>
      </c>
      <c r="J13" s="40">
        <v>5080.7333333333318</v>
      </c>
      <c r="K13" s="31">
        <v>5017.3999999999996</v>
      </c>
      <c r="L13" s="31">
        <v>4957.7</v>
      </c>
      <c r="M13" s="57"/>
      <c r="N13" s="1"/>
      <c r="O13" s="1"/>
    </row>
    <row r="14" spans="1:15" ht="12.75" customHeight="1">
      <c r="A14" s="56">
        <v>5</v>
      </c>
      <c r="B14" s="31" t="s">
        <v>236</v>
      </c>
      <c r="C14" s="31">
        <v>35428.949999999997</v>
      </c>
      <c r="D14" s="40">
        <v>35401.699999999997</v>
      </c>
      <c r="E14" s="40">
        <v>35151.199999999997</v>
      </c>
      <c r="F14" s="40">
        <v>34873.449999999997</v>
      </c>
      <c r="G14" s="40">
        <v>34622.949999999997</v>
      </c>
      <c r="H14" s="40">
        <v>35679.449999999997</v>
      </c>
      <c r="I14" s="40">
        <v>35929.949999999997</v>
      </c>
      <c r="J14" s="40">
        <v>36207.699999999997</v>
      </c>
      <c r="K14" s="31">
        <v>35652.199999999997</v>
      </c>
      <c r="L14" s="31">
        <v>35123.949999999997</v>
      </c>
      <c r="M14" s="57"/>
      <c r="N14" s="1"/>
      <c r="O14" s="1"/>
    </row>
    <row r="15" spans="1:15" ht="12.75" customHeight="1">
      <c r="A15" s="56">
        <v>6</v>
      </c>
      <c r="B15" s="31" t="s">
        <v>237</v>
      </c>
      <c r="C15" s="31">
        <v>3852.35</v>
      </c>
      <c r="D15" s="40">
        <v>3845.7333333333336</v>
      </c>
      <c r="E15" s="40">
        <v>3810.0666666666671</v>
      </c>
      <c r="F15" s="40">
        <v>3767.7833333333333</v>
      </c>
      <c r="G15" s="40">
        <v>3732.1166666666668</v>
      </c>
      <c r="H15" s="40">
        <v>3888.0166666666673</v>
      </c>
      <c r="I15" s="40">
        <v>3923.6833333333334</v>
      </c>
      <c r="J15" s="40">
        <v>3965.9666666666676</v>
      </c>
      <c r="K15" s="31">
        <v>3881.4</v>
      </c>
      <c r="L15" s="31">
        <v>3803.45</v>
      </c>
      <c r="M15" s="57"/>
      <c r="N15" s="1"/>
      <c r="O15" s="1"/>
    </row>
    <row r="16" spans="1:15" ht="12.75" customHeight="1">
      <c r="A16" s="56">
        <v>7</v>
      </c>
      <c r="B16" s="31" t="s">
        <v>238</v>
      </c>
      <c r="C16" s="31">
        <v>8302.85</v>
      </c>
      <c r="D16" s="40">
        <v>8266.5</v>
      </c>
      <c r="E16" s="40">
        <v>8215.35</v>
      </c>
      <c r="F16" s="40">
        <v>8127.85</v>
      </c>
      <c r="G16" s="40">
        <v>8076.7000000000007</v>
      </c>
      <c r="H16" s="40">
        <v>8354</v>
      </c>
      <c r="I16" s="40">
        <v>8405.1500000000015</v>
      </c>
      <c r="J16" s="40">
        <v>8492.65</v>
      </c>
      <c r="K16" s="31">
        <v>8317.65</v>
      </c>
      <c r="L16" s="31">
        <v>8179</v>
      </c>
      <c r="M16" s="57"/>
      <c r="N16" s="1"/>
      <c r="O16" s="1"/>
    </row>
    <row r="17" spans="1:15" ht="12.75" customHeight="1">
      <c r="A17" s="56">
        <v>8</v>
      </c>
      <c r="B17" s="31" t="s">
        <v>43</v>
      </c>
      <c r="C17" s="31">
        <v>2253.4499999999998</v>
      </c>
      <c r="D17" s="40">
        <v>2277.9666666666667</v>
      </c>
      <c r="E17" s="40">
        <v>2223.4833333333336</v>
      </c>
      <c r="F17" s="40">
        <v>2193.5166666666669</v>
      </c>
      <c r="G17" s="40">
        <v>2139.0333333333338</v>
      </c>
      <c r="H17" s="40">
        <v>2307.9333333333334</v>
      </c>
      <c r="I17" s="40">
        <v>2362.4166666666661</v>
      </c>
      <c r="J17" s="40">
        <v>2392.3833333333332</v>
      </c>
      <c r="K17" s="31">
        <v>2332.4499999999998</v>
      </c>
      <c r="L17" s="31">
        <v>2248</v>
      </c>
      <c r="M17" s="31">
        <v>4.23543</v>
      </c>
      <c r="N17" s="1"/>
      <c r="O17" s="1"/>
    </row>
    <row r="18" spans="1:15" ht="12.75" customHeight="1">
      <c r="A18" s="56">
        <v>9</v>
      </c>
      <c r="B18" s="31" t="s">
        <v>59</v>
      </c>
      <c r="C18" s="31">
        <v>1123.8499999999999</v>
      </c>
      <c r="D18" s="40">
        <v>1116.6000000000001</v>
      </c>
      <c r="E18" s="40">
        <v>1104.2000000000003</v>
      </c>
      <c r="F18" s="40">
        <v>1084.5500000000002</v>
      </c>
      <c r="G18" s="40">
        <v>1072.1500000000003</v>
      </c>
      <c r="H18" s="40">
        <v>1136.2500000000002</v>
      </c>
      <c r="I18" s="40">
        <v>1148.6500000000003</v>
      </c>
      <c r="J18" s="40">
        <v>1168.3000000000002</v>
      </c>
      <c r="K18" s="31">
        <v>1129</v>
      </c>
      <c r="L18" s="31">
        <v>1096.95</v>
      </c>
      <c r="M18" s="31">
        <v>5.9928900000000001</v>
      </c>
      <c r="N18" s="1"/>
      <c r="O18" s="1"/>
    </row>
    <row r="19" spans="1:15" ht="12.75" customHeight="1">
      <c r="A19" s="56">
        <v>10</v>
      </c>
      <c r="B19" s="31" t="s">
        <v>39</v>
      </c>
      <c r="C19" s="58">
        <v>949.75</v>
      </c>
      <c r="D19" s="40">
        <v>944.9</v>
      </c>
      <c r="E19" s="40">
        <v>938.09999999999991</v>
      </c>
      <c r="F19" s="40">
        <v>926.44999999999993</v>
      </c>
      <c r="G19" s="40">
        <v>919.64999999999986</v>
      </c>
      <c r="H19" s="40">
        <v>956.55</v>
      </c>
      <c r="I19" s="40">
        <v>963.34999999999991</v>
      </c>
      <c r="J19" s="40">
        <v>975</v>
      </c>
      <c r="K19" s="31">
        <v>951.7</v>
      </c>
      <c r="L19" s="31">
        <v>933.25</v>
      </c>
      <c r="M19" s="31">
        <v>2.9443100000000002</v>
      </c>
      <c r="N19" s="1"/>
      <c r="O19" s="1"/>
    </row>
    <row r="20" spans="1:15" ht="12.75" customHeight="1">
      <c r="A20" s="56">
        <v>11</v>
      </c>
      <c r="B20" s="31" t="s">
        <v>45</v>
      </c>
      <c r="C20" s="31">
        <v>1693.3</v>
      </c>
      <c r="D20" s="40">
        <v>1683.55</v>
      </c>
      <c r="E20" s="40">
        <v>1662.1</v>
      </c>
      <c r="F20" s="40">
        <v>1630.8999999999999</v>
      </c>
      <c r="G20" s="40">
        <v>1609.4499999999998</v>
      </c>
      <c r="H20" s="40">
        <v>1714.75</v>
      </c>
      <c r="I20" s="40">
        <v>1736.2000000000003</v>
      </c>
      <c r="J20" s="40">
        <v>1767.4</v>
      </c>
      <c r="K20" s="31">
        <v>1705</v>
      </c>
      <c r="L20" s="31">
        <v>1652.35</v>
      </c>
      <c r="M20" s="31">
        <v>24.7636</v>
      </c>
      <c r="N20" s="1"/>
      <c r="O20" s="1"/>
    </row>
    <row r="21" spans="1:15" ht="12.75" customHeight="1">
      <c r="A21" s="56">
        <v>12</v>
      </c>
      <c r="B21" s="31" t="s">
        <v>240</v>
      </c>
      <c r="C21" s="31">
        <v>1328.6</v>
      </c>
      <c r="D21" s="40">
        <v>1300.1333333333332</v>
      </c>
      <c r="E21" s="40">
        <v>1263.4666666666665</v>
      </c>
      <c r="F21" s="40">
        <v>1198.3333333333333</v>
      </c>
      <c r="G21" s="40">
        <v>1161.6666666666665</v>
      </c>
      <c r="H21" s="40">
        <v>1365.2666666666664</v>
      </c>
      <c r="I21" s="40">
        <v>1401.9333333333334</v>
      </c>
      <c r="J21" s="40">
        <v>1467.0666666666664</v>
      </c>
      <c r="K21" s="31">
        <v>1336.8</v>
      </c>
      <c r="L21" s="31">
        <v>1235</v>
      </c>
      <c r="M21" s="31">
        <v>12.256180000000001</v>
      </c>
      <c r="N21" s="1"/>
      <c r="O21" s="1"/>
    </row>
    <row r="22" spans="1:15" ht="12.75" customHeight="1">
      <c r="A22" s="56">
        <v>13</v>
      </c>
      <c r="B22" s="31" t="s">
        <v>46</v>
      </c>
      <c r="C22" s="31">
        <v>707.95</v>
      </c>
      <c r="D22" s="40">
        <v>700.58333333333337</v>
      </c>
      <c r="E22" s="40">
        <v>690.11666666666679</v>
      </c>
      <c r="F22" s="40">
        <v>672.28333333333342</v>
      </c>
      <c r="G22" s="40">
        <v>661.81666666666683</v>
      </c>
      <c r="H22" s="40">
        <v>718.41666666666674</v>
      </c>
      <c r="I22" s="40">
        <v>728.88333333333321</v>
      </c>
      <c r="J22" s="40">
        <v>746.7166666666667</v>
      </c>
      <c r="K22" s="31">
        <v>711.05</v>
      </c>
      <c r="L22" s="31">
        <v>682.75</v>
      </c>
      <c r="M22" s="31">
        <v>55.821249999999999</v>
      </c>
      <c r="N22" s="1"/>
      <c r="O22" s="1"/>
    </row>
    <row r="23" spans="1:15" ht="12.75" customHeight="1">
      <c r="A23" s="56">
        <v>14</v>
      </c>
      <c r="B23" s="31" t="s">
        <v>241</v>
      </c>
      <c r="C23" s="31">
        <v>1626.1</v>
      </c>
      <c r="D23" s="40">
        <v>1623.3166666666666</v>
      </c>
      <c r="E23" s="40">
        <v>1586.6333333333332</v>
      </c>
      <c r="F23" s="40">
        <v>1547.1666666666665</v>
      </c>
      <c r="G23" s="40">
        <v>1510.4833333333331</v>
      </c>
      <c r="H23" s="40">
        <v>1662.7833333333333</v>
      </c>
      <c r="I23" s="40">
        <v>1699.4666666666667</v>
      </c>
      <c r="J23" s="40">
        <v>1738.9333333333334</v>
      </c>
      <c r="K23" s="31">
        <v>1660</v>
      </c>
      <c r="L23" s="31">
        <v>1583.85</v>
      </c>
      <c r="M23" s="31">
        <v>4.7289899999999996</v>
      </c>
      <c r="N23" s="1"/>
      <c r="O23" s="1"/>
    </row>
    <row r="24" spans="1:15" ht="12.75" customHeight="1">
      <c r="A24" s="56">
        <v>15</v>
      </c>
      <c r="B24" s="31" t="s">
        <v>242</v>
      </c>
      <c r="C24" s="31">
        <v>1797.15</v>
      </c>
      <c r="D24" s="40">
        <v>1793.9833333333333</v>
      </c>
      <c r="E24" s="40">
        <v>1712.7166666666667</v>
      </c>
      <c r="F24" s="40">
        <v>1628.2833333333333</v>
      </c>
      <c r="G24" s="40">
        <v>1547.0166666666667</v>
      </c>
      <c r="H24" s="40">
        <v>1878.4166666666667</v>
      </c>
      <c r="I24" s="40">
        <v>1959.6833333333336</v>
      </c>
      <c r="J24" s="40">
        <v>2044.1166666666668</v>
      </c>
      <c r="K24" s="31">
        <v>1875.25</v>
      </c>
      <c r="L24" s="31">
        <v>1709.55</v>
      </c>
      <c r="M24" s="31">
        <v>2.3386300000000002</v>
      </c>
      <c r="N24" s="1"/>
      <c r="O24" s="1"/>
    </row>
    <row r="25" spans="1:15" ht="12.75" customHeight="1">
      <c r="A25" s="56">
        <v>16</v>
      </c>
      <c r="B25" s="31" t="s">
        <v>243</v>
      </c>
      <c r="C25" s="31">
        <v>109.8</v>
      </c>
      <c r="D25" s="40">
        <v>109.93333333333334</v>
      </c>
      <c r="E25" s="40">
        <v>108.86666666666667</v>
      </c>
      <c r="F25" s="40">
        <v>107.93333333333334</v>
      </c>
      <c r="G25" s="40">
        <v>106.86666666666667</v>
      </c>
      <c r="H25" s="40">
        <v>110.86666666666667</v>
      </c>
      <c r="I25" s="40">
        <v>111.93333333333334</v>
      </c>
      <c r="J25" s="40">
        <v>112.86666666666667</v>
      </c>
      <c r="K25" s="31">
        <v>111</v>
      </c>
      <c r="L25" s="31">
        <v>109</v>
      </c>
      <c r="M25" s="31">
        <v>30.688800000000001</v>
      </c>
      <c r="N25" s="1"/>
      <c r="O25" s="1"/>
    </row>
    <row r="26" spans="1:15" ht="12.75" customHeight="1">
      <c r="A26" s="56">
        <v>17</v>
      </c>
      <c r="B26" s="31" t="s">
        <v>41</v>
      </c>
      <c r="C26" s="31">
        <v>260.95</v>
      </c>
      <c r="D26" s="40">
        <v>258.59999999999997</v>
      </c>
      <c r="E26" s="40">
        <v>255.04999999999995</v>
      </c>
      <c r="F26" s="40">
        <v>249.14999999999998</v>
      </c>
      <c r="G26" s="40">
        <v>245.59999999999997</v>
      </c>
      <c r="H26" s="40">
        <v>264.49999999999994</v>
      </c>
      <c r="I26" s="40">
        <v>268.05</v>
      </c>
      <c r="J26" s="40">
        <v>273.94999999999993</v>
      </c>
      <c r="K26" s="31">
        <v>262.14999999999998</v>
      </c>
      <c r="L26" s="31">
        <v>252.7</v>
      </c>
      <c r="M26" s="31">
        <v>18.222950000000001</v>
      </c>
      <c r="N26" s="1"/>
      <c r="O26" s="1"/>
    </row>
    <row r="27" spans="1:15" ht="12.75" customHeight="1">
      <c r="A27" s="56">
        <v>18</v>
      </c>
      <c r="B27" s="31" t="s">
        <v>244</v>
      </c>
      <c r="C27" s="31">
        <v>2079.35</v>
      </c>
      <c r="D27" s="40">
        <v>2076.8666666666663</v>
      </c>
      <c r="E27" s="40">
        <v>2054.7833333333328</v>
      </c>
      <c r="F27" s="40">
        <v>2030.2166666666667</v>
      </c>
      <c r="G27" s="40">
        <v>2008.1333333333332</v>
      </c>
      <c r="H27" s="40">
        <v>2101.4333333333325</v>
      </c>
      <c r="I27" s="40">
        <v>2123.5166666666655</v>
      </c>
      <c r="J27" s="40">
        <v>2148.0833333333321</v>
      </c>
      <c r="K27" s="31">
        <v>2098.9499999999998</v>
      </c>
      <c r="L27" s="31">
        <v>2052.3000000000002</v>
      </c>
      <c r="M27" s="31">
        <v>0.20979999999999999</v>
      </c>
      <c r="N27" s="1"/>
      <c r="O27" s="1"/>
    </row>
    <row r="28" spans="1:15" ht="12.75" customHeight="1">
      <c r="A28" s="56">
        <v>19</v>
      </c>
      <c r="B28" s="31" t="s">
        <v>52</v>
      </c>
      <c r="C28" s="31">
        <v>815.5</v>
      </c>
      <c r="D28" s="40">
        <v>810.88333333333333</v>
      </c>
      <c r="E28" s="40">
        <v>799.76666666666665</v>
      </c>
      <c r="F28" s="40">
        <v>784.0333333333333</v>
      </c>
      <c r="G28" s="40">
        <v>772.91666666666663</v>
      </c>
      <c r="H28" s="40">
        <v>826.61666666666667</v>
      </c>
      <c r="I28" s="40">
        <v>837.73333333333323</v>
      </c>
      <c r="J28" s="40">
        <v>853.4666666666667</v>
      </c>
      <c r="K28" s="31">
        <v>822</v>
      </c>
      <c r="L28" s="31">
        <v>795.15</v>
      </c>
      <c r="M28" s="31">
        <v>3.3362699999999998</v>
      </c>
      <c r="N28" s="1"/>
      <c r="O28" s="1"/>
    </row>
    <row r="29" spans="1:15" ht="12.75" customHeight="1">
      <c r="A29" s="56">
        <v>20</v>
      </c>
      <c r="B29" s="31" t="s">
        <v>48</v>
      </c>
      <c r="C29" s="31">
        <v>3440.9</v>
      </c>
      <c r="D29" s="40">
        <v>3504.3333333333335</v>
      </c>
      <c r="E29" s="40">
        <v>3365.3166666666671</v>
      </c>
      <c r="F29" s="40">
        <v>3289.7333333333336</v>
      </c>
      <c r="G29" s="40">
        <v>3150.7166666666672</v>
      </c>
      <c r="H29" s="40">
        <v>3579.916666666667</v>
      </c>
      <c r="I29" s="40">
        <v>3718.9333333333334</v>
      </c>
      <c r="J29" s="40">
        <v>3794.5166666666669</v>
      </c>
      <c r="K29" s="31">
        <v>3643.35</v>
      </c>
      <c r="L29" s="31">
        <v>3428.75</v>
      </c>
      <c r="M29" s="31">
        <v>1.9150100000000001</v>
      </c>
      <c r="N29" s="1"/>
      <c r="O29" s="1"/>
    </row>
    <row r="30" spans="1:15" ht="12.75" customHeight="1">
      <c r="A30" s="56">
        <v>21</v>
      </c>
      <c r="B30" s="31" t="s">
        <v>50</v>
      </c>
      <c r="C30" s="31">
        <v>620.35</v>
      </c>
      <c r="D30" s="40">
        <v>620.75</v>
      </c>
      <c r="E30" s="40">
        <v>613</v>
      </c>
      <c r="F30" s="40">
        <v>605.65</v>
      </c>
      <c r="G30" s="40">
        <v>597.9</v>
      </c>
      <c r="H30" s="40">
        <v>628.1</v>
      </c>
      <c r="I30" s="40">
        <v>635.85</v>
      </c>
      <c r="J30" s="40">
        <v>643.20000000000005</v>
      </c>
      <c r="K30" s="31">
        <v>628.5</v>
      </c>
      <c r="L30" s="31">
        <v>613.4</v>
      </c>
      <c r="M30" s="31">
        <v>8.4091400000000007</v>
      </c>
      <c r="N30" s="1"/>
      <c r="O30" s="1"/>
    </row>
    <row r="31" spans="1:15" ht="12.75" customHeight="1">
      <c r="A31" s="56">
        <v>22</v>
      </c>
      <c r="B31" s="31" t="s">
        <v>51</v>
      </c>
      <c r="C31" s="31">
        <v>371.4</v>
      </c>
      <c r="D31" s="40">
        <v>373.29999999999995</v>
      </c>
      <c r="E31" s="40">
        <v>366.14999999999992</v>
      </c>
      <c r="F31" s="40">
        <v>360.9</v>
      </c>
      <c r="G31" s="40">
        <v>353.74999999999994</v>
      </c>
      <c r="H31" s="40">
        <v>378.5499999999999</v>
      </c>
      <c r="I31" s="40">
        <v>385.7</v>
      </c>
      <c r="J31" s="40">
        <v>390.94999999999987</v>
      </c>
      <c r="K31" s="31">
        <v>380.45</v>
      </c>
      <c r="L31" s="31">
        <v>368.05</v>
      </c>
      <c r="M31" s="31">
        <v>44.16048</v>
      </c>
      <c r="N31" s="1"/>
      <c r="O31" s="1"/>
    </row>
    <row r="32" spans="1:15" ht="12.75" customHeight="1">
      <c r="A32" s="56">
        <v>23</v>
      </c>
      <c r="B32" s="31" t="s">
        <v>53</v>
      </c>
      <c r="C32" s="31">
        <v>5571</v>
      </c>
      <c r="D32" s="40">
        <v>5622.5666666666666</v>
      </c>
      <c r="E32" s="40">
        <v>5480.1333333333332</v>
      </c>
      <c r="F32" s="40">
        <v>5389.2666666666664</v>
      </c>
      <c r="G32" s="40">
        <v>5246.833333333333</v>
      </c>
      <c r="H32" s="40">
        <v>5713.4333333333334</v>
      </c>
      <c r="I32" s="40">
        <v>5855.8666666666659</v>
      </c>
      <c r="J32" s="40">
        <v>5946.7333333333336</v>
      </c>
      <c r="K32" s="31">
        <v>5765</v>
      </c>
      <c r="L32" s="31">
        <v>5531.7</v>
      </c>
      <c r="M32" s="31">
        <v>8.3516899999999996</v>
      </c>
      <c r="N32" s="1"/>
      <c r="O32" s="1"/>
    </row>
    <row r="33" spans="1:15" ht="12.75" customHeight="1">
      <c r="A33" s="56">
        <v>24</v>
      </c>
      <c r="B33" s="31" t="s">
        <v>54</v>
      </c>
      <c r="C33" s="31">
        <v>207.8</v>
      </c>
      <c r="D33" s="40">
        <v>207.35</v>
      </c>
      <c r="E33" s="40">
        <v>205.7</v>
      </c>
      <c r="F33" s="40">
        <v>203.6</v>
      </c>
      <c r="G33" s="40">
        <v>201.95</v>
      </c>
      <c r="H33" s="40">
        <v>209.45</v>
      </c>
      <c r="I33" s="40">
        <v>211.10000000000002</v>
      </c>
      <c r="J33" s="40">
        <v>213.2</v>
      </c>
      <c r="K33" s="31">
        <v>209</v>
      </c>
      <c r="L33" s="31">
        <v>205.25</v>
      </c>
      <c r="M33" s="31">
        <v>17.203250000000001</v>
      </c>
      <c r="N33" s="1"/>
      <c r="O33" s="1"/>
    </row>
    <row r="34" spans="1:15" ht="12.75" customHeight="1">
      <c r="A34" s="56">
        <v>25</v>
      </c>
      <c r="B34" s="31" t="s">
        <v>55</v>
      </c>
      <c r="C34" s="31">
        <v>121.8</v>
      </c>
      <c r="D34" s="40">
        <v>121.33333333333333</v>
      </c>
      <c r="E34" s="40">
        <v>119.86666666666666</v>
      </c>
      <c r="F34" s="40">
        <v>117.93333333333334</v>
      </c>
      <c r="G34" s="40">
        <v>116.46666666666667</v>
      </c>
      <c r="H34" s="40">
        <v>123.26666666666665</v>
      </c>
      <c r="I34" s="40">
        <v>124.73333333333332</v>
      </c>
      <c r="J34" s="40">
        <v>126.66666666666664</v>
      </c>
      <c r="K34" s="31">
        <v>122.8</v>
      </c>
      <c r="L34" s="31">
        <v>119.4</v>
      </c>
      <c r="M34" s="31">
        <v>160.72131999999999</v>
      </c>
      <c r="N34" s="1"/>
      <c r="O34" s="1"/>
    </row>
    <row r="35" spans="1:15" ht="12.75" customHeight="1">
      <c r="A35" s="56">
        <v>26</v>
      </c>
      <c r="B35" s="31" t="s">
        <v>57</v>
      </c>
      <c r="C35" s="31">
        <v>3138.15</v>
      </c>
      <c r="D35" s="40">
        <v>3154</v>
      </c>
      <c r="E35" s="40">
        <v>3108.25</v>
      </c>
      <c r="F35" s="40">
        <v>3078.35</v>
      </c>
      <c r="G35" s="40">
        <v>3032.6</v>
      </c>
      <c r="H35" s="40">
        <v>3183.9</v>
      </c>
      <c r="I35" s="40">
        <v>3229.65</v>
      </c>
      <c r="J35" s="40">
        <v>3259.55</v>
      </c>
      <c r="K35" s="31">
        <v>3199.75</v>
      </c>
      <c r="L35" s="31">
        <v>3124.1</v>
      </c>
      <c r="M35" s="31">
        <v>17.418199999999999</v>
      </c>
      <c r="N35" s="1"/>
      <c r="O35" s="1"/>
    </row>
    <row r="36" spans="1:15" ht="12.75" customHeight="1">
      <c r="A36" s="56">
        <v>27</v>
      </c>
      <c r="B36" s="31" t="s">
        <v>307</v>
      </c>
      <c r="C36" s="31">
        <v>2214.1</v>
      </c>
      <c r="D36" s="40">
        <v>2204.5833333333335</v>
      </c>
      <c r="E36" s="40">
        <v>2184.166666666667</v>
      </c>
      <c r="F36" s="40">
        <v>2154.2333333333336</v>
      </c>
      <c r="G36" s="40">
        <v>2133.8166666666671</v>
      </c>
      <c r="H36" s="40">
        <v>2234.5166666666669</v>
      </c>
      <c r="I36" s="40">
        <v>2254.9333333333338</v>
      </c>
      <c r="J36" s="40">
        <v>2284.8666666666668</v>
      </c>
      <c r="K36" s="31">
        <v>2225</v>
      </c>
      <c r="L36" s="31">
        <v>2174.65</v>
      </c>
      <c r="M36" s="31">
        <v>2.1219399999999999</v>
      </c>
      <c r="N36" s="1"/>
      <c r="O36" s="1"/>
    </row>
    <row r="37" spans="1:15" ht="12.75" customHeight="1">
      <c r="A37" s="56">
        <v>28</v>
      </c>
      <c r="B37" s="31" t="s">
        <v>60</v>
      </c>
      <c r="C37" s="31">
        <v>662.6</v>
      </c>
      <c r="D37" s="40">
        <v>661.61666666666667</v>
      </c>
      <c r="E37" s="40">
        <v>654.33333333333337</v>
      </c>
      <c r="F37" s="40">
        <v>646.06666666666672</v>
      </c>
      <c r="G37" s="40">
        <v>638.78333333333342</v>
      </c>
      <c r="H37" s="40">
        <v>669.88333333333333</v>
      </c>
      <c r="I37" s="40">
        <v>677.16666666666663</v>
      </c>
      <c r="J37" s="40">
        <v>685.43333333333328</v>
      </c>
      <c r="K37" s="31">
        <v>668.9</v>
      </c>
      <c r="L37" s="31">
        <v>653.35</v>
      </c>
      <c r="M37" s="31">
        <v>14.6934</v>
      </c>
      <c r="N37" s="1"/>
      <c r="O37" s="1"/>
    </row>
    <row r="38" spans="1:15" ht="12.75" customHeight="1">
      <c r="A38" s="56">
        <v>29</v>
      </c>
      <c r="B38" s="31" t="s">
        <v>245</v>
      </c>
      <c r="C38" s="31">
        <v>4693.7</v>
      </c>
      <c r="D38" s="40">
        <v>4735.9000000000005</v>
      </c>
      <c r="E38" s="40">
        <v>4623.8000000000011</v>
      </c>
      <c r="F38" s="40">
        <v>4553.9000000000005</v>
      </c>
      <c r="G38" s="40">
        <v>4441.8000000000011</v>
      </c>
      <c r="H38" s="40">
        <v>4805.8000000000011</v>
      </c>
      <c r="I38" s="40">
        <v>4917.9000000000015</v>
      </c>
      <c r="J38" s="40">
        <v>4987.8000000000011</v>
      </c>
      <c r="K38" s="31">
        <v>4848</v>
      </c>
      <c r="L38" s="31">
        <v>4666</v>
      </c>
      <c r="M38" s="31">
        <v>3.7483</v>
      </c>
      <c r="N38" s="1"/>
      <c r="O38" s="1"/>
    </row>
    <row r="39" spans="1:15" ht="12.75" customHeight="1">
      <c r="A39" s="56">
        <v>30</v>
      </c>
      <c r="B39" s="31" t="s">
        <v>61</v>
      </c>
      <c r="C39" s="31">
        <v>679.6</v>
      </c>
      <c r="D39" s="40">
        <v>673.66666666666663</v>
      </c>
      <c r="E39" s="40">
        <v>665.93333333333328</v>
      </c>
      <c r="F39" s="40">
        <v>652.26666666666665</v>
      </c>
      <c r="G39" s="40">
        <v>644.5333333333333</v>
      </c>
      <c r="H39" s="40">
        <v>687.33333333333326</v>
      </c>
      <c r="I39" s="40">
        <v>695.06666666666661</v>
      </c>
      <c r="J39" s="40">
        <v>708.73333333333323</v>
      </c>
      <c r="K39" s="31">
        <v>681.4</v>
      </c>
      <c r="L39" s="31">
        <v>660</v>
      </c>
      <c r="M39" s="31">
        <v>161.84200000000001</v>
      </c>
      <c r="N39" s="1"/>
      <c r="O39" s="1"/>
    </row>
    <row r="40" spans="1:15" ht="12.75" customHeight="1">
      <c r="A40" s="56">
        <v>31</v>
      </c>
      <c r="B40" s="31" t="s">
        <v>62</v>
      </c>
      <c r="C40" s="31">
        <v>3249.55</v>
      </c>
      <c r="D40" s="40">
        <v>3257.0166666666664</v>
      </c>
      <c r="E40" s="40">
        <v>3219.833333333333</v>
      </c>
      <c r="F40" s="40">
        <v>3190.1166666666668</v>
      </c>
      <c r="G40" s="40">
        <v>3152.9333333333334</v>
      </c>
      <c r="H40" s="40">
        <v>3286.7333333333327</v>
      </c>
      <c r="I40" s="40">
        <v>3323.9166666666661</v>
      </c>
      <c r="J40" s="40">
        <v>3353.6333333333323</v>
      </c>
      <c r="K40" s="31">
        <v>3294.2</v>
      </c>
      <c r="L40" s="31">
        <v>3227.3</v>
      </c>
      <c r="M40" s="31">
        <v>5.5143399999999998</v>
      </c>
      <c r="N40" s="1"/>
      <c r="O40" s="1"/>
    </row>
    <row r="41" spans="1:15" ht="12.75" customHeight="1">
      <c r="A41" s="56">
        <v>32</v>
      </c>
      <c r="B41" s="31" t="s">
        <v>65</v>
      </c>
      <c r="C41" s="31">
        <v>7038.7</v>
      </c>
      <c r="D41" s="40">
        <v>7032.4666666666672</v>
      </c>
      <c r="E41" s="40">
        <v>6957.2333333333345</v>
      </c>
      <c r="F41" s="40">
        <v>6875.7666666666673</v>
      </c>
      <c r="G41" s="40">
        <v>6800.5333333333347</v>
      </c>
      <c r="H41" s="40">
        <v>7113.9333333333343</v>
      </c>
      <c r="I41" s="40">
        <v>7189.1666666666679</v>
      </c>
      <c r="J41" s="40">
        <v>7270.6333333333341</v>
      </c>
      <c r="K41" s="31">
        <v>7107.7</v>
      </c>
      <c r="L41" s="31">
        <v>6951</v>
      </c>
      <c r="M41" s="31">
        <v>11.36768</v>
      </c>
      <c r="N41" s="1"/>
      <c r="O41" s="1"/>
    </row>
    <row r="42" spans="1:15" ht="12.75" customHeight="1">
      <c r="A42" s="56">
        <v>33</v>
      </c>
      <c r="B42" s="31" t="s">
        <v>64</v>
      </c>
      <c r="C42" s="31">
        <v>17382.95</v>
      </c>
      <c r="D42" s="40">
        <v>17376.883333333335</v>
      </c>
      <c r="E42" s="40">
        <v>17207.066666666669</v>
      </c>
      <c r="F42" s="40">
        <v>17031.183333333334</v>
      </c>
      <c r="G42" s="40">
        <v>16861.366666666669</v>
      </c>
      <c r="H42" s="40">
        <v>17552.76666666667</v>
      </c>
      <c r="I42" s="40">
        <v>17722.583333333336</v>
      </c>
      <c r="J42" s="40">
        <v>17898.466666666671</v>
      </c>
      <c r="K42" s="31">
        <v>17546.7</v>
      </c>
      <c r="L42" s="31">
        <v>17201</v>
      </c>
      <c r="M42" s="31">
        <v>2.3834900000000001</v>
      </c>
      <c r="N42" s="1"/>
      <c r="O42" s="1"/>
    </row>
    <row r="43" spans="1:15" ht="12.75" customHeight="1">
      <c r="A43" s="56">
        <v>34</v>
      </c>
      <c r="B43" s="31" t="s">
        <v>246</v>
      </c>
      <c r="C43" s="31">
        <v>5186.45</v>
      </c>
      <c r="D43" s="40">
        <v>5127.1166666666659</v>
      </c>
      <c r="E43" s="40">
        <v>5039.3333333333321</v>
      </c>
      <c r="F43" s="40">
        <v>4892.2166666666662</v>
      </c>
      <c r="G43" s="40">
        <v>4804.4333333333325</v>
      </c>
      <c r="H43" s="40">
        <v>5274.2333333333318</v>
      </c>
      <c r="I43" s="40">
        <v>5362.0166666666664</v>
      </c>
      <c r="J43" s="40">
        <v>5509.1333333333314</v>
      </c>
      <c r="K43" s="31">
        <v>5214.8999999999996</v>
      </c>
      <c r="L43" s="31">
        <v>4980</v>
      </c>
      <c r="M43" s="31">
        <v>0.74612999999999996</v>
      </c>
      <c r="N43" s="1"/>
      <c r="O43" s="1"/>
    </row>
    <row r="44" spans="1:15" ht="12.75" customHeight="1">
      <c r="A44" s="56">
        <v>35</v>
      </c>
      <c r="B44" s="31" t="s">
        <v>66</v>
      </c>
      <c r="C44" s="31">
        <v>2174.6999999999998</v>
      </c>
      <c r="D44" s="40">
        <v>2184.5833333333335</v>
      </c>
      <c r="E44" s="40">
        <v>2152.3666666666668</v>
      </c>
      <c r="F44" s="40">
        <v>2130.0333333333333</v>
      </c>
      <c r="G44" s="40">
        <v>2097.8166666666666</v>
      </c>
      <c r="H44" s="40">
        <v>2206.916666666667</v>
      </c>
      <c r="I44" s="40">
        <v>2239.1333333333332</v>
      </c>
      <c r="J44" s="40">
        <v>2261.4666666666672</v>
      </c>
      <c r="K44" s="31">
        <v>2216.8000000000002</v>
      </c>
      <c r="L44" s="31">
        <v>2162.25</v>
      </c>
      <c r="M44" s="31">
        <v>2.4349099999999999</v>
      </c>
      <c r="N44" s="1"/>
      <c r="O44" s="1"/>
    </row>
    <row r="45" spans="1:15" ht="12.75" customHeight="1">
      <c r="A45" s="56">
        <v>36</v>
      </c>
      <c r="B45" s="31" t="s">
        <v>67</v>
      </c>
      <c r="C45" s="31">
        <v>276.2</v>
      </c>
      <c r="D45" s="40">
        <v>274.68333333333334</v>
      </c>
      <c r="E45" s="40">
        <v>271.61666666666667</v>
      </c>
      <c r="F45" s="40">
        <v>267.03333333333336</v>
      </c>
      <c r="G45" s="40">
        <v>263.9666666666667</v>
      </c>
      <c r="H45" s="40">
        <v>279.26666666666665</v>
      </c>
      <c r="I45" s="40">
        <v>282.33333333333337</v>
      </c>
      <c r="J45" s="40">
        <v>286.91666666666663</v>
      </c>
      <c r="K45" s="31">
        <v>277.75</v>
      </c>
      <c r="L45" s="31">
        <v>270.10000000000002</v>
      </c>
      <c r="M45" s="31">
        <v>83.708399999999997</v>
      </c>
      <c r="N45" s="1"/>
      <c r="O45" s="1"/>
    </row>
    <row r="46" spans="1:15" ht="12.75" customHeight="1">
      <c r="A46" s="56">
        <v>37</v>
      </c>
      <c r="B46" s="31" t="s">
        <v>68</v>
      </c>
      <c r="C46" s="31">
        <v>87.55</v>
      </c>
      <c r="D46" s="40">
        <v>87.066666666666663</v>
      </c>
      <c r="E46" s="40">
        <v>86.183333333333323</v>
      </c>
      <c r="F46" s="40">
        <v>84.816666666666663</v>
      </c>
      <c r="G46" s="40">
        <v>83.933333333333323</v>
      </c>
      <c r="H46" s="40">
        <v>88.433333333333323</v>
      </c>
      <c r="I46" s="40">
        <v>89.316666666666649</v>
      </c>
      <c r="J46" s="40">
        <v>90.683333333333323</v>
      </c>
      <c r="K46" s="31">
        <v>87.95</v>
      </c>
      <c r="L46" s="31">
        <v>85.7</v>
      </c>
      <c r="M46" s="31">
        <v>307.27942000000002</v>
      </c>
      <c r="N46" s="1"/>
      <c r="O46" s="1"/>
    </row>
    <row r="47" spans="1:15" ht="12.75" customHeight="1">
      <c r="A47" s="56">
        <v>38</v>
      </c>
      <c r="B47" s="31" t="s">
        <v>247</v>
      </c>
      <c r="C47" s="31">
        <v>54.1</v>
      </c>
      <c r="D47" s="40">
        <v>54.300000000000004</v>
      </c>
      <c r="E47" s="40">
        <v>53.400000000000006</v>
      </c>
      <c r="F47" s="40">
        <v>52.7</v>
      </c>
      <c r="G47" s="40">
        <v>51.800000000000004</v>
      </c>
      <c r="H47" s="40">
        <v>55.000000000000007</v>
      </c>
      <c r="I47" s="40">
        <v>55.9</v>
      </c>
      <c r="J47" s="40">
        <v>56.600000000000009</v>
      </c>
      <c r="K47" s="31">
        <v>55.2</v>
      </c>
      <c r="L47" s="31">
        <v>53.6</v>
      </c>
      <c r="M47" s="31">
        <v>65.987669999999994</v>
      </c>
      <c r="N47" s="1"/>
      <c r="O47" s="1"/>
    </row>
    <row r="48" spans="1:15" ht="12.75" customHeight="1">
      <c r="A48" s="56">
        <v>39</v>
      </c>
      <c r="B48" s="31" t="s">
        <v>69</v>
      </c>
      <c r="C48" s="31">
        <v>1891.25</v>
      </c>
      <c r="D48" s="40">
        <v>1895.3999999999999</v>
      </c>
      <c r="E48" s="40">
        <v>1870.4499999999998</v>
      </c>
      <c r="F48" s="40">
        <v>1849.6499999999999</v>
      </c>
      <c r="G48" s="40">
        <v>1824.6999999999998</v>
      </c>
      <c r="H48" s="40">
        <v>1916.1999999999998</v>
      </c>
      <c r="I48" s="40">
        <v>1941.15</v>
      </c>
      <c r="J48" s="40">
        <v>1961.9499999999998</v>
      </c>
      <c r="K48" s="31">
        <v>1920.35</v>
      </c>
      <c r="L48" s="31">
        <v>1874.6</v>
      </c>
      <c r="M48" s="31">
        <v>2.18553</v>
      </c>
      <c r="N48" s="1"/>
      <c r="O48" s="1"/>
    </row>
    <row r="49" spans="1:15" ht="12.75" customHeight="1">
      <c r="A49" s="56">
        <v>40</v>
      </c>
      <c r="B49" s="31" t="s">
        <v>72</v>
      </c>
      <c r="C49" s="31">
        <v>740.95</v>
      </c>
      <c r="D49" s="40">
        <v>745.75</v>
      </c>
      <c r="E49" s="40">
        <v>733.6</v>
      </c>
      <c r="F49" s="40">
        <v>726.25</v>
      </c>
      <c r="G49" s="40">
        <v>714.1</v>
      </c>
      <c r="H49" s="40">
        <v>753.1</v>
      </c>
      <c r="I49" s="40">
        <v>765.25000000000011</v>
      </c>
      <c r="J49" s="40">
        <v>772.6</v>
      </c>
      <c r="K49" s="31">
        <v>757.9</v>
      </c>
      <c r="L49" s="31">
        <v>738.4</v>
      </c>
      <c r="M49" s="31">
        <v>6.4285800000000002</v>
      </c>
      <c r="N49" s="1"/>
      <c r="O49" s="1"/>
    </row>
    <row r="50" spans="1:15" ht="12.75" customHeight="1">
      <c r="A50" s="56">
        <v>41</v>
      </c>
      <c r="B50" s="31" t="s">
        <v>71</v>
      </c>
      <c r="C50" s="31">
        <v>205.85</v>
      </c>
      <c r="D50" s="40">
        <v>204.54999999999998</v>
      </c>
      <c r="E50" s="40">
        <v>202.79999999999995</v>
      </c>
      <c r="F50" s="40">
        <v>199.74999999999997</v>
      </c>
      <c r="G50" s="40">
        <v>197.99999999999994</v>
      </c>
      <c r="H50" s="40">
        <v>207.59999999999997</v>
      </c>
      <c r="I50" s="40">
        <v>209.35000000000002</v>
      </c>
      <c r="J50" s="40">
        <v>212.39999999999998</v>
      </c>
      <c r="K50" s="31">
        <v>206.3</v>
      </c>
      <c r="L50" s="31">
        <v>201.5</v>
      </c>
      <c r="M50" s="31">
        <v>47.120280000000001</v>
      </c>
      <c r="N50" s="1"/>
      <c r="O50" s="1"/>
    </row>
    <row r="51" spans="1:15" ht="12.75" customHeight="1">
      <c r="A51" s="56">
        <v>42</v>
      </c>
      <c r="B51" s="31" t="s">
        <v>73</v>
      </c>
      <c r="C51" s="31">
        <v>699.85</v>
      </c>
      <c r="D51" s="40">
        <v>698.06666666666661</v>
      </c>
      <c r="E51" s="40">
        <v>689.98333333333323</v>
      </c>
      <c r="F51" s="40">
        <v>680.11666666666667</v>
      </c>
      <c r="G51" s="40">
        <v>672.0333333333333</v>
      </c>
      <c r="H51" s="40">
        <v>707.93333333333317</v>
      </c>
      <c r="I51" s="40">
        <v>716.01666666666665</v>
      </c>
      <c r="J51" s="40">
        <v>725.8833333333331</v>
      </c>
      <c r="K51" s="31">
        <v>706.15</v>
      </c>
      <c r="L51" s="31">
        <v>688.2</v>
      </c>
      <c r="M51" s="31">
        <v>12.69839</v>
      </c>
      <c r="N51" s="1"/>
      <c r="O51" s="1"/>
    </row>
    <row r="52" spans="1:15" ht="12.75" customHeight="1">
      <c r="A52" s="56">
        <v>43</v>
      </c>
      <c r="B52" s="31" t="s">
        <v>76</v>
      </c>
      <c r="C52" s="31">
        <v>60.05</v>
      </c>
      <c r="D52" s="40">
        <v>59.45000000000001</v>
      </c>
      <c r="E52" s="40">
        <v>58.550000000000018</v>
      </c>
      <c r="F52" s="40">
        <v>57.050000000000011</v>
      </c>
      <c r="G52" s="40">
        <v>56.15000000000002</v>
      </c>
      <c r="H52" s="40">
        <v>60.950000000000017</v>
      </c>
      <c r="I52" s="40">
        <v>61.850000000000009</v>
      </c>
      <c r="J52" s="40">
        <v>63.350000000000016</v>
      </c>
      <c r="K52" s="31">
        <v>60.35</v>
      </c>
      <c r="L52" s="31">
        <v>57.95</v>
      </c>
      <c r="M52" s="31">
        <v>333.49599999999998</v>
      </c>
      <c r="N52" s="1"/>
      <c r="O52" s="1"/>
    </row>
    <row r="53" spans="1:15" ht="12.75" customHeight="1">
      <c r="A53" s="56">
        <v>44</v>
      </c>
      <c r="B53" s="31" t="s">
        <v>80</v>
      </c>
      <c r="C53" s="31">
        <v>368.75</v>
      </c>
      <c r="D53" s="40">
        <v>370.16666666666669</v>
      </c>
      <c r="E53" s="40">
        <v>364.38333333333338</v>
      </c>
      <c r="F53" s="40">
        <v>360.01666666666671</v>
      </c>
      <c r="G53" s="40">
        <v>354.23333333333341</v>
      </c>
      <c r="H53" s="40">
        <v>374.53333333333336</v>
      </c>
      <c r="I53" s="40">
        <v>380.31666666666666</v>
      </c>
      <c r="J53" s="40">
        <v>384.68333333333334</v>
      </c>
      <c r="K53" s="31">
        <v>375.95</v>
      </c>
      <c r="L53" s="31">
        <v>365.8</v>
      </c>
      <c r="M53" s="31">
        <v>65.28783</v>
      </c>
      <c r="N53" s="1"/>
      <c r="O53" s="1"/>
    </row>
    <row r="54" spans="1:15" ht="12.75" customHeight="1">
      <c r="A54" s="56">
        <v>45</v>
      </c>
      <c r="B54" s="31" t="s">
        <v>75</v>
      </c>
      <c r="C54" s="31">
        <v>722.25</v>
      </c>
      <c r="D54" s="40">
        <v>725.9666666666667</v>
      </c>
      <c r="E54" s="40">
        <v>714.53333333333342</v>
      </c>
      <c r="F54" s="40">
        <v>706.81666666666672</v>
      </c>
      <c r="G54" s="40">
        <v>695.38333333333344</v>
      </c>
      <c r="H54" s="40">
        <v>733.68333333333339</v>
      </c>
      <c r="I54" s="40">
        <v>745.11666666666679</v>
      </c>
      <c r="J54" s="40">
        <v>752.83333333333337</v>
      </c>
      <c r="K54" s="31">
        <v>737.4</v>
      </c>
      <c r="L54" s="31">
        <v>718.25</v>
      </c>
      <c r="M54" s="31">
        <v>104.88561</v>
      </c>
      <c r="N54" s="1"/>
      <c r="O54" s="1"/>
    </row>
    <row r="55" spans="1:15" ht="12.75" customHeight="1">
      <c r="A55" s="56">
        <v>46</v>
      </c>
      <c r="B55" s="31" t="s">
        <v>77</v>
      </c>
      <c r="C55" s="31">
        <v>370.7</v>
      </c>
      <c r="D55" s="40">
        <v>367.56666666666661</v>
      </c>
      <c r="E55" s="40">
        <v>361.23333333333323</v>
      </c>
      <c r="F55" s="40">
        <v>351.76666666666665</v>
      </c>
      <c r="G55" s="40">
        <v>345.43333333333328</v>
      </c>
      <c r="H55" s="40">
        <v>377.03333333333319</v>
      </c>
      <c r="I55" s="40">
        <v>383.36666666666656</v>
      </c>
      <c r="J55" s="40">
        <v>392.83333333333314</v>
      </c>
      <c r="K55" s="31">
        <v>373.9</v>
      </c>
      <c r="L55" s="31">
        <v>358.1</v>
      </c>
      <c r="M55" s="31">
        <v>34.960099999999997</v>
      </c>
      <c r="N55" s="1"/>
      <c r="O55" s="1"/>
    </row>
    <row r="56" spans="1:15" ht="12.75" customHeight="1">
      <c r="A56" s="56">
        <v>47</v>
      </c>
      <c r="B56" s="31" t="s">
        <v>78</v>
      </c>
      <c r="C56" s="31">
        <v>16326.45</v>
      </c>
      <c r="D56" s="40">
        <v>16291.766666666668</v>
      </c>
      <c r="E56" s="40">
        <v>16186.683333333338</v>
      </c>
      <c r="F56" s="40">
        <v>16046.91666666667</v>
      </c>
      <c r="G56" s="40">
        <v>15941.833333333339</v>
      </c>
      <c r="H56" s="40">
        <v>16431.533333333336</v>
      </c>
      <c r="I56" s="40">
        <v>16536.616666666669</v>
      </c>
      <c r="J56" s="40">
        <v>16676.383333333335</v>
      </c>
      <c r="K56" s="31">
        <v>16396.849999999999</v>
      </c>
      <c r="L56" s="31">
        <v>16152</v>
      </c>
      <c r="M56" s="31">
        <v>0.18165000000000001</v>
      </c>
      <c r="N56" s="1"/>
      <c r="O56" s="1"/>
    </row>
    <row r="57" spans="1:15" ht="12.75" customHeight="1">
      <c r="A57" s="56">
        <v>48</v>
      </c>
      <c r="B57" s="31" t="s">
        <v>81</v>
      </c>
      <c r="C57" s="31">
        <v>3535.25</v>
      </c>
      <c r="D57" s="40">
        <v>3556.65</v>
      </c>
      <c r="E57" s="40">
        <v>3506.6000000000004</v>
      </c>
      <c r="F57" s="40">
        <v>3477.9500000000003</v>
      </c>
      <c r="G57" s="40">
        <v>3427.9000000000005</v>
      </c>
      <c r="H57" s="40">
        <v>3585.3</v>
      </c>
      <c r="I57" s="40">
        <v>3635.3500000000004</v>
      </c>
      <c r="J57" s="40">
        <v>3664</v>
      </c>
      <c r="K57" s="31">
        <v>3606.7</v>
      </c>
      <c r="L57" s="31">
        <v>3528</v>
      </c>
      <c r="M57" s="31">
        <v>3.1285500000000002</v>
      </c>
      <c r="N57" s="1"/>
      <c r="O57" s="1"/>
    </row>
    <row r="58" spans="1:15" ht="12.75" customHeight="1">
      <c r="A58" s="56">
        <v>49</v>
      </c>
      <c r="B58" s="31" t="s">
        <v>82</v>
      </c>
      <c r="C58" s="31">
        <v>454.2</v>
      </c>
      <c r="D58" s="40">
        <v>458.31666666666666</v>
      </c>
      <c r="E58" s="40">
        <v>448.68333333333334</v>
      </c>
      <c r="F58" s="40">
        <v>443.16666666666669</v>
      </c>
      <c r="G58" s="40">
        <v>433.53333333333336</v>
      </c>
      <c r="H58" s="40">
        <v>463.83333333333331</v>
      </c>
      <c r="I58" s="40">
        <v>473.46666666666664</v>
      </c>
      <c r="J58" s="40">
        <v>478.98333333333329</v>
      </c>
      <c r="K58" s="31">
        <v>467.95</v>
      </c>
      <c r="L58" s="31">
        <v>452.8</v>
      </c>
      <c r="M58" s="31">
        <v>15.128550000000001</v>
      </c>
      <c r="N58" s="1"/>
      <c r="O58" s="1"/>
    </row>
    <row r="59" spans="1:15" ht="12.75" customHeight="1">
      <c r="A59" s="56">
        <v>50</v>
      </c>
      <c r="B59" s="31" t="s">
        <v>83</v>
      </c>
      <c r="C59" s="31">
        <v>206.7</v>
      </c>
      <c r="D59" s="40">
        <v>204.29999999999998</v>
      </c>
      <c r="E59" s="40">
        <v>201.09999999999997</v>
      </c>
      <c r="F59" s="40">
        <v>195.49999999999997</v>
      </c>
      <c r="G59" s="40">
        <v>192.29999999999995</v>
      </c>
      <c r="H59" s="40">
        <v>209.89999999999998</v>
      </c>
      <c r="I59" s="40">
        <v>213.09999999999997</v>
      </c>
      <c r="J59" s="40">
        <v>218.7</v>
      </c>
      <c r="K59" s="31">
        <v>207.5</v>
      </c>
      <c r="L59" s="31">
        <v>198.7</v>
      </c>
      <c r="M59" s="31">
        <v>122.17341999999999</v>
      </c>
      <c r="N59" s="1"/>
      <c r="O59" s="1"/>
    </row>
    <row r="60" spans="1:15" ht="12.75" customHeight="1">
      <c r="A60" s="56">
        <v>51</v>
      </c>
      <c r="B60" s="31" t="s">
        <v>250</v>
      </c>
      <c r="C60" s="31">
        <v>128.69999999999999</v>
      </c>
      <c r="D60" s="40">
        <v>128.01666666666668</v>
      </c>
      <c r="E60" s="40">
        <v>126.23333333333335</v>
      </c>
      <c r="F60" s="40">
        <v>123.76666666666667</v>
      </c>
      <c r="G60" s="40">
        <v>121.98333333333333</v>
      </c>
      <c r="H60" s="40">
        <v>130.48333333333335</v>
      </c>
      <c r="I60" s="40">
        <v>132.26666666666671</v>
      </c>
      <c r="J60" s="40">
        <v>134.73333333333338</v>
      </c>
      <c r="K60" s="31">
        <v>129.80000000000001</v>
      </c>
      <c r="L60" s="31">
        <v>125.55</v>
      </c>
      <c r="M60" s="31">
        <v>5.7046299999999999</v>
      </c>
      <c r="N60" s="1"/>
      <c r="O60" s="1"/>
    </row>
    <row r="61" spans="1:15" ht="12.75" customHeight="1">
      <c r="A61" s="56">
        <v>52</v>
      </c>
      <c r="B61" s="31" t="s">
        <v>84</v>
      </c>
      <c r="C61" s="31">
        <v>559.29999999999995</v>
      </c>
      <c r="D61" s="40">
        <v>559.86666666666667</v>
      </c>
      <c r="E61" s="40">
        <v>549.73333333333335</v>
      </c>
      <c r="F61" s="40">
        <v>540.16666666666663</v>
      </c>
      <c r="G61" s="40">
        <v>530.0333333333333</v>
      </c>
      <c r="H61" s="40">
        <v>569.43333333333339</v>
      </c>
      <c r="I61" s="40">
        <v>579.56666666666683</v>
      </c>
      <c r="J61" s="40">
        <v>589.13333333333344</v>
      </c>
      <c r="K61" s="31">
        <v>570</v>
      </c>
      <c r="L61" s="31">
        <v>550.29999999999995</v>
      </c>
      <c r="M61" s="31">
        <v>16.469439999999999</v>
      </c>
      <c r="N61" s="1"/>
      <c r="O61" s="1"/>
    </row>
    <row r="62" spans="1:15" ht="12.75" customHeight="1">
      <c r="A62" s="56">
        <v>53</v>
      </c>
      <c r="B62" s="31" t="s">
        <v>85</v>
      </c>
      <c r="C62" s="31">
        <v>928.15</v>
      </c>
      <c r="D62" s="40">
        <v>945.56666666666661</v>
      </c>
      <c r="E62" s="40">
        <v>904.43333333333317</v>
      </c>
      <c r="F62" s="40">
        <v>880.71666666666658</v>
      </c>
      <c r="G62" s="40">
        <v>839.58333333333314</v>
      </c>
      <c r="H62" s="40">
        <v>969.28333333333319</v>
      </c>
      <c r="I62" s="40">
        <v>1010.4166666666666</v>
      </c>
      <c r="J62" s="40">
        <v>1034.1333333333332</v>
      </c>
      <c r="K62" s="31">
        <v>986.7</v>
      </c>
      <c r="L62" s="31">
        <v>921.85</v>
      </c>
      <c r="M62" s="31">
        <v>38.79683</v>
      </c>
      <c r="N62" s="1"/>
      <c r="O62" s="1"/>
    </row>
    <row r="63" spans="1:15" ht="12.75" customHeight="1">
      <c r="A63" s="56">
        <v>54</v>
      </c>
      <c r="B63" s="31" t="s">
        <v>92</v>
      </c>
      <c r="C63" s="31">
        <v>145.9</v>
      </c>
      <c r="D63" s="40">
        <v>145.65</v>
      </c>
      <c r="E63" s="40">
        <v>144.4</v>
      </c>
      <c r="F63" s="40">
        <v>142.9</v>
      </c>
      <c r="G63" s="40">
        <v>141.65</v>
      </c>
      <c r="H63" s="40">
        <v>147.15</v>
      </c>
      <c r="I63" s="40">
        <v>148.4</v>
      </c>
      <c r="J63" s="40">
        <v>149.9</v>
      </c>
      <c r="K63" s="31">
        <v>146.9</v>
      </c>
      <c r="L63" s="31">
        <v>144.15</v>
      </c>
      <c r="M63" s="31">
        <v>8.1006199999999993</v>
      </c>
      <c r="N63" s="1"/>
      <c r="O63" s="1"/>
    </row>
    <row r="64" spans="1:15" ht="12.75" customHeight="1">
      <c r="A64" s="56">
        <v>55</v>
      </c>
      <c r="B64" s="31" t="s">
        <v>86</v>
      </c>
      <c r="C64" s="31">
        <v>155.55000000000001</v>
      </c>
      <c r="D64" s="40">
        <v>154.78333333333333</v>
      </c>
      <c r="E64" s="40">
        <v>153.31666666666666</v>
      </c>
      <c r="F64" s="40">
        <v>151.08333333333334</v>
      </c>
      <c r="G64" s="40">
        <v>149.61666666666667</v>
      </c>
      <c r="H64" s="40">
        <v>157.01666666666665</v>
      </c>
      <c r="I64" s="40">
        <v>158.48333333333329</v>
      </c>
      <c r="J64" s="40">
        <v>160.71666666666664</v>
      </c>
      <c r="K64" s="31">
        <v>156.25</v>
      </c>
      <c r="L64" s="31">
        <v>152.55000000000001</v>
      </c>
      <c r="M64" s="31">
        <v>162.83427</v>
      </c>
      <c r="N64" s="1"/>
      <c r="O64" s="1"/>
    </row>
    <row r="65" spans="1:15" ht="12.75" customHeight="1">
      <c r="A65" s="56">
        <v>56</v>
      </c>
      <c r="B65" s="31" t="s">
        <v>88</v>
      </c>
      <c r="C65" s="31">
        <v>5378.6</v>
      </c>
      <c r="D65" s="40">
        <v>5380.3333333333339</v>
      </c>
      <c r="E65" s="40">
        <v>5306.3666666666677</v>
      </c>
      <c r="F65" s="40">
        <v>5234.1333333333341</v>
      </c>
      <c r="G65" s="40">
        <v>5160.1666666666679</v>
      </c>
      <c r="H65" s="40">
        <v>5452.5666666666675</v>
      </c>
      <c r="I65" s="40">
        <v>5526.5333333333347</v>
      </c>
      <c r="J65" s="40">
        <v>5598.7666666666673</v>
      </c>
      <c r="K65" s="31">
        <v>5454.3</v>
      </c>
      <c r="L65" s="31">
        <v>5308.1</v>
      </c>
      <c r="M65" s="31">
        <v>3.4742500000000001</v>
      </c>
      <c r="N65" s="1"/>
      <c r="O65" s="1"/>
    </row>
    <row r="66" spans="1:15" ht="12.75" customHeight="1">
      <c r="A66" s="56">
        <v>57</v>
      </c>
      <c r="B66" s="31" t="s">
        <v>89</v>
      </c>
      <c r="C66" s="31">
        <v>1428.45</v>
      </c>
      <c r="D66" s="40">
        <v>1434.1666666666667</v>
      </c>
      <c r="E66" s="40">
        <v>1417.3333333333335</v>
      </c>
      <c r="F66" s="40">
        <v>1406.2166666666667</v>
      </c>
      <c r="G66" s="40">
        <v>1389.3833333333334</v>
      </c>
      <c r="H66" s="40">
        <v>1445.2833333333335</v>
      </c>
      <c r="I66" s="40">
        <v>1462.116666666667</v>
      </c>
      <c r="J66" s="40">
        <v>1473.2333333333336</v>
      </c>
      <c r="K66" s="31">
        <v>1451</v>
      </c>
      <c r="L66" s="31">
        <v>1423.05</v>
      </c>
      <c r="M66" s="31">
        <v>3.9569899999999998</v>
      </c>
      <c r="N66" s="1"/>
      <c r="O66" s="1"/>
    </row>
    <row r="67" spans="1:15" ht="12.75" customHeight="1">
      <c r="A67" s="56">
        <v>58</v>
      </c>
      <c r="B67" s="31" t="s">
        <v>90</v>
      </c>
      <c r="C67" s="31">
        <v>631.35</v>
      </c>
      <c r="D67" s="40">
        <v>628.0333333333333</v>
      </c>
      <c r="E67" s="40">
        <v>620.46666666666658</v>
      </c>
      <c r="F67" s="40">
        <v>609.58333333333326</v>
      </c>
      <c r="G67" s="40">
        <v>602.01666666666654</v>
      </c>
      <c r="H67" s="40">
        <v>638.91666666666663</v>
      </c>
      <c r="I67" s="40">
        <v>646.48333333333323</v>
      </c>
      <c r="J67" s="40">
        <v>657.36666666666667</v>
      </c>
      <c r="K67" s="31">
        <v>635.6</v>
      </c>
      <c r="L67" s="31">
        <v>617.15</v>
      </c>
      <c r="M67" s="31">
        <v>20.523990000000001</v>
      </c>
      <c r="N67" s="1"/>
      <c r="O67" s="1"/>
    </row>
    <row r="68" spans="1:15" ht="12.75" customHeight="1">
      <c r="A68" s="56">
        <v>59</v>
      </c>
      <c r="B68" s="31" t="s">
        <v>91</v>
      </c>
      <c r="C68" s="31">
        <v>744.05</v>
      </c>
      <c r="D68" s="40">
        <v>749.31666666666661</v>
      </c>
      <c r="E68" s="40">
        <v>731.73333333333323</v>
      </c>
      <c r="F68" s="40">
        <v>719.41666666666663</v>
      </c>
      <c r="G68" s="40">
        <v>701.83333333333326</v>
      </c>
      <c r="H68" s="40">
        <v>761.63333333333321</v>
      </c>
      <c r="I68" s="40">
        <v>779.2166666666667</v>
      </c>
      <c r="J68" s="40">
        <v>791.53333333333319</v>
      </c>
      <c r="K68" s="31">
        <v>766.9</v>
      </c>
      <c r="L68" s="31">
        <v>737</v>
      </c>
      <c r="M68" s="31">
        <v>5.5786199999999999</v>
      </c>
      <c r="N68" s="1"/>
      <c r="O68" s="1"/>
    </row>
    <row r="69" spans="1:15" ht="12.75" customHeight="1">
      <c r="A69" s="56">
        <v>60</v>
      </c>
      <c r="B69" s="31" t="s">
        <v>251</v>
      </c>
      <c r="C69" s="31">
        <v>438.55</v>
      </c>
      <c r="D69" s="40">
        <v>443.4666666666667</v>
      </c>
      <c r="E69" s="40">
        <v>431.68333333333339</v>
      </c>
      <c r="F69" s="40">
        <v>424.81666666666672</v>
      </c>
      <c r="G69" s="40">
        <v>413.03333333333342</v>
      </c>
      <c r="H69" s="40">
        <v>450.33333333333337</v>
      </c>
      <c r="I69" s="40">
        <v>462.11666666666667</v>
      </c>
      <c r="J69" s="40">
        <v>468.98333333333335</v>
      </c>
      <c r="K69" s="31">
        <v>455.25</v>
      </c>
      <c r="L69" s="31">
        <v>436.6</v>
      </c>
      <c r="M69" s="31">
        <v>17.30686</v>
      </c>
      <c r="N69" s="1"/>
      <c r="O69" s="1"/>
    </row>
    <row r="70" spans="1:15" ht="12.75" customHeight="1">
      <c r="A70" s="56">
        <v>61</v>
      </c>
      <c r="B70" s="31" t="s">
        <v>93</v>
      </c>
      <c r="C70" s="31">
        <v>915.25</v>
      </c>
      <c r="D70" s="40">
        <v>904.38333333333333</v>
      </c>
      <c r="E70" s="40">
        <v>890.86666666666667</v>
      </c>
      <c r="F70" s="40">
        <v>866.48333333333335</v>
      </c>
      <c r="G70" s="40">
        <v>852.9666666666667</v>
      </c>
      <c r="H70" s="40">
        <v>928.76666666666665</v>
      </c>
      <c r="I70" s="40">
        <v>942.2833333333333</v>
      </c>
      <c r="J70" s="40">
        <v>966.66666666666663</v>
      </c>
      <c r="K70" s="31">
        <v>917.9</v>
      </c>
      <c r="L70" s="31">
        <v>880</v>
      </c>
      <c r="M70" s="31">
        <v>11.43468</v>
      </c>
      <c r="N70" s="1"/>
      <c r="O70" s="1"/>
    </row>
    <row r="71" spans="1:15" ht="12.75" customHeight="1">
      <c r="A71" s="56">
        <v>62</v>
      </c>
      <c r="B71" s="31" t="s">
        <v>98</v>
      </c>
      <c r="C71" s="31">
        <v>383.1</v>
      </c>
      <c r="D71" s="40">
        <v>381.41666666666669</v>
      </c>
      <c r="E71" s="40">
        <v>377.03333333333336</v>
      </c>
      <c r="F71" s="40">
        <v>370.9666666666667</v>
      </c>
      <c r="G71" s="40">
        <v>366.58333333333337</v>
      </c>
      <c r="H71" s="40">
        <v>387.48333333333335</v>
      </c>
      <c r="I71" s="40">
        <v>391.86666666666667</v>
      </c>
      <c r="J71" s="40">
        <v>397.93333333333334</v>
      </c>
      <c r="K71" s="31">
        <v>385.8</v>
      </c>
      <c r="L71" s="31">
        <v>375.35</v>
      </c>
      <c r="M71" s="31">
        <v>74.798320000000004</v>
      </c>
      <c r="N71" s="1"/>
      <c r="O71" s="1"/>
    </row>
    <row r="72" spans="1:15" ht="12.75" customHeight="1">
      <c r="A72" s="56">
        <v>63</v>
      </c>
      <c r="B72" s="31" t="s">
        <v>94</v>
      </c>
      <c r="C72" s="31">
        <v>576.1</v>
      </c>
      <c r="D72" s="40">
        <v>582.86666666666667</v>
      </c>
      <c r="E72" s="40">
        <v>567.5333333333333</v>
      </c>
      <c r="F72" s="40">
        <v>558.96666666666658</v>
      </c>
      <c r="G72" s="40">
        <v>543.63333333333321</v>
      </c>
      <c r="H72" s="40">
        <v>591.43333333333339</v>
      </c>
      <c r="I72" s="40">
        <v>606.76666666666665</v>
      </c>
      <c r="J72" s="40">
        <v>615.33333333333348</v>
      </c>
      <c r="K72" s="31">
        <v>598.20000000000005</v>
      </c>
      <c r="L72" s="31">
        <v>574.29999999999995</v>
      </c>
      <c r="M72" s="31">
        <v>33.06382</v>
      </c>
      <c r="N72" s="1"/>
      <c r="O72" s="1"/>
    </row>
    <row r="73" spans="1:15" ht="12.75" customHeight="1">
      <c r="A73" s="56">
        <v>64</v>
      </c>
      <c r="B73" s="31" t="s">
        <v>252</v>
      </c>
      <c r="C73" s="31">
        <v>1838.1</v>
      </c>
      <c r="D73" s="40">
        <v>1857.1666666666667</v>
      </c>
      <c r="E73" s="40">
        <v>1810.2833333333335</v>
      </c>
      <c r="F73" s="40">
        <v>1782.4666666666667</v>
      </c>
      <c r="G73" s="40">
        <v>1735.5833333333335</v>
      </c>
      <c r="H73" s="40">
        <v>1884.9833333333336</v>
      </c>
      <c r="I73" s="40">
        <v>1931.8666666666668</v>
      </c>
      <c r="J73" s="40">
        <v>1959.6833333333336</v>
      </c>
      <c r="K73" s="31">
        <v>1904.05</v>
      </c>
      <c r="L73" s="31">
        <v>1829.35</v>
      </c>
      <c r="M73" s="31">
        <v>1.54877</v>
      </c>
      <c r="N73" s="1"/>
      <c r="O73" s="1"/>
    </row>
    <row r="74" spans="1:15" ht="12.75" customHeight="1">
      <c r="A74" s="56">
        <v>65</v>
      </c>
      <c r="B74" s="31" t="s">
        <v>95</v>
      </c>
      <c r="C74" s="31">
        <v>2151.4499999999998</v>
      </c>
      <c r="D74" s="40">
        <v>2140.3666666666663</v>
      </c>
      <c r="E74" s="40">
        <v>2121.3833333333328</v>
      </c>
      <c r="F74" s="40">
        <v>2091.3166666666666</v>
      </c>
      <c r="G74" s="40">
        <v>2072.333333333333</v>
      </c>
      <c r="H74" s="40">
        <v>2170.4333333333325</v>
      </c>
      <c r="I74" s="40">
        <v>2189.4166666666661</v>
      </c>
      <c r="J74" s="40">
        <v>2219.4833333333322</v>
      </c>
      <c r="K74" s="31">
        <v>2159.35</v>
      </c>
      <c r="L74" s="31">
        <v>2110.3000000000002</v>
      </c>
      <c r="M74" s="31">
        <v>4.92272</v>
      </c>
      <c r="N74" s="1"/>
      <c r="O74" s="1"/>
    </row>
    <row r="75" spans="1:15" ht="12.75" customHeight="1">
      <c r="A75" s="56">
        <v>66</v>
      </c>
      <c r="B75" s="31" t="s">
        <v>253</v>
      </c>
      <c r="C75" s="31">
        <v>164.25</v>
      </c>
      <c r="D75" s="40">
        <v>164.63333333333333</v>
      </c>
      <c r="E75" s="40">
        <v>162.76666666666665</v>
      </c>
      <c r="F75" s="40">
        <v>161.28333333333333</v>
      </c>
      <c r="G75" s="40">
        <v>159.41666666666666</v>
      </c>
      <c r="H75" s="40">
        <v>166.11666666666665</v>
      </c>
      <c r="I75" s="40">
        <v>167.98333333333332</v>
      </c>
      <c r="J75" s="40">
        <v>169.46666666666664</v>
      </c>
      <c r="K75" s="31">
        <v>166.5</v>
      </c>
      <c r="L75" s="31">
        <v>163.15</v>
      </c>
      <c r="M75" s="31">
        <v>12.694140000000001</v>
      </c>
      <c r="N75" s="1"/>
      <c r="O75" s="1"/>
    </row>
    <row r="76" spans="1:15" ht="12.75" customHeight="1">
      <c r="A76" s="56">
        <v>67</v>
      </c>
      <c r="B76" s="31" t="s">
        <v>96</v>
      </c>
      <c r="C76" s="31">
        <v>4752.2</v>
      </c>
      <c r="D76" s="40">
        <v>4818.333333333333</v>
      </c>
      <c r="E76" s="40">
        <v>4658.8666666666659</v>
      </c>
      <c r="F76" s="40">
        <v>4565.5333333333328</v>
      </c>
      <c r="G76" s="40">
        <v>4406.0666666666657</v>
      </c>
      <c r="H76" s="40">
        <v>4911.6666666666661</v>
      </c>
      <c r="I76" s="40">
        <v>5071.1333333333332</v>
      </c>
      <c r="J76" s="40">
        <v>5164.4666666666662</v>
      </c>
      <c r="K76" s="31">
        <v>4977.8</v>
      </c>
      <c r="L76" s="31">
        <v>4725</v>
      </c>
      <c r="M76" s="31">
        <v>6.0312200000000002</v>
      </c>
      <c r="N76" s="1"/>
      <c r="O76" s="1"/>
    </row>
    <row r="77" spans="1:15" ht="12.75" customHeight="1">
      <c r="A77" s="56">
        <v>68</v>
      </c>
      <c r="B77" s="31" t="s">
        <v>254</v>
      </c>
      <c r="C77" s="31">
        <v>5077.75</v>
      </c>
      <c r="D77" s="40">
        <v>5103.1333333333332</v>
      </c>
      <c r="E77" s="40">
        <v>5025.6166666666668</v>
      </c>
      <c r="F77" s="40">
        <v>4973.4833333333336</v>
      </c>
      <c r="G77" s="40">
        <v>4895.9666666666672</v>
      </c>
      <c r="H77" s="40">
        <v>5155.2666666666664</v>
      </c>
      <c r="I77" s="40">
        <v>5232.7833333333328</v>
      </c>
      <c r="J77" s="40">
        <v>5284.9166666666661</v>
      </c>
      <c r="K77" s="31">
        <v>5180.6499999999996</v>
      </c>
      <c r="L77" s="31">
        <v>5051</v>
      </c>
      <c r="M77" s="31">
        <v>2.0152899999999998</v>
      </c>
      <c r="N77" s="1"/>
      <c r="O77" s="1"/>
    </row>
    <row r="78" spans="1:15" ht="12.75" customHeight="1">
      <c r="A78" s="56">
        <v>69</v>
      </c>
      <c r="B78" s="31" t="s">
        <v>144</v>
      </c>
      <c r="C78" s="31">
        <v>3722.85</v>
      </c>
      <c r="D78" s="40">
        <v>3753.4833333333336</v>
      </c>
      <c r="E78" s="40">
        <v>3669.4666666666672</v>
      </c>
      <c r="F78" s="40">
        <v>3616.0833333333335</v>
      </c>
      <c r="G78" s="40">
        <v>3532.0666666666671</v>
      </c>
      <c r="H78" s="40">
        <v>3806.8666666666672</v>
      </c>
      <c r="I78" s="40">
        <v>3890.8833333333337</v>
      </c>
      <c r="J78" s="40">
        <v>3944.2666666666673</v>
      </c>
      <c r="K78" s="31">
        <v>3837.5</v>
      </c>
      <c r="L78" s="31">
        <v>3700.1</v>
      </c>
      <c r="M78" s="31">
        <v>2.39229</v>
      </c>
      <c r="N78" s="1"/>
      <c r="O78" s="1"/>
    </row>
    <row r="79" spans="1:15" ht="12.75" customHeight="1">
      <c r="A79" s="56">
        <v>70</v>
      </c>
      <c r="B79" s="31" t="s">
        <v>99</v>
      </c>
      <c r="C79" s="31">
        <v>4606.3500000000004</v>
      </c>
      <c r="D79" s="40">
        <v>4636.25</v>
      </c>
      <c r="E79" s="40">
        <v>4560.1000000000004</v>
      </c>
      <c r="F79" s="40">
        <v>4513.8500000000004</v>
      </c>
      <c r="G79" s="40">
        <v>4437.7000000000007</v>
      </c>
      <c r="H79" s="40">
        <v>4682.5</v>
      </c>
      <c r="I79" s="40">
        <v>4758.6499999999996</v>
      </c>
      <c r="J79" s="40">
        <v>4804.8999999999996</v>
      </c>
      <c r="K79" s="31">
        <v>4712.3999999999996</v>
      </c>
      <c r="L79" s="31">
        <v>4590</v>
      </c>
      <c r="M79" s="31">
        <v>4.2542099999999996</v>
      </c>
      <c r="N79" s="1"/>
      <c r="O79" s="1"/>
    </row>
    <row r="80" spans="1:15" ht="12.75" customHeight="1">
      <c r="A80" s="56">
        <v>71</v>
      </c>
      <c r="B80" s="31" t="s">
        <v>100</v>
      </c>
      <c r="C80" s="31">
        <v>2438.3000000000002</v>
      </c>
      <c r="D80" s="40">
        <v>2435.2666666666669</v>
      </c>
      <c r="E80" s="40">
        <v>2388.0833333333339</v>
      </c>
      <c r="F80" s="40">
        <v>2337.8666666666672</v>
      </c>
      <c r="G80" s="40">
        <v>2290.6833333333343</v>
      </c>
      <c r="H80" s="40">
        <v>2485.4833333333336</v>
      </c>
      <c r="I80" s="40">
        <v>2532.666666666667</v>
      </c>
      <c r="J80" s="40">
        <v>2582.8833333333332</v>
      </c>
      <c r="K80" s="31">
        <v>2482.4499999999998</v>
      </c>
      <c r="L80" s="31">
        <v>2385.0500000000002</v>
      </c>
      <c r="M80" s="31">
        <v>16.91658</v>
      </c>
      <c r="N80" s="1"/>
      <c r="O80" s="1"/>
    </row>
    <row r="81" spans="1:15" ht="12.75" customHeight="1">
      <c r="A81" s="56">
        <v>72</v>
      </c>
      <c r="B81" s="31" t="s">
        <v>255</v>
      </c>
      <c r="C81" s="31">
        <v>514.35</v>
      </c>
      <c r="D81" s="40">
        <v>518.11666666666667</v>
      </c>
      <c r="E81" s="40">
        <v>507.23333333333335</v>
      </c>
      <c r="F81" s="40">
        <v>500.11666666666667</v>
      </c>
      <c r="G81" s="40">
        <v>489.23333333333335</v>
      </c>
      <c r="H81" s="40">
        <v>525.23333333333335</v>
      </c>
      <c r="I81" s="40">
        <v>536.11666666666679</v>
      </c>
      <c r="J81" s="40">
        <v>543.23333333333335</v>
      </c>
      <c r="K81" s="31">
        <v>529</v>
      </c>
      <c r="L81" s="31">
        <v>511</v>
      </c>
      <c r="M81" s="31">
        <v>12.39841</v>
      </c>
      <c r="N81" s="1"/>
      <c r="O81" s="1"/>
    </row>
    <row r="82" spans="1:15" ht="12.75" customHeight="1">
      <c r="A82" s="56">
        <v>73</v>
      </c>
      <c r="B82" s="31" t="s">
        <v>256</v>
      </c>
      <c r="C82" s="31">
        <v>1690.55</v>
      </c>
      <c r="D82" s="40">
        <v>1682.0833333333333</v>
      </c>
      <c r="E82" s="40">
        <v>1615.5666666666666</v>
      </c>
      <c r="F82" s="40">
        <v>1540.5833333333333</v>
      </c>
      <c r="G82" s="40">
        <v>1474.0666666666666</v>
      </c>
      <c r="H82" s="40">
        <v>1757.0666666666666</v>
      </c>
      <c r="I82" s="40">
        <v>1823.5833333333335</v>
      </c>
      <c r="J82" s="40">
        <v>1898.5666666666666</v>
      </c>
      <c r="K82" s="31">
        <v>1748.6</v>
      </c>
      <c r="L82" s="31">
        <v>1607.1</v>
      </c>
      <c r="M82" s="31">
        <v>0.66930999999999996</v>
      </c>
      <c r="N82" s="1"/>
      <c r="O82" s="1"/>
    </row>
    <row r="83" spans="1:15" ht="12.75" customHeight="1">
      <c r="A83" s="56">
        <v>74</v>
      </c>
      <c r="B83" s="31" t="s">
        <v>101</v>
      </c>
      <c r="C83" s="31">
        <v>1848.4</v>
      </c>
      <c r="D83" s="40">
        <v>1848.0333333333335</v>
      </c>
      <c r="E83" s="40">
        <v>1831.666666666667</v>
      </c>
      <c r="F83" s="40">
        <v>1814.9333333333334</v>
      </c>
      <c r="G83" s="40">
        <v>1798.5666666666668</v>
      </c>
      <c r="H83" s="40">
        <v>1864.7666666666671</v>
      </c>
      <c r="I83" s="40">
        <v>1881.1333333333334</v>
      </c>
      <c r="J83" s="40">
        <v>1897.8666666666672</v>
      </c>
      <c r="K83" s="31">
        <v>1864.4</v>
      </c>
      <c r="L83" s="31">
        <v>1831.3</v>
      </c>
      <c r="M83" s="31">
        <v>10.92248</v>
      </c>
      <c r="N83" s="1"/>
      <c r="O83" s="1"/>
    </row>
    <row r="84" spans="1:15" ht="12.75" customHeight="1">
      <c r="A84" s="56">
        <v>75</v>
      </c>
      <c r="B84" s="31" t="s">
        <v>102</v>
      </c>
      <c r="C84" s="31">
        <v>163.15</v>
      </c>
      <c r="D84" s="40">
        <v>163.33333333333334</v>
      </c>
      <c r="E84" s="40">
        <v>161.86666666666667</v>
      </c>
      <c r="F84" s="40">
        <v>160.58333333333334</v>
      </c>
      <c r="G84" s="40">
        <v>159.11666666666667</v>
      </c>
      <c r="H84" s="40">
        <v>164.61666666666667</v>
      </c>
      <c r="I84" s="40">
        <v>166.08333333333331</v>
      </c>
      <c r="J84" s="40">
        <v>167.36666666666667</v>
      </c>
      <c r="K84" s="31">
        <v>164.8</v>
      </c>
      <c r="L84" s="31">
        <v>162.05000000000001</v>
      </c>
      <c r="M84" s="31">
        <v>17.640979999999999</v>
      </c>
      <c r="N84" s="1"/>
      <c r="O84" s="1"/>
    </row>
    <row r="85" spans="1:15" ht="12.75" customHeight="1">
      <c r="A85" s="56">
        <v>76</v>
      </c>
      <c r="B85" s="31" t="s">
        <v>103</v>
      </c>
      <c r="C85" s="31">
        <v>88.55</v>
      </c>
      <c r="D85" s="40">
        <v>88.133333333333326</v>
      </c>
      <c r="E85" s="40">
        <v>87.516666666666652</v>
      </c>
      <c r="F85" s="40">
        <v>86.48333333333332</v>
      </c>
      <c r="G85" s="40">
        <v>85.866666666666646</v>
      </c>
      <c r="H85" s="40">
        <v>89.166666666666657</v>
      </c>
      <c r="I85" s="40">
        <v>89.783333333333331</v>
      </c>
      <c r="J85" s="40">
        <v>90.816666666666663</v>
      </c>
      <c r="K85" s="31">
        <v>88.75</v>
      </c>
      <c r="L85" s="31">
        <v>87.1</v>
      </c>
      <c r="M85" s="31">
        <v>145.39590000000001</v>
      </c>
      <c r="N85" s="1"/>
      <c r="O85" s="1"/>
    </row>
    <row r="86" spans="1:15" ht="12.75" customHeight="1">
      <c r="A86" s="56">
        <v>77</v>
      </c>
      <c r="B86" s="31" t="s">
        <v>257</v>
      </c>
      <c r="C86" s="31">
        <v>286.60000000000002</v>
      </c>
      <c r="D86" s="40">
        <v>284.53333333333336</v>
      </c>
      <c r="E86" s="40">
        <v>277.06666666666672</v>
      </c>
      <c r="F86" s="40">
        <v>267.53333333333336</v>
      </c>
      <c r="G86" s="40">
        <v>260.06666666666672</v>
      </c>
      <c r="H86" s="40">
        <v>294.06666666666672</v>
      </c>
      <c r="I86" s="40">
        <v>301.5333333333333</v>
      </c>
      <c r="J86" s="40">
        <v>311.06666666666672</v>
      </c>
      <c r="K86" s="31">
        <v>292</v>
      </c>
      <c r="L86" s="31">
        <v>275</v>
      </c>
      <c r="M86" s="31">
        <v>23.10999</v>
      </c>
      <c r="N86" s="1"/>
      <c r="O86" s="1"/>
    </row>
    <row r="87" spans="1:15" ht="12.75" customHeight="1">
      <c r="A87" s="56">
        <v>78</v>
      </c>
      <c r="B87" s="31" t="s">
        <v>104</v>
      </c>
      <c r="C87" s="31">
        <v>130.55000000000001</v>
      </c>
      <c r="D87" s="40">
        <v>130.53333333333333</v>
      </c>
      <c r="E87" s="40">
        <v>127.76666666666665</v>
      </c>
      <c r="F87" s="40">
        <v>124.98333333333332</v>
      </c>
      <c r="G87" s="40">
        <v>122.21666666666664</v>
      </c>
      <c r="H87" s="40">
        <v>133.31666666666666</v>
      </c>
      <c r="I87" s="40">
        <v>136.08333333333337</v>
      </c>
      <c r="J87" s="40">
        <v>138.86666666666667</v>
      </c>
      <c r="K87" s="31">
        <v>133.30000000000001</v>
      </c>
      <c r="L87" s="31">
        <v>127.75</v>
      </c>
      <c r="M87" s="31">
        <v>136.25825</v>
      </c>
      <c r="N87" s="1"/>
      <c r="O87" s="1"/>
    </row>
    <row r="88" spans="1:15" ht="12.75" customHeight="1">
      <c r="A88" s="56">
        <v>79</v>
      </c>
      <c r="B88" s="31" t="s">
        <v>107</v>
      </c>
      <c r="C88" s="31">
        <v>38.450000000000003</v>
      </c>
      <c r="D88" s="40">
        <v>38.133333333333333</v>
      </c>
      <c r="E88" s="40">
        <v>37.566666666666663</v>
      </c>
      <c r="F88" s="40">
        <v>36.68333333333333</v>
      </c>
      <c r="G88" s="40">
        <v>36.11666666666666</v>
      </c>
      <c r="H88" s="40">
        <v>39.016666666666666</v>
      </c>
      <c r="I88" s="40">
        <v>39.583333333333343</v>
      </c>
      <c r="J88" s="40">
        <v>40.466666666666669</v>
      </c>
      <c r="K88" s="31">
        <v>38.700000000000003</v>
      </c>
      <c r="L88" s="31">
        <v>37.25</v>
      </c>
      <c r="M88" s="31">
        <v>111.17134</v>
      </c>
      <c r="N88" s="1"/>
      <c r="O88" s="1"/>
    </row>
    <row r="89" spans="1:15" ht="12.75" customHeight="1">
      <c r="A89" s="56">
        <v>80</v>
      </c>
      <c r="B89" s="31" t="s">
        <v>258</v>
      </c>
      <c r="C89" s="31">
        <v>3620.6</v>
      </c>
      <c r="D89" s="40">
        <v>3615.8833333333337</v>
      </c>
      <c r="E89" s="40">
        <v>3579.7666666666673</v>
      </c>
      <c r="F89" s="40">
        <v>3538.9333333333338</v>
      </c>
      <c r="G89" s="40">
        <v>3502.8166666666675</v>
      </c>
      <c r="H89" s="40">
        <v>3656.7166666666672</v>
      </c>
      <c r="I89" s="40">
        <v>3692.833333333333</v>
      </c>
      <c r="J89" s="40">
        <v>3733.666666666667</v>
      </c>
      <c r="K89" s="31">
        <v>3652</v>
      </c>
      <c r="L89" s="31">
        <v>3575.05</v>
      </c>
      <c r="M89" s="31">
        <v>1.5080800000000001</v>
      </c>
      <c r="N89" s="1"/>
      <c r="O89" s="1"/>
    </row>
    <row r="90" spans="1:15" ht="12.75" customHeight="1">
      <c r="A90" s="56">
        <v>81</v>
      </c>
      <c r="B90" s="31" t="s">
        <v>105</v>
      </c>
      <c r="C90" s="31">
        <v>501.45</v>
      </c>
      <c r="D90" s="40">
        <v>509.48333333333329</v>
      </c>
      <c r="E90" s="40">
        <v>490.81666666666661</v>
      </c>
      <c r="F90" s="40">
        <v>480.18333333333334</v>
      </c>
      <c r="G90" s="40">
        <v>461.51666666666665</v>
      </c>
      <c r="H90" s="40">
        <v>520.11666666666656</v>
      </c>
      <c r="I90" s="40">
        <v>538.78333333333319</v>
      </c>
      <c r="J90" s="40">
        <v>549.41666666666652</v>
      </c>
      <c r="K90" s="31">
        <v>528.15</v>
      </c>
      <c r="L90" s="31">
        <v>498.85</v>
      </c>
      <c r="M90" s="31">
        <v>20.75911</v>
      </c>
      <c r="N90" s="1"/>
      <c r="O90" s="1"/>
    </row>
    <row r="91" spans="1:15" ht="12.75" customHeight="1">
      <c r="A91" s="56">
        <v>82</v>
      </c>
      <c r="B91" s="31" t="s">
        <v>108</v>
      </c>
      <c r="C91" s="31">
        <v>938.4</v>
      </c>
      <c r="D91" s="40">
        <v>937.4666666666667</v>
      </c>
      <c r="E91" s="40">
        <v>927.93333333333339</v>
      </c>
      <c r="F91" s="40">
        <v>917.4666666666667</v>
      </c>
      <c r="G91" s="40">
        <v>907.93333333333339</v>
      </c>
      <c r="H91" s="40">
        <v>947.93333333333339</v>
      </c>
      <c r="I91" s="40">
        <v>957.4666666666667</v>
      </c>
      <c r="J91" s="40">
        <v>967.93333333333339</v>
      </c>
      <c r="K91" s="31">
        <v>947</v>
      </c>
      <c r="L91" s="31">
        <v>927</v>
      </c>
      <c r="M91" s="31">
        <v>18.437460000000002</v>
      </c>
      <c r="N91" s="1"/>
      <c r="O91" s="1"/>
    </row>
    <row r="92" spans="1:15" ht="12.75" customHeight="1">
      <c r="A92" s="56">
        <v>83</v>
      </c>
      <c r="B92" s="31" t="s">
        <v>260</v>
      </c>
      <c r="C92" s="31">
        <v>571.65</v>
      </c>
      <c r="D92" s="40">
        <v>571.81666666666661</v>
      </c>
      <c r="E92" s="40">
        <v>567.43333333333317</v>
      </c>
      <c r="F92" s="40">
        <v>563.21666666666658</v>
      </c>
      <c r="G92" s="40">
        <v>558.83333333333314</v>
      </c>
      <c r="H92" s="40">
        <v>576.03333333333319</v>
      </c>
      <c r="I92" s="40">
        <v>580.41666666666663</v>
      </c>
      <c r="J92" s="40">
        <v>584.63333333333321</v>
      </c>
      <c r="K92" s="31">
        <v>576.20000000000005</v>
      </c>
      <c r="L92" s="31">
        <v>567.6</v>
      </c>
      <c r="M92" s="31">
        <v>0.78134000000000003</v>
      </c>
      <c r="N92" s="1"/>
      <c r="O92" s="1"/>
    </row>
    <row r="93" spans="1:15" ht="12.75" customHeight="1">
      <c r="A93" s="56">
        <v>84</v>
      </c>
      <c r="B93" s="31" t="s">
        <v>109</v>
      </c>
      <c r="C93" s="31">
        <v>1966.5</v>
      </c>
      <c r="D93" s="40">
        <v>1978.5166666666667</v>
      </c>
      <c r="E93" s="40">
        <v>1926.0333333333333</v>
      </c>
      <c r="F93" s="40">
        <v>1885.5666666666666</v>
      </c>
      <c r="G93" s="40">
        <v>1833.0833333333333</v>
      </c>
      <c r="H93" s="40">
        <v>2018.9833333333333</v>
      </c>
      <c r="I93" s="40">
        <v>2071.4666666666662</v>
      </c>
      <c r="J93" s="40">
        <v>2111.9333333333334</v>
      </c>
      <c r="K93" s="31">
        <v>2031</v>
      </c>
      <c r="L93" s="31">
        <v>1938.05</v>
      </c>
      <c r="M93" s="31">
        <v>13.81091</v>
      </c>
      <c r="N93" s="1"/>
      <c r="O93" s="1"/>
    </row>
    <row r="94" spans="1:15" ht="12.75" customHeight="1">
      <c r="A94" s="56">
        <v>85</v>
      </c>
      <c r="B94" s="31" t="s">
        <v>111</v>
      </c>
      <c r="C94" s="31">
        <v>1679.6</v>
      </c>
      <c r="D94" s="40">
        <v>1675.7833333333335</v>
      </c>
      <c r="E94" s="40">
        <v>1657.166666666667</v>
      </c>
      <c r="F94" s="40">
        <v>1634.7333333333333</v>
      </c>
      <c r="G94" s="40">
        <v>1616.1166666666668</v>
      </c>
      <c r="H94" s="40">
        <v>1698.2166666666672</v>
      </c>
      <c r="I94" s="40">
        <v>1716.8333333333335</v>
      </c>
      <c r="J94" s="40">
        <v>1739.2666666666673</v>
      </c>
      <c r="K94" s="31">
        <v>1694.4</v>
      </c>
      <c r="L94" s="31">
        <v>1653.35</v>
      </c>
      <c r="M94" s="31">
        <v>8.6373700000000007</v>
      </c>
      <c r="N94" s="1"/>
      <c r="O94" s="1"/>
    </row>
    <row r="95" spans="1:15" ht="12.75" customHeight="1">
      <c r="A95" s="56">
        <v>86</v>
      </c>
      <c r="B95" s="31" t="s">
        <v>112</v>
      </c>
      <c r="C95" s="31">
        <v>665.7</v>
      </c>
      <c r="D95" s="40">
        <v>663.98333333333335</v>
      </c>
      <c r="E95" s="40">
        <v>653.9666666666667</v>
      </c>
      <c r="F95" s="40">
        <v>642.23333333333335</v>
      </c>
      <c r="G95" s="40">
        <v>632.2166666666667</v>
      </c>
      <c r="H95" s="40">
        <v>675.7166666666667</v>
      </c>
      <c r="I95" s="40">
        <v>685.73333333333335</v>
      </c>
      <c r="J95" s="40">
        <v>697.4666666666667</v>
      </c>
      <c r="K95" s="31">
        <v>674</v>
      </c>
      <c r="L95" s="31">
        <v>652.25</v>
      </c>
      <c r="M95" s="31">
        <v>9.23142</v>
      </c>
      <c r="N95" s="1"/>
      <c r="O95" s="1"/>
    </row>
    <row r="96" spans="1:15" ht="12.75" customHeight="1">
      <c r="A96" s="56">
        <v>87</v>
      </c>
      <c r="B96" s="31" t="s">
        <v>261</v>
      </c>
      <c r="C96" s="31">
        <v>304.8</v>
      </c>
      <c r="D96" s="40">
        <v>308.10000000000002</v>
      </c>
      <c r="E96" s="40">
        <v>300.30000000000007</v>
      </c>
      <c r="F96" s="40">
        <v>295.80000000000007</v>
      </c>
      <c r="G96" s="40">
        <v>288.00000000000011</v>
      </c>
      <c r="H96" s="40">
        <v>312.60000000000002</v>
      </c>
      <c r="I96" s="40">
        <v>320.39999999999998</v>
      </c>
      <c r="J96" s="40">
        <v>324.89999999999998</v>
      </c>
      <c r="K96" s="31">
        <v>315.89999999999998</v>
      </c>
      <c r="L96" s="31">
        <v>303.60000000000002</v>
      </c>
      <c r="M96" s="31">
        <v>6.6149699999999996</v>
      </c>
      <c r="N96" s="1"/>
      <c r="O96" s="1"/>
    </row>
    <row r="97" spans="1:15" ht="12.75" customHeight="1">
      <c r="A97" s="56">
        <v>88</v>
      </c>
      <c r="B97" s="31" t="s">
        <v>114</v>
      </c>
      <c r="C97" s="31">
        <v>1156.7</v>
      </c>
      <c r="D97" s="40">
        <v>1154.9666666666665</v>
      </c>
      <c r="E97" s="40">
        <v>1146.9333333333329</v>
      </c>
      <c r="F97" s="40">
        <v>1137.1666666666665</v>
      </c>
      <c r="G97" s="40">
        <v>1129.133333333333</v>
      </c>
      <c r="H97" s="40">
        <v>1164.7333333333329</v>
      </c>
      <c r="I97" s="40">
        <v>1172.7666666666662</v>
      </c>
      <c r="J97" s="40">
        <v>1182.5333333333328</v>
      </c>
      <c r="K97" s="31">
        <v>1163</v>
      </c>
      <c r="L97" s="31">
        <v>1145.2</v>
      </c>
      <c r="M97" s="31">
        <v>29.185860000000002</v>
      </c>
      <c r="N97" s="1"/>
      <c r="O97" s="1"/>
    </row>
    <row r="98" spans="1:15" ht="12.75" customHeight="1">
      <c r="A98" s="56">
        <v>89</v>
      </c>
      <c r="B98" s="31" t="s">
        <v>116</v>
      </c>
      <c r="C98" s="31">
        <v>2551.1999999999998</v>
      </c>
      <c r="D98" s="40">
        <v>2541.4333333333329</v>
      </c>
      <c r="E98" s="40">
        <v>2527.9166666666661</v>
      </c>
      <c r="F98" s="40">
        <v>2504.6333333333332</v>
      </c>
      <c r="G98" s="40">
        <v>2491.1166666666663</v>
      </c>
      <c r="H98" s="40">
        <v>2564.7166666666658</v>
      </c>
      <c r="I98" s="40">
        <v>2578.2333333333331</v>
      </c>
      <c r="J98" s="40">
        <v>2601.5166666666655</v>
      </c>
      <c r="K98" s="31">
        <v>2554.9499999999998</v>
      </c>
      <c r="L98" s="31">
        <v>2518.15</v>
      </c>
      <c r="M98" s="31">
        <v>2.2882199999999999</v>
      </c>
      <c r="N98" s="1"/>
      <c r="O98" s="1"/>
    </row>
    <row r="99" spans="1:15" ht="12.75" customHeight="1">
      <c r="A99" s="56">
        <v>90</v>
      </c>
      <c r="B99" s="31" t="s">
        <v>117</v>
      </c>
      <c r="C99" s="31">
        <v>1504.65</v>
      </c>
      <c r="D99" s="40">
        <v>1500.2666666666664</v>
      </c>
      <c r="E99" s="40">
        <v>1493.4833333333329</v>
      </c>
      <c r="F99" s="40">
        <v>1482.3166666666664</v>
      </c>
      <c r="G99" s="40">
        <v>1475.5333333333328</v>
      </c>
      <c r="H99" s="40">
        <v>1511.4333333333329</v>
      </c>
      <c r="I99" s="40">
        <v>1518.2166666666667</v>
      </c>
      <c r="J99" s="40">
        <v>1529.383333333333</v>
      </c>
      <c r="K99" s="31">
        <v>1507.05</v>
      </c>
      <c r="L99" s="31">
        <v>1489.1</v>
      </c>
      <c r="M99" s="31">
        <v>43.388170000000002</v>
      </c>
      <c r="N99" s="1"/>
      <c r="O99" s="1"/>
    </row>
    <row r="100" spans="1:15" ht="12.75" customHeight="1">
      <c r="A100" s="56">
        <v>91</v>
      </c>
      <c r="B100" s="31" t="s">
        <v>118</v>
      </c>
      <c r="C100" s="31">
        <v>693.85</v>
      </c>
      <c r="D100" s="40">
        <v>688.96666666666658</v>
      </c>
      <c r="E100" s="40">
        <v>682.93333333333317</v>
      </c>
      <c r="F100" s="40">
        <v>672.01666666666654</v>
      </c>
      <c r="G100" s="40">
        <v>665.98333333333312</v>
      </c>
      <c r="H100" s="40">
        <v>699.88333333333321</v>
      </c>
      <c r="I100" s="40">
        <v>705.91666666666674</v>
      </c>
      <c r="J100" s="40">
        <v>716.83333333333326</v>
      </c>
      <c r="K100" s="31">
        <v>695</v>
      </c>
      <c r="L100" s="31">
        <v>678.05</v>
      </c>
      <c r="M100" s="31">
        <v>32.097990000000003</v>
      </c>
      <c r="N100" s="1"/>
      <c r="O100" s="1"/>
    </row>
    <row r="101" spans="1:15" ht="12.75" customHeight="1">
      <c r="A101" s="56">
        <v>92</v>
      </c>
      <c r="B101" s="31" t="s">
        <v>113</v>
      </c>
      <c r="C101" s="31">
        <v>1361</v>
      </c>
      <c r="D101" s="40">
        <v>1352.5833333333333</v>
      </c>
      <c r="E101" s="40">
        <v>1328.4166666666665</v>
      </c>
      <c r="F101" s="40">
        <v>1295.8333333333333</v>
      </c>
      <c r="G101" s="40">
        <v>1271.6666666666665</v>
      </c>
      <c r="H101" s="40">
        <v>1385.1666666666665</v>
      </c>
      <c r="I101" s="40">
        <v>1409.333333333333</v>
      </c>
      <c r="J101" s="40">
        <v>1441.9166666666665</v>
      </c>
      <c r="K101" s="31">
        <v>1376.75</v>
      </c>
      <c r="L101" s="31">
        <v>1320</v>
      </c>
      <c r="M101" s="31">
        <v>16.243189999999998</v>
      </c>
      <c r="N101" s="1"/>
      <c r="O101" s="1"/>
    </row>
    <row r="102" spans="1:15" ht="12.75" customHeight="1">
      <c r="A102" s="56">
        <v>93</v>
      </c>
      <c r="B102" s="31" t="s">
        <v>119</v>
      </c>
      <c r="C102" s="31">
        <v>2448.1999999999998</v>
      </c>
      <c r="D102" s="40">
        <v>2455.0833333333335</v>
      </c>
      <c r="E102" s="40">
        <v>2430.166666666667</v>
      </c>
      <c r="F102" s="40">
        <v>2412.1333333333337</v>
      </c>
      <c r="G102" s="40">
        <v>2387.2166666666672</v>
      </c>
      <c r="H102" s="40">
        <v>2473.1166666666668</v>
      </c>
      <c r="I102" s="40">
        <v>2498.0333333333338</v>
      </c>
      <c r="J102" s="40">
        <v>2516.0666666666666</v>
      </c>
      <c r="K102" s="31">
        <v>2480</v>
      </c>
      <c r="L102" s="31">
        <v>2437.0500000000002</v>
      </c>
      <c r="M102" s="31">
        <v>7.6998699999999998</v>
      </c>
      <c r="N102" s="1"/>
      <c r="O102" s="1"/>
    </row>
    <row r="103" spans="1:15" ht="12.75" customHeight="1">
      <c r="A103" s="56">
        <v>94</v>
      </c>
      <c r="B103" s="31" t="s">
        <v>121</v>
      </c>
      <c r="C103" s="31">
        <v>424.9</v>
      </c>
      <c r="D103" s="40">
        <v>422.36666666666662</v>
      </c>
      <c r="E103" s="40">
        <v>418.63333333333321</v>
      </c>
      <c r="F103" s="40">
        <v>412.36666666666662</v>
      </c>
      <c r="G103" s="40">
        <v>408.63333333333321</v>
      </c>
      <c r="H103" s="40">
        <v>428.63333333333321</v>
      </c>
      <c r="I103" s="40">
        <v>432.36666666666667</v>
      </c>
      <c r="J103" s="40">
        <v>438.63333333333321</v>
      </c>
      <c r="K103" s="31">
        <v>426.1</v>
      </c>
      <c r="L103" s="31">
        <v>416.1</v>
      </c>
      <c r="M103" s="31">
        <v>81.835560000000001</v>
      </c>
      <c r="N103" s="1"/>
      <c r="O103" s="1"/>
    </row>
    <row r="104" spans="1:15" ht="12.75" customHeight="1">
      <c r="A104" s="56">
        <v>95</v>
      </c>
      <c r="B104" s="31" t="s">
        <v>262</v>
      </c>
      <c r="C104" s="31">
        <v>1308.95</v>
      </c>
      <c r="D104" s="40">
        <v>1298.5333333333335</v>
      </c>
      <c r="E104" s="40">
        <v>1282.116666666667</v>
      </c>
      <c r="F104" s="40">
        <v>1255.2833333333335</v>
      </c>
      <c r="G104" s="40">
        <v>1238.866666666667</v>
      </c>
      <c r="H104" s="40">
        <v>1325.366666666667</v>
      </c>
      <c r="I104" s="40">
        <v>1341.7833333333335</v>
      </c>
      <c r="J104" s="40">
        <v>1368.616666666667</v>
      </c>
      <c r="K104" s="31">
        <v>1314.95</v>
      </c>
      <c r="L104" s="31">
        <v>1271.7</v>
      </c>
      <c r="M104" s="31">
        <v>4.2823200000000003</v>
      </c>
      <c r="N104" s="1"/>
      <c r="O104" s="1"/>
    </row>
    <row r="105" spans="1:15" ht="12.75" customHeight="1">
      <c r="A105" s="56">
        <v>96</v>
      </c>
      <c r="B105" s="31" t="s">
        <v>391</v>
      </c>
      <c r="C105" s="31">
        <v>115.3</v>
      </c>
      <c r="D105" s="40">
        <v>115.21666666666665</v>
      </c>
      <c r="E105" s="40">
        <v>113.08333333333331</v>
      </c>
      <c r="F105" s="40">
        <v>110.86666666666666</v>
      </c>
      <c r="G105" s="40">
        <v>108.73333333333332</v>
      </c>
      <c r="H105" s="40">
        <v>117.43333333333331</v>
      </c>
      <c r="I105" s="40">
        <v>119.56666666666666</v>
      </c>
      <c r="J105" s="40">
        <v>121.7833333333333</v>
      </c>
      <c r="K105" s="31">
        <v>117.35</v>
      </c>
      <c r="L105" s="31">
        <v>113</v>
      </c>
      <c r="M105" s="31">
        <v>32.746000000000002</v>
      </c>
      <c r="N105" s="1"/>
      <c r="O105" s="1"/>
    </row>
    <row r="106" spans="1:15" ht="12.75" customHeight="1">
      <c r="A106" s="56">
        <v>97</v>
      </c>
      <c r="B106" s="31" t="s">
        <v>122</v>
      </c>
      <c r="C106" s="31">
        <v>297.75</v>
      </c>
      <c r="D106" s="40">
        <v>296.36666666666667</v>
      </c>
      <c r="E106" s="40">
        <v>292.03333333333336</v>
      </c>
      <c r="F106" s="40">
        <v>286.31666666666666</v>
      </c>
      <c r="G106" s="40">
        <v>281.98333333333335</v>
      </c>
      <c r="H106" s="40">
        <v>302.08333333333337</v>
      </c>
      <c r="I106" s="40">
        <v>306.41666666666663</v>
      </c>
      <c r="J106" s="40">
        <v>312.13333333333338</v>
      </c>
      <c r="K106" s="31">
        <v>300.7</v>
      </c>
      <c r="L106" s="31">
        <v>290.64999999999998</v>
      </c>
      <c r="M106" s="31">
        <v>25.71114</v>
      </c>
      <c r="N106" s="1"/>
      <c r="O106" s="1"/>
    </row>
    <row r="107" spans="1:15" ht="12.75" customHeight="1">
      <c r="A107" s="56">
        <v>98</v>
      </c>
      <c r="B107" s="31" t="s">
        <v>123</v>
      </c>
      <c r="C107" s="31">
        <v>2344.85</v>
      </c>
      <c r="D107" s="40">
        <v>2341.6166666666668</v>
      </c>
      <c r="E107" s="40">
        <v>2326.4833333333336</v>
      </c>
      <c r="F107" s="40">
        <v>2308.1166666666668</v>
      </c>
      <c r="G107" s="40">
        <v>2292.9833333333336</v>
      </c>
      <c r="H107" s="40">
        <v>2359.9833333333336</v>
      </c>
      <c r="I107" s="40">
        <v>2375.1166666666668</v>
      </c>
      <c r="J107" s="40">
        <v>2393.4833333333336</v>
      </c>
      <c r="K107" s="31">
        <v>2356.75</v>
      </c>
      <c r="L107" s="31">
        <v>2323.25</v>
      </c>
      <c r="M107" s="31">
        <v>12.63139</v>
      </c>
      <c r="N107" s="1"/>
      <c r="O107" s="1"/>
    </row>
    <row r="108" spans="1:15" ht="12.75" customHeight="1">
      <c r="A108" s="56">
        <v>99</v>
      </c>
      <c r="B108" s="31" t="s">
        <v>263</v>
      </c>
      <c r="C108" s="31">
        <v>332.6</v>
      </c>
      <c r="D108" s="40">
        <v>332.40000000000003</v>
      </c>
      <c r="E108" s="40">
        <v>329.00000000000006</v>
      </c>
      <c r="F108" s="40">
        <v>325.40000000000003</v>
      </c>
      <c r="G108" s="40">
        <v>322.00000000000006</v>
      </c>
      <c r="H108" s="40">
        <v>336.00000000000006</v>
      </c>
      <c r="I108" s="40">
        <v>339.40000000000003</v>
      </c>
      <c r="J108" s="40">
        <v>343.00000000000006</v>
      </c>
      <c r="K108" s="31">
        <v>335.8</v>
      </c>
      <c r="L108" s="31">
        <v>328.8</v>
      </c>
      <c r="M108" s="31">
        <v>6.30349</v>
      </c>
      <c r="N108" s="1"/>
      <c r="O108" s="1"/>
    </row>
    <row r="109" spans="1:15" ht="12.75" customHeight="1">
      <c r="A109" s="56">
        <v>100</v>
      </c>
      <c r="B109" s="31" t="s">
        <v>115</v>
      </c>
      <c r="C109" s="31">
        <v>2703.65</v>
      </c>
      <c r="D109" s="40">
        <v>2719.1</v>
      </c>
      <c r="E109" s="40">
        <v>2680.75</v>
      </c>
      <c r="F109" s="40">
        <v>2657.85</v>
      </c>
      <c r="G109" s="40">
        <v>2619.5</v>
      </c>
      <c r="H109" s="40">
        <v>2742</v>
      </c>
      <c r="I109" s="40">
        <v>2780.3499999999995</v>
      </c>
      <c r="J109" s="40">
        <v>2803.25</v>
      </c>
      <c r="K109" s="31">
        <v>2757.45</v>
      </c>
      <c r="L109" s="31">
        <v>2696.2</v>
      </c>
      <c r="M109" s="31">
        <v>38.473840000000003</v>
      </c>
      <c r="N109" s="1"/>
      <c r="O109" s="1"/>
    </row>
    <row r="110" spans="1:15" ht="12.75" customHeight="1">
      <c r="A110" s="56">
        <v>101</v>
      </c>
      <c r="B110" s="31" t="s">
        <v>125</v>
      </c>
      <c r="C110" s="31">
        <v>727.7</v>
      </c>
      <c r="D110" s="40">
        <v>725.15</v>
      </c>
      <c r="E110" s="40">
        <v>717.55</v>
      </c>
      <c r="F110" s="40">
        <v>707.4</v>
      </c>
      <c r="G110" s="40">
        <v>699.8</v>
      </c>
      <c r="H110" s="40">
        <v>735.3</v>
      </c>
      <c r="I110" s="40">
        <v>742.90000000000009</v>
      </c>
      <c r="J110" s="40">
        <v>753.05</v>
      </c>
      <c r="K110" s="31">
        <v>732.75</v>
      </c>
      <c r="L110" s="31">
        <v>715</v>
      </c>
      <c r="M110" s="31">
        <v>152.14913000000001</v>
      </c>
      <c r="N110" s="1"/>
      <c r="O110" s="1"/>
    </row>
    <row r="111" spans="1:15" ht="12.75" customHeight="1">
      <c r="A111" s="56">
        <v>102</v>
      </c>
      <c r="B111" s="31" t="s">
        <v>126</v>
      </c>
      <c r="C111" s="31">
        <v>1440.5</v>
      </c>
      <c r="D111" s="40">
        <v>1441.2833333333335</v>
      </c>
      <c r="E111" s="40">
        <v>1432.7666666666671</v>
      </c>
      <c r="F111" s="40">
        <v>1425.0333333333335</v>
      </c>
      <c r="G111" s="40">
        <v>1416.5166666666671</v>
      </c>
      <c r="H111" s="40">
        <v>1449.0166666666671</v>
      </c>
      <c r="I111" s="40">
        <v>1457.5333333333335</v>
      </c>
      <c r="J111" s="40">
        <v>1465.2666666666671</v>
      </c>
      <c r="K111" s="31">
        <v>1449.8</v>
      </c>
      <c r="L111" s="31">
        <v>1433.55</v>
      </c>
      <c r="M111" s="31">
        <v>3.9786999999999999</v>
      </c>
      <c r="N111" s="1"/>
      <c r="O111" s="1"/>
    </row>
    <row r="112" spans="1:15" ht="12.75" customHeight="1">
      <c r="A112" s="56">
        <v>103</v>
      </c>
      <c r="B112" s="31" t="s">
        <v>127</v>
      </c>
      <c r="C112" s="31">
        <v>597.04999999999995</v>
      </c>
      <c r="D112" s="40">
        <v>599.13333333333333</v>
      </c>
      <c r="E112" s="40">
        <v>590.26666666666665</v>
      </c>
      <c r="F112" s="40">
        <v>583.48333333333335</v>
      </c>
      <c r="G112" s="40">
        <v>574.61666666666667</v>
      </c>
      <c r="H112" s="40">
        <v>605.91666666666663</v>
      </c>
      <c r="I112" s="40">
        <v>614.78333333333319</v>
      </c>
      <c r="J112" s="40">
        <v>621.56666666666661</v>
      </c>
      <c r="K112" s="31">
        <v>608</v>
      </c>
      <c r="L112" s="31">
        <v>592.35</v>
      </c>
      <c r="M112" s="31">
        <v>11.493220000000001</v>
      </c>
      <c r="N112" s="1"/>
      <c r="O112" s="1"/>
    </row>
    <row r="113" spans="1:15" ht="12.75" customHeight="1">
      <c r="A113" s="56">
        <v>104</v>
      </c>
      <c r="B113" s="31" t="s">
        <v>264</v>
      </c>
      <c r="C113" s="31">
        <v>746.55</v>
      </c>
      <c r="D113" s="40">
        <v>743.15</v>
      </c>
      <c r="E113" s="40">
        <v>736.3</v>
      </c>
      <c r="F113" s="40">
        <v>726.05</v>
      </c>
      <c r="G113" s="40">
        <v>719.19999999999993</v>
      </c>
      <c r="H113" s="40">
        <v>753.4</v>
      </c>
      <c r="I113" s="40">
        <v>760.25000000000011</v>
      </c>
      <c r="J113" s="40">
        <v>770.5</v>
      </c>
      <c r="K113" s="31">
        <v>750</v>
      </c>
      <c r="L113" s="31">
        <v>732.9</v>
      </c>
      <c r="M113" s="31">
        <v>2.8733300000000002</v>
      </c>
      <c r="N113" s="1"/>
      <c r="O113" s="1"/>
    </row>
    <row r="114" spans="1:15" ht="12.75" customHeight="1">
      <c r="A114" s="56">
        <v>105</v>
      </c>
      <c r="B114" s="31" t="s">
        <v>129</v>
      </c>
      <c r="C114" s="31">
        <v>46.3</v>
      </c>
      <c r="D114" s="40">
        <v>45.716666666666669</v>
      </c>
      <c r="E114" s="40">
        <v>44.933333333333337</v>
      </c>
      <c r="F114" s="40">
        <v>43.56666666666667</v>
      </c>
      <c r="G114" s="40">
        <v>42.783333333333339</v>
      </c>
      <c r="H114" s="40">
        <v>47.083333333333336</v>
      </c>
      <c r="I114" s="40">
        <v>47.866666666666667</v>
      </c>
      <c r="J114" s="40">
        <v>49.233333333333334</v>
      </c>
      <c r="K114" s="31">
        <v>46.5</v>
      </c>
      <c r="L114" s="31">
        <v>44.35</v>
      </c>
      <c r="M114" s="31">
        <v>267.25826000000001</v>
      </c>
      <c r="N114" s="1"/>
      <c r="O114" s="1"/>
    </row>
    <row r="115" spans="1:15" ht="12.75" customHeight="1">
      <c r="A115" s="56">
        <v>106</v>
      </c>
      <c r="B115" s="31" t="s">
        <v>138</v>
      </c>
      <c r="C115" s="31">
        <v>221.9</v>
      </c>
      <c r="D115" s="40">
        <v>221.93333333333337</v>
      </c>
      <c r="E115" s="40">
        <v>220.56666666666672</v>
      </c>
      <c r="F115" s="40">
        <v>219.23333333333335</v>
      </c>
      <c r="G115" s="40">
        <v>217.8666666666667</v>
      </c>
      <c r="H115" s="40">
        <v>223.26666666666674</v>
      </c>
      <c r="I115" s="40">
        <v>224.63333333333335</v>
      </c>
      <c r="J115" s="40">
        <v>225.96666666666675</v>
      </c>
      <c r="K115" s="31">
        <v>223.3</v>
      </c>
      <c r="L115" s="31">
        <v>220.6</v>
      </c>
      <c r="M115" s="31">
        <v>129.958</v>
      </c>
      <c r="N115" s="1"/>
      <c r="O115" s="1"/>
    </row>
    <row r="116" spans="1:15" ht="12.75" customHeight="1">
      <c r="A116" s="56">
        <v>107</v>
      </c>
      <c r="B116" s="31" t="s">
        <v>265</v>
      </c>
      <c r="C116" s="31">
        <v>7415.5</v>
      </c>
      <c r="D116" s="40">
        <v>7431.3</v>
      </c>
      <c r="E116" s="40">
        <v>7366.2000000000007</v>
      </c>
      <c r="F116" s="40">
        <v>7316.9000000000005</v>
      </c>
      <c r="G116" s="40">
        <v>7251.8000000000011</v>
      </c>
      <c r="H116" s="40">
        <v>7480.6</v>
      </c>
      <c r="I116" s="40">
        <v>7545.7000000000007</v>
      </c>
      <c r="J116" s="40">
        <v>7595</v>
      </c>
      <c r="K116" s="31">
        <v>7496.4</v>
      </c>
      <c r="L116" s="31">
        <v>7382</v>
      </c>
      <c r="M116" s="31">
        <v>0.53300000000000003</v>
      </c>
      <c r="N116" s="1"/>
      <c r="O116" s="1"/>
    </row>
    <row r="117" spans="1:15" ht="12.75" customHeight="1">
      <c r="A117" s="56">
        <v>108</v>
      </c>
      <c r="B117" s="31" t="s">
        <v>406</v>
      </c>
      <c r="C117" s="31">
        <v>143.35</v>
      </c>
      <c r="D117" s="40">
        <v>143.96666666666667</v>
      </c>
      <c r="E117" s="40">
        <v>141.58333333333334</v>
      </c>
      <c r="F117" s="40">
        <v>139.81666666666666</v>
      </c>
      <c r="G117" s="40">
        <v>137.43333333333334</v>
      </c>
      <c r="H117" s="40">
        <v>145.73333333333335</v>
      </c>
      <c r="I117" s="40">
        <v>148.11666666666667</v>
      </c>
      <c r="J117" s="40">
        <v>149.88333333333335</v>
      </c>
      <c r="K117" s="31">
        <v>146.35</v>
      </c>
      <c r="L117" s="31">
        <v>142.19999999999999</v>
      </c>
      <c r="M117" s="31">
        <v>27.76145</v>
      </c>
      <c r="N117" s="1"/>
      <c r="O117" s="1"/>
    </row>
    <row r="118" spans="1:15" ht="12.75" customHeight="1">
      <c r="A118" s="56">
        <v>109</v>
      </c>
      <c r="B118" s="31" t="s">
        <v>131</v>
      </c>
      <c r="C118" s="31">
        <v>184.1</v>
      </c>
      <c r="D118" s="40">
        <v>182.33333333333334</v>
      </c>
      <c r="E118" s="40">
        <v>179.31666666666669</v>
      </c>
      <c r="F118" s="40">
        <v>174.53333333333336</v>
      </c>
      <c r="G118" s="40">
        <v>171.51666666666671</v>
      </c>
      <c r="H118" s="40">
        <v>187.11666666666667</v>
      </c>
      <c r="I118" s="40">
        <v>190.13333333333333</v>
      </c>
      <c r="J118" s="40">
        <v>194.91666666666666</v>
      </c>
      <c r="K118" s="31">
        <v>185.35</v>
      </c>
      <c r="L118" s="31">
        <v>177.55</v>
      </c>
      <c r="M118" s="31">
        <v>115.47920999999999</v>
      </c>
      <c r="N118" s="1"/>
      <c r="O118" s="1"/>
    </row>
    <row r="119" spans="1:15" ht="12.75" customHeight="1">
      <c r="A119" s="56">
        <v>110</v>
      </c>
      <c r="B119" s="31" t="s">
        <v>136</v>
      </c>
      <c r="C119" s="31">
        <v>117.7</v>
      </c>
      <c r="D119" s="40">
        <v>118.05</v>
      </c>
      <c r="E119" s="40">
        <v>116.14999999999999</v>
      </c>
      <c r="F119" s="40">
        <v>114.6</v>
      </c>
      <c r="G119" s="40">
        <v>112.69999999999999</v>
      </c>
      <c r="H119" s="40">
        <v>119.6</v>
      </c>
      <c r="I119" s="40">
        <v>121.5</v>
      </c>
      <c r="J119" s="40">
        <v>123.05</v>
      </c>
      <c r="K119" s="31">
        <v>119.95</v>
      </c>
      <c r="L119" s="31">
        <v>116.5</v>
      </c>
      <c r="M119" s="31">
        <v>132.47776999999999</v>
      </c>
      <c r="N119" s="1"/>
      <c r="O119" s="1"/>
    </row>
    <row r="120" spans="1:15" ht="12.75" customHeight="1">
      <c r="A120" s="56">
        <v>111</v>
      </c>
      <c r="B120" s="31" t="s">
        <v>137</v>
      </c>
      <c r="C120" s="31">
        <v>811.95</v>
      </c>
      <c r="D120" s="40">
        <v>808.43333333333339</v>
      </c>
      <c r="E120" s="40">
        <v>799.86666666666679</v>
      </c>
      <c r="F120" s="40">
        <v>787.78333333333342</v>
      </c>
      <c r="G120" s="40">
        <v>779.21666666666681</v>
      </c>
      <c r="H120" s="40">
        <v>820.51666666666677</v>
      </c>
      <c r="I120" s="40">
        <v>829.08333333333337</v>
      </c>
      <c r="J120" s="40">
        <v>841.16666666666674</v>
      </c>
      <c r="K120" s="31">
        <v>817</v>
      </c>
      <c r="L120" s="31">
        <v>796.35</v>
      </c>
      <c r="M120" s="31">
        <v>64.487970000000004</v>
      </c>
      <c r="N120" s="1"/>
      <c r="O120" s="1"/>
    </row>
    <row r="121" spans="1:15" ht="12.75" customHeight="1">
      <c r="A121" s="56">
        <v>112</v>
      </c>
      <c r="B121" s="31" t="s">
        <v>845</v>
      </c>
      <c r="C121" s="31">
        <v>23.15</v>
      </c>
      <c r="D121" s="40">
        <v>23.233333333333331</v>
      </c>
      <c r="E121" s="40">
        <v>23.016666666666662</v>
      </c>
      <c r="F121" s="40">
        <v>22.883333333333333</v>
      </c>
      <c r="G121" s="40">
        <v>22.666666666666664</v>
      </c>
      <c r="H121" s="40">
        <v>23.36666666666666</v>
      </c>
      <c r="I121" s="40">
        <v>23.583333333333329</v>
      </c>
      <c r="J121" s="40">
        <v>23.716666666666658</v>
      </c>
      <c r="K121" s="31">
        <v>23.45</v>
      </c>
      <c r="L121" s="31">
        <v>23.1</v>
      </c>
      <c r="M121" s="31">
        <v>58.985689999999998</v>
      </c>
      <c r="N121" s="1"/>
      <c r="O121" s="1"/>
    </row>
    <row r="122" spans="1:15" ht="12.75" customHeight="1">
      <c r="A122" s="56">
        <v>113</v>
      </c>
      <c r="B122" s="31" t="s">
        <v>130</v>
      </c>
      <c r="C122" s="31">
        <v>484.75</v>
      </c>
      <c r="D122" s="40">
        <v>485.25</v>
      </c>
      <c r="E122" s="40">
        <v>480.5</v>
      </c>
      <c r="F122" s="40">
        <v>476.25</v>
      </c>
      <c r="G122" s="40">
        <v>471.5</v>
      </c>
      <c r="H122" s="40">
        <v>489.5</v>
      </c>
      <c r="I122" s="40">
        <v>494.25</v>
      </c>
      <c r="J122" s="40">
        <v>498.5</v>
      </c>
      <c r="K122" s="31">
        <v>490</v>
      </c>
      <c r="L122" s="31">
        <v>481</v>
      </c>
      <c r="M122" s="31">
        <v>20.04242</v>
      </c>
      <c r="N122" s="1"/>
      <c r="O122" s="1"/>
    </row>
    <row r="123" spans="1:15" ht="12.75" customHeight="1">
      <c r="A123" s="56">
        <v>114</v>
      </c>
      <c r="B123" s="31" t="s">
        <v>134</v>
      </c>
      <c r="C123" s="31">
        <v>284.39999999999998</v>
      </c>
      <c r="D123" s="40">
        <v>282.06666666666666</v>
      </c>
      <c r="E123" s="40">
        <v>276.5333333333333</v>
      </c>
      <c r="F123" s="40">
        <v>268.66666666666663</v>
      </c>
      <c r="G123" s="40">
        <v>263.13333333333327</v>
      </c>
      <c r="H123" s="40">
        <v>289.93333333333334</v>
      </c>
      <c r="I123" s="40">
        <v>295.46666666666675</v>
      </c>
      <c r="J123" s="40">
        <v>303.33333333333337</v>
      </c>
      <c r="K123" s="31">
        <v>287.60000000000002</v>
      </c>
      <c r="L123" s="31">
        <v>274.2</v>
      </c>
      <c r="M123" s="31">
        <v>56.753970000000002</v>
      </c>
      <c r="N123" s="1"/>
      <c r="O123" s="1"/>
    </row>
    <row r="124" spans="1:15" ht="12.75" customHeight="1">
      <c r="A124" s="56">
        <v>115</v>
      </c>
      <c r="B124" s="31" t="s">
        <v>133</v>
      </c>
      <c r="C124" s="31">
        <v>933.65</v>
      </c>
      <c r="D124" s="40">
        <v>920.85</v>
      </c>
      <c r="E124" s="40">
        <v>902.95</v>
      </c>
      <c r="F124" s="40">
        <v>872.25</v>
      </c>
      <c r="G124" s="40">
        <v>854.35</v>
      </c>
      <c r="H124" s="40">
        <v>951.55000000000007</v>
      </c>
      <c r="I124" s="40">
        <v>969.44999999999993</v>
      </c>
      <c r="J124" s="40">
        <v>1000.1500000000001</v>
      </c>
      <c r="K124" s="31">
        <v>938.75</v>
      </c>
      <c r="L124" s="31">
        <v>890.15</v>
      </c>
      <c r="M124" s="31">
        <v>146.26215999999999</v>
      </c>
      <c r="N124" s="1"/>
      <c r="O124" s="1"/>
    </row>
    <row r="125" spans="1:15" ht="12.75" customHeight="1">
      <c r="A125" s="56">
        <v>116</v>
      </c>
      <c r="B125" s="31" t="s">
        <v>166</v>
      </c>
      <c r="C125" s="31">
        <v>5948.45</v>
      </c>
      <c r="D125" s="40">
        <v>5929.7166666666672</v>
      </c>
      <c r="E125" s="40">
        <v>5854.4333333333343</v>
      </c>
      <c r="F125" s="40">
        <v>5760.416666666667</v>
      </c>
      <c r="G125" s="40">
        <v>5685.1333333333341</v>
      </c>
      <c r="H125" s="40">
        <v>6023.7333333333345</v>
      </c>
      <c r="I125" s="40">
        <v>6099.0166666666673</v>
      </c>
      <c r="J125" s="40">
        <v>6193.0333333333347</v>
      </c>
      <c r="K125" s="31">
        <v>6005</v>
      </c>
      <c r="L125" s="31">
        <v>5835.7</v>
      </c>
      <c r="M125" s="31">
        <v>2.8274499999999998</v>
      </c>
      <c r="N125" s="1"/>
      <c r="O125" s="1"/>
    </row>
    <row r="126" spans="1:15" ht="12.75" customHeight="1">
      <c r="A126" s="56">
        <v>117</v>
      </c>
      <c r="B126" s="31" t="s">
        <v>135</v>
      </c>
      <c r="C126" s="31">
        <v>1714.9</v>
      </c>
      <c r="D126" s="40">
        <v>1723.2666666666667</v>
      </c>
      <c r="E126" s="40">
        <v>1704.6333333333332</v>
      </c>
      <c r="F126" s="40">
        <v>1694.3666666666666</v>
      </c>
      <c r="G126" s="40">
        <v>1675.7333333333331</v>
      </c>
      <c r="H126" s="40">
        <v>1733.5333333333333</v>
      </c>
      <c r="I126" s="40">
        <v>1752.166666666667</v>
      </c>
      <c r="J126" s="40">
        <v>1762.4333333333334</v>
      </c>
      <c r="K126" s="31">
        <v>1741.9</v>
      </c>
      <c r="L126" s="31">
        <v>1713</v>
      </c>
      <c r="M126" s="31">
        <v>51.932639999999999</v>
      </c>
      <c r="N126" s="1"/>
      <c r="O126" s="1"/>
    </row>
    <row r="127" spans="1:15" ht="12.75" customHeight="1">
      <c r="A127" s="56">
        <v>118</v>
      </c>
      <c r="B127" s="31" t="s">
        <v>132</v>
      </c>
      <c r="C127" s="31">
        <v>1902.8</v>
      </c>
      <c r="D127" s="40">
        <v>1905.75</v>
      </c>
      <c r="E127" s="40">
        <v>1850.55</v>
      </c>
      <c r="F127" s="40">
        <v>1798.3</v>
      </c>
      <c r="G127" s="40">
        <v>1743.1</v>
      </c>
      <c r="H127" s="40">
        <v>1958</v>
      </c>
      <c r="I127" s="40">
        <v>2013.1999999999998</v>
      </c>
      <c r="J127" s="40">
        <v>2065.4499999999998</v>
      </c>
      <c r="K127" s="31">
        <v>1960.95</v>
      </c>
      <c r="L127" s="31">
        <v>1853.5</v>
      </c>
      <c r="M127" s="31">
        <v>17.124089999999999</v>
      </c>
      <c r="N127" s="1"/>
      <c r="O127" s="1"/>
    </row>
    <row r="128" spans="1:15" ht="12.75" customHeight="1">
      <c r="A128" s="56">
        <v>119</v>
      </c>
      <c r="B128" s="31" t="s">
        <v>266</v>
      </c>
      <c r="C128" s="31">
        <v>2067.9499999999998</v>
      </c>
      <c r="D128" s="40">
        <v>2082.9666666666667</v>
      </c>
      <c r="E128" s="40">
        <v>2026.9333333333334</v>
      </c>
      <c r="F128" s="40">
        <v>1985.9166666666667</v>
      </c>
      <c r="G128" s="40">
        <v>1929.8833333333334</v>
      </c>
      <c r="H128" s="40">
        <v>2123.9833333333336</v>
      </c>
      <c r="I128" s="40">
        <v>2180.0166666666673</v>
      </c>
      <c r="J128" s="40">
        <v>2221.0333333333333</v>
      </c>
      <c r="K128" s="31">
        <v>2139</v>
      </c>
      <c r="L128" s="31">
        <v>2041.95</v>
      </c>
      <c r="M128" s="31">
        <v>3.47519</v>
      </c>
      <c r="N128" s="1"/>
      <c r="O128" s="1"/>
    </row>
    <row r="129" spans="1:15" ht="12.75" customHeight="1">
      <c r="A129" s="56">
        <v>120</v>
      </c>
      <c r="B129" s="31" t="s">
        <v>267</v>
      </c>
      <c r="C129" s="31">
        <v>301.64999999999998</v>
      </c>
      <c r="D129" s="40">
        <v>297.76666666666665</v>
      </c>
      <c r="E129" s="40">
        <v>293.88333333333333</v>
      </c>
      <c r="F129" s="40">
        <v>286.11666666666667</v>
      </c>
      <c r="G129" s="40">
        <v>282.23333333333335</v>
      </c>
      <c r="H129" s="40">
        <v>305.5333333333333</v>
      </c>
      <c r="I129" s="40">
        <v>309.41666666666663</v>
      </c>
      <c r="J129" s="40">
        <v>317.18333333333328</v>
      </c>
      <c r="K129" s="31">
        <v>301.64999999999998</v>
      </c>
      <c r="L129" s="31">
        <v>290</v>
      </c>
      <c r="M129" s="31">
        <v>12.998469999999999</v>
      </c>
      <c r="N129" s="1"/>
      <c r="O129" s="1"/>
    </row>
    <row r="130" spans="1:15" ht="12.75" customHeight="1">
      <c r="A130" s="56">
        <v>121</v>
      </c>
      <c r="B130" s="31" t="s">
        <v>140</v>
      </c>
      <c r="C130" s="31">
        <v>637.20000000000005</v>
      </c>
      <c r="D130" s="40">
        <v>630.33333333333337</v>
      </c>
      <c r="E130" s="40">
        <v>620.86666666666679</v>
      </c>
      <c r="F130" s="40">
        <v>604.53333333333342</v>
      </c>
      <c r="G130" s="40">
        <v>595.06666666666683</v>
      </c>
      <c r="H130" s="40">
        <v>646.66666666666674</v>
      </c>
      <c r="I130" s="40">
        <v>656.13333333333321</v>
      </c>
      <c r="J130" s="40">
        <v>672.4666666666667</v>
      </c>
      <c r="K130" s="31">
        <v>639.79999999999995</v>
      </c>
      <c r="L130" s="31">
        <v>614</v>
      </c>
      <c r="M130" s="31">
        <v>65.801379999999995</v>
      </c>
      <c r="N130" s="1"/>
      <c r="O130" s="1"/>
    </row>
    <row r="131" spans="1:15" ht="12.75" customHeight="1">
      <c r="A131" s="56">
        <v>122</v>
      </c>
      <c r="B131" s="31" t="s">
        <v>139</v>
      </c>
      <c r="C131" s="31">
        <v>347.2</v>
      </c>
      <c r="D131" s="40">
        <v>347.73333333333335</v>
      </c>
      <c r="E131" s="40">
        <v>343.7166666666667</v>
      </c>
      <c r="F131" s="40">
        <v>340.23333333333335</v>
      </c>
      <c r="G131" s="40">
        <v>336.2166666666667</v>
      </c>
      <c r="H131" s="40">
        <v>351.2166666666667</v>
      </c>
      <c r="I131" s="40">
        <v>355.23333333333335</v>
      </c>
      <c r="J131" s="40">
        <v>358.7166666666667</v>
      </c>
      <c r="K131" s="31">
        <v>351.75</v>
      </c>
      <c r="L131" s="31">
        <v>344.25</v>
      </c>
      <c r="M131" s="31">
        <v>83.103679999999997</v>
      </c>
      <c r="N131" s="1"/>
      <c r="O131" s="1"/>
    </row>
    <row r="132" spans="1:15" ht="12.75" customHeight="1">
      <c r="A132" s="56">
        <v>123</v>
      </c>
      <c r="B132" s="31" t="s">
        <v>141</v>
      </c>
      <c r="C132" s="31">
        <v>3700.65</v>
      </c>
      <c r="D132" s="40">
        <v>3707.15</v>
      </c>
      <c r="E132" s="40">
        <v>3664.3500000000004</v>
      </c>
      <c r="F132" s="40">
        <v>3628.05</v>
      </c>
      <c r="G132" s="40">
        <v>3585.2500000000005</v>
      </c>
      <c r="H132" s="40">
        <v>3743.4500000000003</v>
      </c>
      <c r="I132" s="40">
        <v>3786.2500000000005</v>
      </c>
      <c r="J132" s="40">
        <v>3822.55</v>
      </c>
      <c r="K132" s="31">
        <v>3749.95</v>
      </c>
      <c r="L132" s="31">
        <v>3670.85</v>
      </c>
      <c r="M132" s="31">
        <v>3.0508899999999999</v>
      </c>
      <c r="N132" s="1"/>
      <c r="O132" s="1"/>
    </row>
    <row r="133" spans="1:15" ht="12.75" customHeight="1">
      <c r="A133" s="56">
        <v>124</v>
      </c>
      <c r="B133" s="31" t="s">
        <v>142</v>
      </c>
      <c r="C133" s="31">
        <v>1953.35</v>
      </c>
      <c r="D133" s="40">
        <v>1959.75</v>
      </c>
      <c r="E133" s="40">
        <v>1933.6</v>
      </c>
      <c r="F133" s="40">
        <v>1913.85</v>
      </c>
      <c r="G133" s="40">
        <v>1887.6999999999998</v>
      </c>
      <c r="H133" s="40">
        <v>1979.5</v>
      </c>
      <c r="I133" s="40">
        <v>2005.65</v>
      </c>
      <c r="J133" s="40">
        <v>2025.4</v>
      </c>
      <c r="K133" s="31">
        <v>1985.9</v>
      </c>
      <c r="L133" s="31">
        <v>1940</v>
      </c>
      <c r="M133" s="31">
        <v>25.856929999999998</v>
      </c>
      <c r="N133" s="1"/>
      <c r="O133" s="1"/>
    </row>
    <row r="134" spans="1:15" ht="12.75" customHeight="1">
      <c r="A134" s="56">
        <v>125</v>
      </c>
      <c r="B134" s="31" t="s">
        <v>143</v>
      </c>
      <c r="C134" s="31">
        <v>77.55</v>
      </c>
      <c r="D134" s="40">
        <v>76.8</v>
      </c>
      <c r="E134" s="40">
        <v>75.8</v>
      </c>
      <c r="F134" s="40">
        <v>74.05</v>
      </c>
      <c r="G134" s="40">
        <v>73.05</v>
      </c>
      <c r="H134" s="40">
        <v>78.55</v>
      </c>
      <c r="I134" s="40">
        <v>79.55</v>
      </c>
      <c r="J134" s="40">
        <v>81.3</v>
      </c>
      <c r="K134" s="31">
        <v>77.8</v>
      </c>
      <c r="L134" s="31">
        <v>75.05</v>
      </c>
      <c r="M134" s="31">
        <v>53.535499999999999</v>
      </c>
      <c r="N134" s="1"/>
      <c r="O134" s="1"/>
    </row>
    <row r="135" spans="1:15" ht="12.75" customHeight="1">
      <c r="A135" s="56">
        <v>126</v>
      </c>
      <c r="B135" s="31" t="s">
        <v>148</v>
      </c>
      <c r="C135" s="31">
        <v>5353.65</v>
      </c>
      <c r="D135" s="40">
        <v>5335.2166666666662</v>
      </c>
      <c r="E135" s="40">
        <v>5300.4333333333325</v>
      </c>
      <c r="F135" s="40">
        <v>5247.2166666666662</v>
      </c>
      <c r="G135" s="40">
        <v>5212.4333333333325</v>
      </c>
      <c r="H135" s="40">
        <v>5388.4333333333325</v>
      </c>
      <c r="I135" s="40">
        <v>5423.2166666666672</v>
      </c>
      <c r="J135" s="40">
        <v>5476.4333333333325</v>
      </c>
      <c r="K135" s="31">
        <v>5370</v>
      </c>
      <c r="L135" s="31">
        <v>5282</v>
      </c>
      <c r="M135" s="31">
        <v>1.98481</v>
      </c>
      <c r="N135" s="1"/>
      <c r="O135" s="1"/>
    </row>
    <row r="136" spans="1:15" ht="12.75" customHeight="1">
      <c r="A136" s="56">
        <v>127</v>
      </c>
      <c r="B136" s="31" t="s">
        <v>145</v>
      </c>
      <c r="C136" s="31">
        <v>375.15</v>
      </c>
      <c r="D136" s="40">
        <v>374.45</v>
      </c>
      <c r="E136" s="40">
        <v>370.95</v>
      </c>
      <c r="F136" s="40">
        <v>366.75</v>
      </c>
      <c r="G136" s="40">
        <v>363.25</v>
      </c>
      <c r="H136" s="40">
        <v>378.65</v>
      </c>
      <c r="I136" s="40">
        <v>382.15</v>
      </c>
      <c r="J136" s="40">
        <v>386.34999999999997</v>
      </c>
      <c r="K136" s="31">
        <v>377.95</v>
      </c>
      <c r="L136" s="31">
        <v>370.25</v>
      </c>
      <c r="M136" s="31">
        <v>21.499659999999999</v>
      </c>
      <c r="N136" s="1"/>
      <c r="O136" s="1"/>
    </row>
    <row r="137" spans="1:15" ht="12.75" customHeight="1">
      <c r="A137" s="56">
        <v>128</v>
      </c>
      <c r="B137" s="31" t="s">
        <v>147</v>
      </c>
      <c r="C137" s="31">
        <v>6912.2</v>
      </c>
      <c r="D137" s="40">
        <v>6886.0333333333328</v>
      </c>
      <c r="E137" s="40">
        <v>6842.3166666666657</v>
      </c>
      <c r="F137" s="40">
        <v>6772.4333333333325</v>
      </c>
      <c r="G137" s="40">
        <v>6728.7166666666653</v>
      </c>
      <c r="H137" s="40">
        <v>6955.9166666666661</v>
      </c>
      <c r="I137" s="40">
        <v>6999.6333333333332</v>
      </c>
      <c r="J137" s="40">
        <v>7069.5166666666664</v>
      </c>
      <c r="K137" s="31">
        <v>6929.75</v>
      </c>
      <c r="L137" s="31">
        <v>6816.15</v>
      </c>
      <c r="M137" s="31">
        <v>1.99325</v>
      </c>
      <c r="N137" s="1"/>
      <c r="O137" s="1"/>
    </row>
    <row r="138" spans="1:15" ht="12.75" customHeight="1">
      <c r="A138" s="56">
        <v>129</v>
      </c>
      <c r="B138" s="31" t="s">
        <v>146</v>
      </c>
      <c r="C138" s="31">
        <v>1786</v>
      </c>
      <c r="D138" s="40">
        <v>1780.6833333333334</v>
      </c>
      <c r="E138" s="40">
        <v>1767.3666666666668</v>
      </c>
      <c r="F138" s="40">
        <v>1748.7333333333333</v>
      </c>
      <c r="G138" s="40">
        <v>1735.4166666666667</v>
      </c>
      <c r="H138" s="40">
        <v>1799.3166666666668</v>
      </c>
      <c r="I138" s="40">
        <v>1812.6333333333334</v>
      </c>
      <c r="J138" s="40">
        <v>1831.2666666666669</v>
      </c>
      <c r="K138" s="31">
        <v>1794</v>
      </c>
      <c r="L138" s="31">
        <v>1762.05</v>
      </c>
      <c r="M138" s="31">
        <v>13.597860000000001</v>
      </c>
      <c r="N138" s="1"/>
      <c r="O138" s="1"/>
    </row>
    <row r="139" spans="1:15" ht="12.75" customHeight="1">
      <c r="A139" s="56">
        <v>130</v>
      </c>
      <c r="B139" s="31" t="s">
        <v>268</v>
      </c>
      <c r="C139" s="31">
        <v>508.3</v>
      </c>
      <c r="D139" s="40">
        <v>509.48333333333329</v>
      </c>
      <c r="E139" s="40">
        <v>500.96666666666658</v>
      </c>
      <c r="F139" s="40">
        <v>493.63333333333327</v>
      </c>
      <c r="G139" s="40">
        <v>485.11666666666656</v>
      </c>
      <c r="H139" s="40">
        <v>516.81666666666661</v>
      </c>
      <c r="I139" s="40">
        <v>525.33333333333337</v>
      </c>
      <c r="J139" s="40">
        <v>532.66666666666663</v>
      </c>
      <c r="K139" s="31">
        <v>518</v>
      </c>
      <c r="L139" s="31">
        <v>502.15</v>
      </c>
      <c r="M139" s="31">
        <v>17.73216</v>
      </c>
      <c r="N139" s="1"/>
      <c r="O139" s="1"/>
    </row>
    <row r="140" spans="1:15" ht="12.75" customHeight="1">
      <c r="A140" s="56">
        <v>131</v>
      </c>
      <c r="B140" s="31" t="s">
        <v>149</v>
      </c>
      <c r="C140" s="31">
        <v>871.4</v>
      </c>
      <c r="D140" s="40">
        <v>876.81666666666661</v>
      </c>
      <c r="E140" s="40">
        <v>858.63333333333321</v>
      </c>
      <c r="F140" s="40">
        <v>845.86666666666656</v>
      </c>
      <c r="G140" s="40">
        <v>827.68333333333317</v>
      </c>
      <c r="H140" s="40">
        <v>889.58333333333326</v>
      </c>
      <c r="I140" s="40">
        <v>907.76666666666665</v>
      </c>
      <c r="J140" s="40">
        <v>920.5333333333333</v>
      </c>
      <c r="K140" s="31">
        <v>895</v>
      </c>
      <c r="L140" s="31">
        <v>864.05</v>
      </c>
      <c r="M140" s="31">
        <v>10.72115</v>
      </c>
      <c r="N140" s="1"/>
      <c r="O140" s="1"/>
    </row>
    <row r="141" spans="1:15" ht="12.75" customHeight="1">
      <c r="A141" s="56">
        <v>132</v>
      </c>
      <c r="B141" s="31" t="s">
        <v>162</v>
      </c>
      <c r="C141" s="31">
        <v>73708.600000000006</v>
      </c>
      <c r="D141" s="40">
        <v>74189.900000000009</v>
      </c>
      <c r="E141" s="40">
        <v>73019.800000000017</v>
      </c>
      <c r="F141" s="40">
        <v>72331.000000000015</v>
      </c>
      <c r="G141" s="40">
        <v>71160.900000000023</v>
      </c>
      <c r="H141" s="40">
        <v>74878.700000000012</v>
      </c>
      <c r="I141" s="40">
        <v>76048.800000000017</v>
      </c>
      <c r="J141" s="40">
        <v>76737.600000000006</v>
      </c>
      <c r="K141" s="31">
        <v>75360</v>
      </c>
      <c r="L141" s="31">
        <v>73501.100000000006</v>
      </c>
      <c r="M141" s="31">
        <v>0.11738</v>
      </c>
      <c r="N141" s="1"/>
      <c r="O141" s="1"/>
    </row>
    <row r="142" spans="1:15" ht="12.75" customHeight="1">
      <c r="A142" s="56">
        <v>133</v>
      </c>
      <c r="B142" s="31" t="s">
        <v>158</v>
      </c>
      <c r="C142" s="31">
        <v>912.3</v>
      </c>
      <c r="D142" s="40">
        <v>916.71666666666658</v>
      </c>
      <c r="E142" s="40">
        <v>901.63333333333321</v>
      </c>
      <c r="F142" s="40">
        <v>890.96666666666658</v>
      </c>
      <c r="G142" s="40">
        <v>875.88333333333321</v>
      </c>
      <c r="H142" s="40">
        <v>927.38333333333321</v>
      </c>
      <c r="I142" s="40">
        <v>942.46666666666647</v>
      </c>
      <c r="J142" s="40">
        <v>953.13333333333321</v>
      </c>
      <c r="K142" s="31">
        <v>931.8</v>
      </c>
      <c r="L142" s="31">
        <v>906.05</v>
      </c>
      <c r="M142" s="31">
        <v>5.4866099999999998</v>
      </c>
      <c r="N142" s="1"/>
      <c r="O142" s="1"/>
    </row>
    <row r="143" spans="1:15" ht="12.75" customHeight="1">
      <c r="A143" s="56">
        <v>134</v>
      </c>
      <c r="B143" s="31" t="s">
        <v>151</v>
      </c>
      <c r="C143" s="31">
        <v>157.44999999999999</v>
      </c>
      <c r="D143" s="40">
        <v>156.98333333333335</v>
      </c>
      <c r="E143" s="40">
        <v>155.56666666666669</v>
      </c>
      <c r="F143" s="40">
        <v>153.68333333333334</v>
      </c>
      <c r="G143" s="40">
        <v>152.26666666666668</v>
      </c>
      <c r="H143" s="40">
        <v>158.8666666666667</v>
      </c>
      <c r="I143" s="40">
        <v>160.28333333333333</v>
      </c>
      <c r="J143" s="40">
        <v>162.16666666666671</v>
      </c>
      <c r="K143" s="31">
        <v>158.4</v>
      </c>
      <c r="L143" s="31">
        <v>155.1</v>
      </c>
      <c r="M143" s="31">
        <v>30.594239999999999</v>
      </c>
      <c r="N143" s="1"/>
      <c r="O143" s="1"/>
    </row>
    <row r="144" spans="1:15" ht="12.75" customHeight="1">
      <c r="A144" s="56">
        <v>135</v>
      </c>
      <c r="B144" s="31" t="s">
        <v>150</v>
      </c>
      <c r="C144" s="31">
        <v>834.7</v>
      </c>
      <c r="D144" s="40">
        <v>833.55000000000007</v>
      </c>
      <c r="E144" s="40">
        <v>824.40000000000009</v>
      </c>
      <c r="F144" s="40">
        <v>814.1</v>
      </c>
      <c r="G144" s="40">
        <v>804.95</v>
      </c>
      <c r="H144" s="40">
        <v>843.85000000000014</v>
      </c>
      <c r="I144" s="40">
        <v>853</v>
      </c>
      <c r="J144" s="40">
        <v>863.30000000000018</v>
      </c>
      <c r="K144" s="31">
        <v>842.7</v>
      </c>
      <c r="L144" s="31">
        <v>823.25</v>
      </c>
      <c r="M144" s="31">
        <v>51.216340000000002</v>
      </c>
      <c r="N144" s="1"/>
      <c r="O144" s="1"/>
    </row>
    <row r="145" spans="1:15" ht="12.75" customHeight="1">
      <c r="A145" s="56">
        <v>136</v>
      </c>
      <c r="B145" s="31" t="s">
        <v>152</v>
      </c>
      <c r="C145" s="31">
        <v>166.75</v>
      </c>
      <c r="D145" s="40">
        <v>166.65</v>
      </c>
      <c r="E145" s="40">
        <v>164.5</v>
      </c>
      <c r="F145" s="40">
        <v>162.25</v>
      </c>
      <c r="G145" s="40">
        <v>160.1</v>
      </c>
      <c r="H145" s="40">
        <v>168.9</v>
      </c>
      <c r="I145" s="40">
        <v>171.05000000000004</v>
      </c>
      <c r="J145" s="40">
        <v>173.3</v>
      </c>
      <c r="K145" s="31">
        <v>168.8</v>
      </c>
      <c r="L145" s="31">
        <v>164.4</v>
      </c>
      <c r="M145" s="31">
        <v>36.025820000000003</v>
      </c>
      <c r="N145" s="1"/>
      <c r="O145" s="1"/>
    </row>
    <row r="146" spans="1:15" ht="12.75" customHeight="1">
      <c r="A146" s="56">
        <v>137</v>
      </c>
      <c r="B146" s="31" t="s">
        <v>153</v>
      </c>
      <c r="C146" s="31">
        <v>525.04999999999995</v>
      </c>
      <c r="D146" s="40">
        <v>528.83333333333337</v>
      </c>
      <c r="E146" s="40">
        <v>519.66666666666674</v>
      </c>
      <c r="F146" s="40">
        <v>514.28333333333342</v>
      </c>
      <c r="G146" s="40">
        <v>505.11666666666679</v>
      </c>
      <c r="H146" s="40">
        <v>534.2166666666667</v>
      </c>
      <c r="I146" s="40">
        <v>543.38333333333344</v>
      </c>
      <c r="J146" s="40">
        <v>548.76666666666665</v>
      </c>
      <c r="K146" s="31">
        <v>538</v>
      </c>
      <c r="L146" s="31">
        <v>523.45000000000005</v>
      </c>
      <c r="M146" s="31">
        <v>30.03218</v>
      </c>
      <c r="N146" s="1"/>
      <c r="O146" s="1"/>
    </row>
    <row r="147" spans="1:15" ht="12.75" customHeight="1">
      <c r="A147" s="56">
        <v>138</v>
      </c>
      <c r="B147" s="31" t="s">
        <v>154</v>
      </c>
      <c r="C147" s="31">
        <v>7273.25</v>
      </c>
      <c r="D147" s="40">
        <v>7261.0999999999995</v>
      </c>
      <c r="E147" s="40">
        <v>7142.1999999999989</v>
      </c>
      <c r="F147" s="40">
        <v>7011.15</v>
      </c>
      <c r="G147" s="40">
        <v>6892.2499999999991</v>
      </c>
      <c r="H147" s="40">
        <v>7392.1499999999987</v>
      </c>
      <c r="I147" s="40">
        <v>7511.0499999999984</v>
      </c>
      <c r="J147" s="40">
        <v>7642.0999999999985</v>
      </c>
      <c r="K147" s="31">
        <v>7380</v>
      </c>
      <c r="L147" s="31">
        <v>7130.05</v>
      </c>
      <c r="M147" s="31">
        <v>16.695830000000001</v>
      </c>
      <c r="N147" s="1"/>
      <c r="O147" s="1"/>
    </row>
    <row r="148" spans="1:15" ht="12.75" customHeight="1">
      <c r="A148" s="56">
        <v>139</v>
      </c>
      <c r="B148" s="31" t="s">
        <v>157</v>
      </c>
      <c r="C148" s="31">
        <v>968.4</v>
      </c>
      <c r="D148" s="40">
        <v>962.56666666666661</v>
      </c>
      <c r="E148" s="40">
        <v>950.13333333333321</v>
      </c>
      <c r="F148" s="40">
        <v>931.86666666666656</v>
      </c>
      <c r="G148" s="40">
        <v>919.43333333333317</v>
      </c>
      <c r="H148" s="40">
        <v>980.83333333333326</v>
      </c>
      <c r="I148" s="40">
        <v>993.26666666666665</v>
      </c>
      <c r="J148" s="40">
        <v>1011.5333333333333</v>
      </c>
      <c r="K148" s="31">
        <v>975</v>
      </c>
      <c r="L148" s="31">
        <v>944.3</v>
      </c>
      <c r="M148" s="31">
        <v>5.5279400000000001</v>
      </c>
      <c r="N148" s="1"/>
      <c r="O148" s="1"/>
    </row>
    <row r="149" spans="1:15" ht="12.75" customHeight="1">
      <c r="A149" s="56">
        <v>140</v>
      </c>
      <c r="B149" s="31" t="s">
        <v>159</v>
      </c>
      <c r="C149" s="31">
        <v>4375.05</v>
      </c>
      <c r="D149" s="40">
        <v>4373.0666666666666</v>
      </c>
      <c r="E149" s="40">
        <v>4305.083333333333</v>
      </c>
      <c r="F149" s="40">
        <v>4235.1166666666668</v>
      </c>
      <c r="G149" s="40">
        <v>4167.1333333333332</v>
      </c>
      <c r="H149" s="40">
        <v>4443.0333333333328</v>
      </c>
      <c r="I149" s="40">
        <v>4511.0166666666664</v>
      </c>
      <c r="J149" s="40">
        <v>4580.9833333333327</v>
      </c>
      <c r="K149" s="31">
        <v>4441.05</v>
      </c>
      <c r="L149" s="31">
        <v>4303.1000000000004</v>
      </c>
      <c r="M149" s="31">
        <v>7.7364300000000004</v>
      </c>
      <c r="N149" s="1"/>
      <c r="O149" s="1"/>
    </row>
    <row r="150" spans="1:15" ht="12.75" customHeight="1">
      <c r="A150" s="56">
        <v>141</v>
      </c>
      <c r="B150" s="31" t="s">
        <v>161</v>
      </c>
      <c r="C150" s="31">
        <v>3011.6</v>
      </c>
      <c r="D150" s="40">
        <v>2964.1</v>
      </c>
      <c r="E150" s="40">
        <v>2898.5</v>
      </c>
      <c r="F150" s="40">
        <v>2785.4</v>
      </c>
      <c r="G150" s="40">
        <v>2719.8</v>
      </c>
      <c r="H150" s="40">
        <v>3077.2</v>
      </c>
      <c r="I150" s="40">
        <v>3142.7999999999993</v>
      </c>
      <c r="J150" s="40">
        <v>3255.8999999999996</v>
      </c>
      <c r="K150" s="31">
        <v>3029.7</v>
      </c>
      <c r="L150" s="31">
        <v>2851</v>
      </c>
      <c r="M150" s="31">
        <v>9.8852499999999992</v>
      </c>
      <c r="N150" s="1"/>
      <c r="O150" s="1"/>
    </row>
    <row r="151" spans="1:15" ht="12.75" customHeight="1">
      <c r="A151" s="56">
        <v>142</v>
      </c>
      <c r="B151" s="31" t="s">
        <v>163</v>
      </c>
      <c r="C151" s="31">
        <v>1460.6</v>
      </c>
      <c r="D151" s="40">
        <v>1459.1833333333334</v>
      </c>
      <c r="E151" s="40">
        <v>1440.4166666666667</v>
      </c>
      <c r="F151" s="40">
        <v>1420.2333333333333</v>
      </c>
      <c r="G151" s="40">
        <v>1401.4666666666667</v>
      </c>
      <c r="H151" s="40">
        <v>1479.3666666666668</v>
      </c>
      <c r="I151" s="40">
        <v>1498.1333333333332</v>
      </c>
      <c r="J151" s="40">
        <v>1518.3166666666668</v>
      </c>
      <c r="K151" s="31">
        <v>1477.95</v>
      </c>
      <c r="L151" s="31">
        <v>1439</v>
      </c>
      <c r="M151" s="31">
        <v>11.92258</v>
      </c>
      <c r="N151" s="1"/>
      <c r="O151" s="1"/>
    </row>
    <row r="152" spans="1:15" ht="12.75" customHeight="1">
      <c r="A152" s="56">
        <v>143</v>
      </c>
      <c r="B152" s="31" t="s">
        <v>269</v>
      </c>
      <c r="C152" s="31">
        <v>842</v>
      </c>
      <c r="D152" s="40">
        <v>840.55000000000007</v>
      </c>
      <c r="E152" s="40">
        <v>833.10000000000014</v>
      </c>
      <c r="F152" s="40">
        <v>824.2</v>
      </c>
      <c r="G152" s="40">
        <v>816.75000000000011</v>
      </c>
      <c r="H152" s="40">
        <v>849.45000000000016</v>
      </c>
      <c r="I152" s="40">
        <v>856.9000000000002</v>
      </c>
      <c r="J152" s="40">
        <v>865.80000000000018</v>
      </c>
      <c r="K152" s="31">
        <v>848</v>
      </c>
      <c r="L152" s="31">
        <v>831.65</v>
      </c>
      <c r="M152" s="31">
        <v>1.61365</v>
      </c>
      <c r="N152" s="1"/>
      <c r="O152" s="1"/>
    </row>
    <row r="153" spans="1:15" ht="12.75" customHeight="1">
      <c r="A153" s="56">
        <v>144</v>
      </c>
      <c r="B153" s="31" t="s">
        <v>169</v>
      </c>
      <c r="C153" s="31">
        <v>137.6</v>
      </c>
      <c r="D153" s="40">
        <v>136.28333333333333</v>
      </c>
      <c r="E153" s="40">
        <v>134.06666666666666</v>
      </c>
      <c r="F153" s="40">
        <v>130.53333333333333</v>
      </c>
      <c r="G153" s="40">
        <v>128.31666666666666</v>
      </c>
      <c r="H153" s="40">
        <v>139.81666666666666</v>
      </c>
      <c r="I153" s="40">
        <v>142.0333333333333</v>
      </c>
      <c r="J153" s="40">
        <v>145.56666666666666</v>
      </c>
      <c r="K153" s="31">
        <v>138.5</v>
      </c>
      <c r="L153" s="31">
        <v>132.75</v>
      </c>
      <c r="M153" s="31">
        <v>114.64138</v>
      </c>
      <c r="N153" s="1"/>
      <c r="O153" s="1"/>
    </row>
    <row r="154" spans="1:15" ht="12.75" customHeight="1">
      <c r="A154" s="56">
        <v>145</v>
      </c>
      <c r="B154" s="31" t="s">
        <v>171</v>
      </c>
      <c r="C154" s="31">
        <v>127.7</v>
      </c>
      <c r="D154" s="40">
        <v>128.83333333333334</v>
      </c>
      <c r="E154" s="40">
        <v>124.7166666666667</v>
      </c>
      <c r="F154" s="40">
        <v>121.73333333333335</v>
      </c>
      <c r="G154" s="40">
        <v>117.6166666666667</v>
      </c>
      <c r="H154" s="40">
        <v>131.81666666666669</v>
      </c>
      <c r="I154" s="40">
        <v>135.93333333333331</v>
      </c>
      <c r="J154" s="40">
        <v>138.91666666666669</v>
      </c>
      <c r="K154" s="31">
        <v>132.94999999999999</v>
      </c>
      <c r="L154" s="31">
        <v>125.85</v>
      </c>
      <c r="M154" s="31">
        <v>170.10937999999999</v>
      </c>
      <c r="N154" s="1"/>
      <c r="O154" s="1"/>
    </row>
    <row r="155" spans="1:15" ht="12.75" customHeight="1">
      <c r="A155" s="56">
        <v>146</v>
      </c>
      <c r="B155" s="31" t="s">
        <v>165</v>
      </c>
      <c r="C155" s="31">
        <v>89.95</v>
      </c>
      <c r="D155" s="40">
        <v>89.083333333333329</v>
      </c>
      <c r="E155" s="40">
        <v>87.916666666666657</v>
      </c>
      <c r="F155" s="40">
        <v>85.883333333333326</v>
      </c>
      <c r="G155" s="40">
        <v>84.716666666666654</v>
      </c>
      <c r="H155" s="40">
        <v>91.11666666666666</v>
      </c>
      <c r="I155" s="40">
        <v>92.283333333333317</v>
      </c>
      <c r="J155" s="40">
        <v>94.316666666666663</v>
      </c>
      <c r="K155" s="31">
        <v>90.25</v>
      </c>
      <c r="L155" s="31">
        <v>87.05</v>
      </c>
      <c r="M155" s="31">
        <v>248.02278000000001</v>
      </c>
      <c r="N155" s="1"/>
      <c r="O155" s="1"/>
    </row>
    <row r="156" spans="1:15" ht="12.75" customHeight="1">
      <c r="A156" s="56">
        <v>147</v>
      </c>
      <c r="B156" s="31" t="s">
        <v>167</v>
      </c>
      <c r="C156" s="31">
        <v>3731.85</v>
      </c>
      <c r="D156" s="40">
        <v>3739.6166666666668</v>
      </c>
      <c r="E156" s="40">
        <v>3692.2333333333336</v>
      </c>
      <c r="F156" s="40">
        <v>3652.6166666666668</v>
      </c>
      <c r="G156" s="40">
        <v>3605.2333333333336</v>
      </c>
      <c r="H156" s="40">
        <v>3779.2333333333336</v>
      </c>
      <c r="I156" s="40">
        <v>3826.6166666666668</v>
      </c>
      <c r="J156" s="40">
        <v>3866.2333333333336</v>
      </c>
      <c r="K156" s="31">
        <v>3787</v>
      </c>
      <c r="L156" s="31">
        <v>3700</v>
      </c>
      <c r="M156" s="31">
        <v>2.7160500000000001</v>
      </c>
      <c r="N156" s="1"/>
      <c r="O156" s="1"/>
    </row>
    <row r="157" spans="1:15" ht="12.75" customHeight="1">
      <c r="A157" s="56">
        <v>148</v>
      </c>
      <c r="B157" s="31" t="s">
        <v>168</v>
      </c>
      <c r="C157" s="31">
        <v>19397.8</v>
      </c>
      <c r="D157" s="40">
        <v>19336.533333333333</v>
      </c>
      <c r="E157" s="40">
        <v>19223.166666666664</v>
      </c>
      <c r="F157" s="40">
        <v>19048.533333333333</v>
      </c>
      <c r="G157" s="40">
        <v>18935.166666666664</v>
      </c>
      <c r="H157" s="40">
        <v>19511.166666666664</v>
      </c>
      <c r="I157" s="40">
        <v>19624.533333333333</v>
      </c>
      <c r="J157" s="40">
        <v>19799.166666666664</v>
      </c>
      <c r="K157" s="31">
        <v>19449.900000000001</v>
      </c>
      <c r="L157" s="31">
        <v>19161.900000000001</v>
      </c>
      <c r="M157" s="31">
        <v>0.54812000000000005</v>
      </c>
      <c r="N157" s="1"/>
      <c r="O157" s="1"/>
    </row>
    <row r="158" spans="1:15" ht="12.75" customHeight="1">
      <c r="A158" s="56">
        <v>149</v>
      </c>
      <c r="B158" s="31" t="s">
        <v>164</v>
      </c>
      <c r="C158" s="31">
        <v>372.65</v>
      </c>
      <c r="D158" s="40">
        <v>372.2</v>
      </c>
      <c r="E158" s="40">
        <v>365.59999999999997</v>
      </c>
      <c r="F158" s="40">
        <v>358.54999999999995</v>
      </c>
      <c r="G158" s="40">
        <v>351.94999999999993</v>
      </c>
      <c r="H158" s="40">
        <v>379.25</v>
      </c>
      <c r="I158" s="40">
        <v>385.85</v>
      </c>
      <c r="J158" s="40">
        <v>392.90000000000003</v>
      </c>
      <c r="K158" s="31">
        <v>378.8</v>
      </c>
      <c r="L158" s="31">
        <v>365.15</v>
      </c>
      <c r="M158" s="31">
        <v>7.7789700000000002</v>
      </c>
      <c r="N158" s="1"/>
      <c r="O158" s="1"/>
    </row>
    <row r="159" spans="1:15" ht="12.75" customHeight="1">
      <c r="A159" s="56">
        <v>150</v>
      </c>
      <c r="B159" s="31" t="s">
        <v>270</v>
      </c>
      <c r="C159" s="31">
        <v>836.75</v>
      </c>
      <c r="D159" s="40">
        <v>834.41666666666663</v>
      </c>
      <c r="E159" s="40">
        <v>823.13333333333321</v>
      </c>
      <c r="F159" s="40">
        <v>809.51666666666654</v>
      </c>
      <c r="G159" s="40">
        <v>798.23333333333312</v>
      </c>
      <c r="H159" s="40">
        <v>848.0333333333333</v>
      </c>
      <c r="I159" s="40">
        <v>859.31666666666683</v>
      </c>
      <c r="J159" s="40">
        <v>872.93333333333339</v>
      </c>
      <c r="K159" s="31">
        <v>845.7</v>
      </c>
      <c r="L159" s="31">
        <v>820.8</v>
      </c>
      <c r="M159" s="31">
        <v>9.2920300000000005</v>
      </c>
      <c r="N159" s="1"/>
      <c r="O159" s="1"/>
    </row>
    <row r="160" spans="1:15" ht="12.75" customHeight="1">
      <c r="A160" s="56">
        <v>151</v>
      </c>
      <c r="B160" s="31" t="s">
        <v>172</v>
      </c>
      <c r="C160" s="31">
        <v>142.25</v>
      </c>
      <c r="D160" s="40">
        <v>141.85</v>
      </c>
      <c r="E160" s="40">
        <v>140.04999999999998</v>
      </c>
      <c r="F160" s="40">
        <v>137.85</v>
      </c>
      <c r="G160" s="40">
        <v>136.04999999999998</v>
      </c>
      <c r="H160" s="40">
        <v>144.04999999999998</v>
      </c>
      <c r="I160" s="40">
        <v>145.85</v>
      </c>
      <c r="J160" s="40">
        <v>148.04999999999998</v>
      </c>
      <c r="K160" s="31">
        <v>143.65</v>
      </c>
      <c r="L160" s="31">
        <v>139.65</v>
      </c>
      <c r="M160" s="31">
        <v>142.78744</v>
      </c>
      <c r="N160" s="1"/>
      <c r="O160" s="1"/>
    </row>
    <row r="161" spans="1:15" ht="12.75" customHeight="1">
      <c r="A161" s="56">
        <v>152</v>
      </c>
      <c r="B161" s="31" t="s">
        <v>271</v>
      </c>
      <c r="C161" s="31">
        <v>214.35</v>
      </c>
      <c r="D161" s="40">
        <v>215.65</v>
      </c>
      <c r="E161" s="40">
        <v>210.75</v>
      </c>
      <c r="F161" s="40">
        <v>207.15</v>
      </c>
      <c r="G161" s="40">
        <v>202.25</v>
      </c>
      <c r="H161" s="40">
        <v>219.25</v>
      </c>
      <c r="I161" s="40">
        <v>224.15000000000003</v>
      </c>
      <c r="J161" s="40">
        <v>227.75</v>
      </c>
      <c r="K161" s="31">
        <v>220.55</v>
      </c>
      <c r="L161" s="31">
        <v>212.05</v>
      </c>
      <c r="M161" s="31">
        <v>14.040240000000001</v>
      </c>
      <c r="N161" s="1"/>
      <c r="O161" s="1"/>
    </row>
    <row r="162" spans="1:15" ht="12.75" customHeight="1">
      <c r="A162" s="56">
        <v>153</v>
      </c>
      <c r="B162" s="31" t="s">
        <v>179</v>
      </c>
      <c r="C162" s="31">
        <v>2943.1</v>
      </c>
      <c r="D162" s="40">
        <v>2921.6333333333332</v>
      </c>
      <c r="E162" s="40">
        <v>2891.4666666666662</v>
      </c>
      <c r="F162" s="40">
        <v>2839.833333333333</v>
      </c>
      <c r="G162" s="40">
        <v>2809.6666666666661</v>
      </c>
      <c r="H162" s="40">
        <v>2973.2666666666664</v>
      </c>
      <c r="I162" s="40">
        <v>3003.4333333333334</v>
      </c>
      <c r="J162" s="40">
        <v>3055.0666666666666</v>
      </c>
      <c r="K162" s="31">
        <v>2951.8</v>
      </c>
      <c r="L162" s="31">
        <v>2870</v>
      </c>
      <c r="M162" s="31">
        <v>2.2196799999999999</v>
      </c>
      <c r="N162" s="1"/>
      <c r="O162" s="1"/>
    </row>
    <row r="163" spans="1:15" ht="12.75" customHeight="1">
      <c r="A163" s="56">
        <v>154</v>
      </c>
      <c r="B163" s="31" t="s">
        <v>173</v>
      </c>
      <c r="C163" s="31">
        <v>37887.65</v>
      </c>
      <c r="D163" s="40">
        <v>38212.73333333333</v>
      </c>
      <c r="E163" s="40">
        <v>37475.46666666666</v>
      </c>
      <c r="F163" s="40">
        <v>37063.283333333333</v>
      </c>
      <c r="G163" s="40">
        <v>36326.016666666663</v>
      </c>
      <c r="H163" s="40">
        <v>38624.916666666657</v>
      </c>
      <c r="I163" s="40">
        <v>39362.183333333334</v>
      </c>
      <c r="J163" s="40">
        <v>39774.366666666654</v>
      </c>
      <c r="K163" s="31">
        <v>38950</v>
      </c>
      <c r="L163" s="31">
        <v>37800.550000000003</v>
      </c>
      <c r="M163" s="31">
        <v>0.27871000000000001</v>
      </c>
      <c r="N163" s="1"/>
      <c r="O163" s="1"/>
    </row>
    <row r="164" spans="1:15" ht="12.75" customHeight="1">
      <c r="A164" s="56">
        <v>155</v>
      </c>
      <c r="B164" s="31" t="s">
        <v>175</v>
      </c>
      <c r="C164" s="31">
        <v>220.7</v>
      </c>
      <c r="D164" s="40">
        <v>220.33333333333334</v>
      </c>
      <c r="E164" s="40">
        <v>219.36666666666667</v>
      </c>
      <c r="F164" s="40">
        <v>218.03333333333333</v>
      </c>
      <c r="G164" s="40">
        <v>217.06666666666666</v>
      </c>
      <c r="H164" s="40">
        <v>221.66666666666669</v>
      </c>
      <c r="I164" s="40">
        <v>222.63333333333333</v>
      </c>
      <c r="J164" s="40">
        <v>223.9666666666667</v>
      </c>
      <c r="K164" s="31">
        <v>221.3</v>
      </c>
      <c r="L164" s="31">
        <v>219</v>
      </c>
      <c r="M164" s="31">
        <v>15.326370000000001</v>
      </c>
      <c r="N164" s="1"/>
      <c r="O164" s="1"/>
    </row>
    <row r="165" spans="1:15" ht="12.75" customHeight="1">
      <c r="A165" s="56">
        <v>156</v>
      </c>
      <c r="B165" s="31" t="s">
        <v>177</v>
      </c>
      <c r="C165" s="31">
        <v>5023.5</v>
      </c>
      <c r="D165" s="40">
        <v>5095.5333333333338</v>
      </c>
      <c r="E165" s="40">
        <v>4941.0666666666675</v>
      </c>
      <c r="F165" s="40">
        <v>4858.6333333333341</v>
      </c>
      <c r="G165" s="40">
        <v>4704.1666666666679</v>
      </c>
      <c r="H165" s="40">
        <v>5177.9666666666672</v>
      </c>
      <c r="I165" s="40">
        <v>5332.4333333333325</v>
      </c>
      <c r="J165" s="40">
        <v>5414.8666666666668</v>
      </c>
      <c r="K165" s="31">
        <v>5250</v>
      </c>
      <c r="L165" s="31">
        <v>5013.1000000000004</v>
      </c>
      <c r="M165" s="31">
        <v>0.53856000000000004</v>
      </c>
      <c r="N165" s="1"/>
      <c r="O165" s="1"/>
    </row>
    <row r="166" spans="1:15" ht="12.75" customHeight="1">
      <c r="A166" s="56">
        <v>157</v>
      </c>
      <c r="B166" s="31" t="s">
        <v>178</v>
      </c>
      <c r="C166" s="31">
        <v>2204.4499999999998</v>
      </c>
      <c r="D166" s="40">
        <v>2210.4666666666667</v>
      </c>
      <c r="E166" s="40">
        <v>2189.5333333333333</v>
      </c>
      <c r="F166" s="40">
        <v>2174.6166666666668</v>
      </c>
      <c r="G166" s="40">
        <v>2153.6833333333334</v>
      </c>
      <c r="H166" s="40">
        <v>2225.3833333333332</v>
      </c>
      <c r="I166" s="40">
        <v>2246.3166666666666</v>
      </c>
      <c r="J166" s="40">
        <v>2261.2333333333331</v>
      </c>
      <c r="K166" s="31">
        <v>2231.4</v>
      </c>
      <c r="L166" s="31">
        <v>2195.5500000000002</v>
      </c>
      <c r="M166" s="31">
        <v>3.3921299999999999</v>
      </c>
      <c r="N166" s="1"/>
      <c r="O166" s="1"/>
    </row>
    <row r="167" spans="1:15" ht="12.75" customHeight="1">
      <c r="A167" s="56">
        <v>158</v>
      </c>
      <c r="B167" s="31" t="s">
        <v>174</v>
      </c>
      <c r="C167" s="31">
        <v>2476.85</v>
      </c>
      <c r="D167" s="40">
        <v>2460.5500000000002</v>
      </c>
      <c r="E167" s="40">
        <v>2432.6000000000004</v>
      </c>
      <c r="F167" s="40">
        <v>2388.3500000000004</v>
      </c>
      <c r="G167" s="40">
        <v>2360.4000000000005</v>
      </c>
      <c r="H167" s="40">
        <v>2504.8000000000002</v>
      </c>
      <c r="I167" s="40">
        <v>2532.75</v>
      </c>
      <c r="J167" s="40">
        <v>2577</v>
      </c>
      <c r="K167" s="31">
        <v>2488.5</v>
      </c>
      <c r="L167" s="31">
        <v>2416.3000000000002</v>
      </c>
      <c r="M167" s="31">
        <v>6.2993800000000002</v>
      </c>
      <c r="N167" s="1"/>
      <c r="O167" s="1"/>
    </row>
    <row r="168" spans="1:15" ht="12.75" customHeight="1">
      <c r="A168" s="56">
        <v>159</v>
      </c>
      <c r="B168" s="31" t="s">
        <v>272</v>
      </c>
      <c r="C168" s="31">
        <v>2331.4499999999998</v>
      </c>
      <c r="D168" s="40">
        <v>2314.1333333333332</v>
      </c>
      <c r="E168" s="40">
        <v>2288.3166666666666</v>
      </c>
      <c r="F168" s="40">
        <v>2245.1833333333334</v>
      </c>
      <c r="G168" s="40">
        <v>2219.3666666666668</v>
      </c>
      <c r="H168" s="40">
        <v>2357.2666666666664</v>
      </c>
      <c r="I168" s="40">
        <v>2383.083333333333</v>
      </c>
      <c r="J168" s="40">
        <v>2426.2166666666662</v>
      </c>
      <c r="K168" s="31">
        <v>2339.9499999999998</v>
      </c>
      <c r="L168" s="31">
        <v>2271</v>
      </c>
      <c r="M168" s="31">
        <v>2.7978000000000001</v>
      </c>
      <c r="N168" s="1"/>
      <c r="O168" s="1"/>
    </row>
    <row r="169" spans="1:15" ht="12.75" customHeight="1">
      <c r="A169" s="56">
        <v>160</v>
      </c>
      <c r="B169" s="31" t="s">
        <v>176</v>
      </c>
      <c r="C169" s="31">
        <v>119.5</v>
      </c>
      <c r="D169" s="40">
        <v>118.86666666666667</v>
      </c>
      <c r="E169" s="40">
        <v>117.93333333333335</v>
      </c>
      <c r="F169" s="40">
        <v>116.36666666666667</v>
      </c>
      <c r="G169" s="40">
        <v>115.43333333333335</v>
      </c>
      <c r="H169" s="40">
        <v>120.43333333333335</v>
      </c>
      <c r="I169" s="40">
        <v>121.36666666666669</v>
      </c>
      <c r="J169" s="40">
        <v>122.93333333333335</v>
      </c>
      <c r="K169" s="31">
        <v>119.8</v>
      </c>
      <c r="L169" s="31">
        <v>117.3</v>
      </c>
      <c r="M169" s="31">
        <v>39.491039999999998</v>
      </c>
      <c r="N169" s="1"/>
      <c r="O169" s="1"/>
    </row>
    <row r="170" spans="1:15" ht="12.75" customHeight="1">
      <c r="A170" s="56">
        <v>161</v>
      </c>
      <c r="B170" s="31" t="s">
        <v>181</v>
      </c>
      <c r="C170" s="31">
        <v>207.2</v>
      </c>
      <c r="D170" s="40">
        <v>206.88333333333333</v>
      </c>
      <c r="E170" s="40">
        <v>205.01666666666665</v>
      </c>
      <c r="F170" s="40">
        <v>202.83333333333331</v>
      </c>
      <c r="G170" s="40">
        <v>200.96666666666664</v>
      </c>
      <c r="H170" s="40">
        <v>209.06666666666666</v>
      </c>
      <c r="I170" s="40">
        <v>210.93333333333334</v>
      </c>
      <c r="J170" s="40">
        <v>213.11666666666667</v>
      </c>
      <c r="K170" s="31">
        <v>208.75</v>
      </c>
      <c r="L170" s="31">
        <v>204.7</v>
      </c>
      <c r="M170" s="31">
        <v>152.49612999999999</v>
      </c>
      <c r="N170" s="1"/>
      <c r="O170" s="1"/>
    </row>
    <row r="171" spans="1:15" ht="12.75" customHeight="1">
      <c r="A171" s="56">
        <v>162</v>
      </c>
      <c r="B171" s="31" t="s">
        <v>273</v>
      </c>
      <c r="C171" s="31">
        <v>442.75</v>
      </c>
      <c r="D171" s="40">
        <v>435.75</v>
      </c>
      <c r="E171" s="40">
        <v>424.55</v>
      </c>
      <c r="F171" s="40">
        <v>406.35</v>
      </c>
      <c r="G171" s="40">
        <v>395.15000000000003</v>
      </c>
      <c r="H171" s="40">
        <v>453.95</v>
      </c>
      <c r="I171" s="40">
        <v>465.15000000000003</v>
      </c>
      <c r="J171" s="40">
        <v>483.34999999999997</v>
      </c>
      <c r="K171" s="31">
        <v>446.95</v>
      </c>
      <c r="L171" s="31">
        <v>417.55</v>
      </c>
      <c r="M171" s="31">
        <v>14.203900000000001</v>
      </c>
      <c r="N171" s="1"/>
      <c r="O171" s="1"/>
    </row>
    <row r="172" spans="1:15" ht="12.75" customHeight="1">
      <c r="A172" s="56">
        <v>163</v>
      </c>
      <c r="B172" s="31" t="s">
        <v>274</v>
      </c>
      <c r="C172" s="31">
        <v>15124.95</v>
      </c>
      <c r="D172" s="40">
        <v>15132.85</v>
      </c>
      <c r="E172" s="40">
        <v>15044.800000000001</v>
      </c>
      <c r="F172" s="40">
        <v>14964.650000000001</v>
      </c>
      <c r="G172" s="40">
        <v>14876.600000000002</v>
      </c>
      <c r="H172" s="40">
        <v>15213</v>
      </c>
      <c r="I172" s="40">
        <v>15301.05</v>
      </c>
      <c r="J172" s="40">
        <v>15381.199999999999</v>
      </c>
      <c r="K172" s="31">
        <v>15220.9</v>
      </c>
      <c r="L172" s="31">
        <v>15052.7</v>
      </c>
      <c r="M172" s="31">
        <v>5.5579999999999997E-2</v>
      </c>
      <c r="N172" s="1"/>
      <c r="O172" s="1"/>
    </row>
    <row r="173" spans="1:15" ht="12.75" customHeight="1">
      <c r="A173" s="56">
        <v>164</v>
      </c>
      <c r="B173" s="31" t="s">
        <v>180</v>
      </c>
      <c r="C173" s="31">
        <v>38.35</v>
      </c>
      <c r="D173" s="40">
        <v>38.016666666666673</v>
      </c>
      <c r="E173" s="40">
        <v>37.483333333333348</v>
      </c>
      <c r="F173" s="40">
        <v>36.616666666666674</v>
      </c>
      <c r="G173" s="40">
        <v>36.08333333333335</v>
      </c>
      <c r="H173" s="40">
        <v>38.883333333333347</v>
      </c>
      <c r="I173" s="40">
        <v>39.416666666666664</v>
      </c>
      <c r="J173" s="40">
        <v>40.283333333333346</v>
      </c>
      <c r="K173" s="31">
        <v>38.549999999999997</v>
      </c>
      <c r="L173" s="31">
        <v>37.15</v>
      </c>
      <c r="M173" s="31">
        <v>403.15749</v>
      </c>
      <c r="N173" s="1"/>
      <c r="O173" s="1"/>
    </row>
    <row r="174" spans="1:15" ht="12.75" customHeight="1">
      <c r="A174" s="56">
        <v>165</v>
      </c>
      <c r="B174" s="31" t="s">
        <v>185</v>
      </c>
      <c r="C174" s="31">
        <v>191.9</v>
      </c>
      <c r="D174" s="40">
        <v>189.4</v>
      </c>
      <c r="E174" s="40">
        <v>186</v>
      </c>
      <c r="F174" s="40">
        <v>180.1</v>
      </c>
      <c r="G174" s="40">
        <v>176.7</v>
      </c>
      <c r="H174" s="40">
        <v>195.3</v>
      </c>
      <c r="I174" s="40">
        <v>198.70000000000005</v>
      </c>
      <c r="J174" s="40">
        <v>204.60000000000002</v>
      </c>
      <c r="K174" s="31">
        <v>192.8</v>
      </c>
      <c r="L174" s="31">
        <v>183.5</v>
      </c>
      <c r="M174" s="31">
        <v>131.92973000000001</v>
      </c>
      <c r="N174" s="1"/>
      <c r="O174" s="1"/>
    </row>
    <row r="175" spans="1:15" ht="12.75" customHeight="1">
      <c r="A175" s="56">
        <v>166</v>
      </c>
      <c r="B175" s="31" t="s">
        <v>186</v>
      </c>
      <c r="C175" s="31">
        <v>134.44999999999999</v>
      </c>
      <c r="D175" s="40">
        <v>134.76666666666668</v>
      </c>
      <c r="E175" s="40">
        <v>132.98333333333335</v>
      </c>
      <c r="F175" s="40">
        <v>131.51666666666668</v>
      </c>
      <c r="G175" s="40">
        <v>129.73333333333335</v>
      </c>
      <c r="H175" s="40">
        <v>136.23333333333335</v>
      </c>
      <c r="I175" s="40">
        <v>138.01666666666671</v>
      </c>
      <c r="J175" s="40">
        <v>139.48333333333335</v>
      </c>
      <c r="K175" s="31">
        <v>136.55000000000001</v>
      </c>
      <c r="L175" s="31">
        <v>133.30000000000001</v>
      </c>
      <c r="M175" s="31">
        <v>43.276710000000001</v>
      </c>
      <c r="N175" s="1"/>
      <c r="O175" s="1"/>
    </row>
    <row r="176" spans="1:15" ht="12.75" customHeight="1">
      <c r="A176" s="56">
        <v>167</v>
      </c>
      <c r="B176" s="31" t="s">
        <v>187</v>
      </c>
      <c r="C176" s="31">
        <v>2467</v>
      </c>
      <c r="D176" s="40">
        <v>2455.3666666666668</v>
      </c>
      <c r="E176" s="40">
        <v>2436.7333333333336</v>
      </c>
      <c r="F176" s="40">
        <v>2406.4666666666667</v>
      </c>
      <c r="G176" s="40">
        <v>2387.8333333333335</v>
      </c>
      <c r="H176" s="40">
        <v>2485.6333333333337</v>
      </c>
      <c r="I176" s="40">
        <v>2504.2666666666669</v>
      </c>
      <c r="J176" s="40">
        <v>2534.5333333333338</v>
      </c>
      <c r="K176" s="31">
        <v>2474</v>
      </c>
      <c r="L176" s="31">
        <v>2425.1</v>
      </c>
      <c r="M176" s="31">
        <v>46.632759999999998</v>
      </c>
      <c r="N176" s="1"/>
      <c r="O176" s="1"/>
    </row>
    <row r="177" spans="1:15" ht="12.75" customHeight="1">
      <c r="A177" s="56">
        <v>168</v>
      </c>
      <c r="B177" s="31" t="s">
        <v>275</v>
      </c>
      <c r="C177" s="31">
        <v>959.85</v>
      </c>
      <c r="D177" s="40">
        <v>955.75</v>
      </c>
      <c r="E177" s="40">
        <v>944.2</v>
      </c>
      <c r="F177" s="40">
        <v>928.55000000000007</v>
      </c>
      <c r="G177" s="40">
        <v>917.00000000000011</v>
      </c>
      <c r="H177" s="40">
        <v>971.4</v>
      </c>
      <c r="I177" s="40">
        <v>982.94999999999993</v>
      </c>
      <c r="J177" s="40">
        <v>998.59999999999991</v>
      </c>
      <c r="K177" s="31">
        <v>967.3</v>
      </c>
      <c r="L177" s="31">
        <v>940.1</v>
      </c>
      <c r="M177" s="31">
        <v>17.732939999999999</v>
      </c>
      <c r="N177" s="1"/>
      <c r="O177" s="1"/>
    </row>
    <row r="178" spans="1:15" ht="12.75" customHeight="1">
      <c r="A178" s="56">
        <v>169</v>
      </c>
      <c r="B178" s="31" t="s">
        <v>189</v>
      </c>
      <c r="C178" s="31">
        <v>1164.8499999999999</v>
      </c>
      <c r="D178" s="40">
        <v>1166.6000000000001</v>
      </c>
      <c r="E178" s="40">
        <v>1153.7500000000002</v>
      </c>
      <c r="F178" s="40">
        <v>1142.6500000000001</v>
      </c>
      <c r="G178" s="40">
        <v>1129.8000000000002</v>
      </c>
      <c r="H178" s="40">
        <v>1177.7000000000003</v>
      </c>
      <c r="I178" s="40">
        <v>1190.5500000000002</v>
      </c>
      <c r="J178" s="40">
        <v>1201.6500000000003</v>
      </c>
      <c r="K178" s="31">
        <v>1179.45</v>
      </c>
      <c r="L178" s="31">
        <v>1155.5</v>
      </c>
      <c r="M178" s="31">
        <v>12.39348</v>
      </c>
      <c r="N178" s="1"/>
      <c r="O178" s="1"/>
    </row>
    <row r="179" spans="1:15" ht="12.75" customHeight="1">
      <c r="A179" s="56">
        <v>170</v>
      </c>
      <c r="B179" s="31" t="s">
        <v>193</v>
      </c>
      <c r="C179" s="31">
        <v>2016.7</v>
      </c>
      <c r="D179" s="40">
        <v>2036.25</v>
      </c>
      <c r="E179" s="40">
        <v>1974.4499999999998</v>
      </c>
      <c r="F179" s="40">
        <v>1932.1999999999998</v>
      </c>
      <c r="G179" s="40">
        <v>1870.3999999999996</v>
      </c>
      <c r="H179" s="40">
        <v>2078.5</v>
      </c>
      <c r="I179" s="40">
        <v>2140.3000000000002</v>
      </c>
      <c r="J179" s="40">
        <v>2182.5500000000002</v>
      </c>
      <c r="K179" s="31">
        <v>2098.0500000000002</v>
      </c>
      <c r="L179" s="31">
        <v>1994</v>
      </c>
      <c r="M179" s="31">
        <v>15.02267</v>
      </c>
      <c r="N179" s="1"/>
      <c r="O179" s="1"/>
    </row>
    <row r="180" spans="1:15" ht="12.75" customHeight="1">
      <c r="A180" s="56">
        <v>171</v>
      </c>
      <c r="B180" s="31" t="s">
        <v>276</v>
      </c>
      <c r="C180" s="31">
        <v>7855.45</v>
      </c>
      <c r="D180" s="40">
        <v>7909.8</v>
      </c>
      <c r="E180" s="40">
        <v>7773.6500000000005</v>
      </c>
      <c r="F180" s="40">
        <v>7691.85</v>
      </c>
      <c r="G180" s="40">
        <v>7555.7000000000007</v>
      </c>
      <c r="H180" s="40">
        <v>7991.6</v>
      </c>
      <c r="I180" s="40">
        <v>8127.75</v>
      </c>
      <c r="J180" s="40">
        <v>8209.5499999999993</v>
      </c>
      <c r="K180" s="31">
        <v>8045.95</v>
      </c>
      <c r="L180" s="31">
        <v>7828</v>
      </c>
      <c r="M180" s="31">
        <v>0.42236000000000001</v>
      </c>
      <c r="N180" s="1"/>
      <c r="O180" s="1"/>
    </row>
    <row r="181" spans="1:15" ht="12.75" customHeight="1">
      <c r="A181" s="56">
        <v>172</v>
      </c>
      <c r="B181" s="31" t="s">
        <v>191</v>
      </c>
      <c r="C181" s="31">
        <v>26092</v>
      </c>
      <c r="D181" s="40">
        <v>26122.783333333336</v>
      </c>
      <c r="E181" s="40">
        <v>25819.216666666674</v>
      </c>
      <c r="F181" s="40">
        <v>25546.433333333338</v>
      </c>
      <c r="G181" s="40">
        <v>25242.866666666676</v>
      </c>
      <c r="H181" s="40">
        <v>26395.566666666673</v>
      </c>
      <c r="I181" s="40">
        <v>26699.133333333331</v>
      </c>
      <c r="J181" s="40">
        <v>26971.916666666672</v>
      </c>
      <c r="K181" s="31">
        <v>26426.35</v>
      </c>
      <c r="L181" s="31">
        <v>25850</v>
      </c>
      <c r="M181" s="31">
        <v>0.30525000000000002</v>
      </c>
      <c r="N181" s="1"/>
      <c r="O181" s="1"/>
    </row>
    <row r="182" spans="1:15" ht="12.75" customHeight="1">
      <c r="A182" s="56">
        <v>173</v>
      </c>
      <c r="B182" s="31" t="s">
        <v>194</v>
      </c>
      <c r="C182" s="31">
        <v>1443.75</v>
      </c>
      <c r="D182" s="40">
        <v>1430.8166666666666</v>
      </c>
      <c r="E182" s="40">
        <v>1412.6833333333332</v>
      </c>
      <c r="F182" s="40">
        <v>1381.6166666666666</v>
      </c>
      <c r="G182" s="40">
        <v>1363.4833333333331</v>
      </c>
      <c r="H182" s="40">
        <v>1461.8833333333332</v>
      </c>
      <c r="I182" s="40">
        <v>1480.0166666666664</v>
      </c>
      <c r="J182" s="40">
        <v>1511.0833333333333</v>
      </c>
      <c r="K182" s="31">
        <v>1448.95</v>
      </c>
      <c r="L182" s="31">
        <v>1399.75</v>
      </c>
      <c r="M182" s="31">
        <v>11.07972</v>
      </c>
      <c r="N182" s="1"/>
      <c r="O182" s="1"/>
    </row>
    <row r="183" spans="1:15" ht="12.75" customHeight="1">
      <c r="A183" s="56">
        <v>174</v>
      </c>
      <c r="B183" s="31" t="s">
        <v>192</v>
      </c>
      <c r="C183" s="31">
        <v>2142.5</v>
      </c>
      <c r="D183" s="40">
        <v>2149.1333333333332</v>
      </c>
      <c r="E183" s="40">
        <v>2119.3666666666663</v>
      </c>
      <c r="F183" s="40">
        <v>2096.2333333333331</v>
      </c>
      <c r="G183" s="40">
        <v>2066.4666666666662</v>
      </c>
      <c r="H183" s="40">
        <v>2172.2666666666664</v>
      </c>
      <c r="I183" s="40">
        <v>2202.0333333333328</v>
      </c>
      <c r="J183" s="40">
        <v>2225.1666666666665</v>
      </c>
      <c r="K183" s="31">
        <v>2178.9</v>
      </c>
      <c r="L183" s="31">
        <v>2126</v>
      </c>
      <c r="M183" s="31">
        <v>3.1021200000000002</v>
      </c>
      <c r="N183" s="1"/>
      <c r="O183" s="1"/>
    </row>
    <row r="184" spans="1:15" ht="12.75" customHeight="1">
      <c r="A184" s="56">
        <v>175</v>
      </c>
      <c r="B184" s="31" t="s">
        <v>190</v>
      </c>
      <c r="C184" s="31">
        <v>475.3</v>
      </c>
      <c r="D184" s="40">
        <v>472.18333333333334</v>
      </c>
      <c r="E184" s="40">
        <v>467.11666666666667</v>
      </c>
      <c r="F184" s="40">
        <v>458.93333333333334</v>
      </c>
      <c r="G184" s="40">
        <v>453.86666666666667</v>
      </c>
      <c r="H184" s="40">
        <v>480.36666666666667</v>
      </c>
      <c r="I184" s="40">
        <v>485.43333333333339</v>
      </c>
      <c r="J184" s="40">
        <v>493.61666666666667</v>
      </c>
      <c r="K184" s="31">
        <v>477.25</v>
      </c>
      <c r="L184" s="31">
        <v>464</v>
      </c>
      <c r="M184" s="31">
        <v>171.56956</v>
      </c>
      <c r="N184" s="1"/>
      <c r="O184" s="1"/>
    </row>
    <row r="185" spans="1:15" ht="12.75" customHeight="1">
      <c r="A185" s="56">
        <v>176</v>
      </c>
      <c r="B185" s="31" t="s">
        <v>188</v>
      </c>
      <c r="C185" s="31">
        <v>102.55</v>
      </c>
      <c r="D185" s="40">
        <v>101.93333333333334</v>
      </c>
      <c r="E185" s="40">
        <v>100.86666666666667</v>
      </c>
      <c r="F185" s="40">
        <v>99.183333333333337</v>
      </c>
      <c r="G185" s="40">
        <v>98.116666666666674</v>
      </c>
      <c r="H185" s="40">
        <v>103.61666666666667</v>
      </c>
      <c r="I185" s="40">
        <v>104.68333333333334</v>
      </c>
      <c r="J185" s="40">
        <v>106.36666666666667</v>
      </c>
      <c r="K185" s="31">
        <v>103</v>
      </c>
      <c r="L185" s="31">
        <v>100.25</v>
      </c>
      <c r="M185" s="31">
        <v>370.13303000000002</v>
      </c>
      <c r="N185" s="1"/>
      <c r="O185" s="1"/>
    </row>
    <row r="186" spans="1:15" ht="12.75" customHeight="1">
      <c r="A186" s="56">
        <v>177</v>
      </c>
      <c r="B186" s="31" t="s">
        <v>195</v>
      </c>
      <c r="C186" s="31">
        <v>745.35</v>
      </c>
      <c r="D186" s="40">
        <v>749.65</v>
      </c>
      <c r="E186" s="40">
        <v>736.05</v>
      </c>
      <c r="F186" s="40">
        <v>726.75</v>
      </c>
      <c r="G186" s="40">
        <v>713.15</v>
      </c>
      <c r="H186" s="40">
        <v>758.94999999999993</v>
      </c>
      <c r="I186" s="40">
        <v>772.55000000000007</v>
      </c>
      <c r="J186" s="40">
        <v>781.84999999999991</v>
      </c>
      <c r="K186" s="31">
        <v>763.25</v>
      </c>
      <c r="L186" s="31">
        <v>740.35</v>
      </c>
      <c r="M186" s="31">
        <v>36.877989999999997</v>
      </c>
      <c r="N186" s="1"/>
      <c r="O186" s="1"/>
    </row>
    <row r="187" spans="1:15" ht="12.75" customHeight="1">
      <c r="A187" s="56">
        <v>178</v>
      </c>
      <c r="B187" s="31" t="s">
        <v>196</v>
      </c>
      <c r="C187" s="31">
        <v>524.04999999999995</v>
      </c>
      <c r="D187" s="40">
        <v>524.1</v>
      </c>
      <c r="E187" s="40">
        <v>517.20000000000005</v>
      </c>
      <c r="F187" s="40">
        <v>510.35</v>
      </c>
      <c r="G187" s="40">
        <v>503.45000000000005</v>
      </c>
      <c r="H187" s="40">
        <v>530.95000000000005</v>
      </c>
      <c r="I187" s="40">
        <v>537.84999999999991</v>
      </c>
      <c r="J187" s="40">
        <v>544.70000000000005</v>
      </c>
      <c r="K187" s="31">
        <v>531</v>
      </c>
      <c r="L187" s="31">
        <v>517.25</v>
      </c>
      <c r="M187" s="31">
        <v>10.36599</v>
      </c>
      <c r="N187" s="1"/>
      <c r="O187" s="1"/>
    </row>
    <row r="188" spans="1:15" ht="12.75" customHeight="1">
      <c r="A188" s="56">
        <v>179</v>
      </c>
      <c r="B188" s="31" t="s">
        <v>277</v>
      </c>
      <c r="C188" s="31">
        <v>588.45000000000005</v>
      </c>
      <c r="D188" s="40">
        <v>592.35</v>
      </c>
      <c r="E188" s="40">
        <v>578</v>
      </c>
      <c r="F188" s="40">
        <v>567.54999999999995</v>
      </c>
      <c r="G188" s="40">
        <v>553.19999999999993</v>
      </c>
      <c r="H188" s="40">
        <v>602.80000000000007</v>
      </c>
      <c r="I188" s="40">
        <v>617.1500000000002</v>
      </c>
      <c r="J188" s="40">
        <v>627.60000000000014</v>
      </c>
      <c r="K188" s="31">
        <v>606.70000000000005</v>
      </c>
      <c r="L188" s="31">
        <v>581.9</v>
      </c>
      <c r="M188" s="31">
        <v>4.4790900000000002</v>
      </c>
      <c r="N188" s="1"/>
      <c r="O188" s="1"/>
    </row>
    <row r="189" spans="1:15" ht="12.75" customHeight="1">
      <c r="A189" s="56">
        <v>180</v>
      </c>
      <c r="B189" s="31" t="s">
        <v>208</v>
      </c>
      <c r="C189" s="31">
        <v>678.2</v>
      </c>
      <c r="D189" s="40">
        <v>683.9</v>
      </c>
      <c r="E189" s="40">
        <v>669.8</v>
      </c>
      <c r="F189" s="40">
        <v>661.4</v>
      </c>
      <c r="G189" s="40">
        <v>647.29999999999995</v>
      </c>
      <c r="H189" s="40">
        <v>692.3</v>
      </c>
      <c r="I189" s="40">
        <v>706.40000000000009</v>
      </c>
      <c r="J189" s="40">
        <v>714.8</v>
      </c>
      <c r="K189" s="31">
        <v>698</v>
      </c>
      <c r="L189" s="31">
        <v>675.5</v>
      </c>
      <c r="M189" s="31">
        <v>18.026389999999999</v>
      </c>
      <c r="N189" s="1"/>
      <c r="O189" s="1"/>
    </row>
    <row r="190" spans="1:15" ht="12.75" customHeight="1">
      <c r="A190" s="56">
        <v>181</v>
      </c>
      <c r="B190" s="31" t="s">
        <v>197</v>
      </c>
      <c r="C190" s="31">
        <v>883.9</v>
      </c>
      <c r="D190" s="40">
        <v>880.56666666666661</v>
      </c>
      <c r="E190" s="40">
        <v>873.33333333333326</v>
      </c>
      <c r="F190" s="40">
        <v>862.76666666666665</v>
      </c>
      <c r="G190" s="40">
        <v>855.5333333333333</v>
      </c>
      <c r="H190" s="40">
        <v>891.13333333333321</v>
      </c>
      <c r="I190" s="40">
        <v>898.36666666666656</v>
      </c>
      <c r="J190" s="40">
        <v>908.93333333333317</v>
      </c>
      <c r="K190" s="31">
        <v>887.8</v>
      </c>
      <c r="L190" s="31">
        <v>870</v>
      </c>
      <c r="M190" s="31">
        <v>9.9235699999999998</v>
      </c>
      <c r="N190" s="1"/>
      <c r="O190" s="1"/>
    </row>
    <row r="191" spans="1:15" ht="12.75" customHeight="1">
      <c r="A191" s="56">
        <v>182</v>
      </c>
      <c r="B191" s="31" t="s">
        <v>534</v>
      </c>
      <c r="C191" s="31">
        <v>1276.3499999999999</v>
      </c>
      <c r="D191" s="40">
        <v>1290.2</v>
      </c>
      <c r="E191" s="40">
        <v>1251.4000000000001</v>
      </c>
      <c r="F191" s="40">
        <v>1226.45</v>
      </c>
      <c r="G191" s="40">
        <v>1187.6500000000001</v>
      </c>
      <c r="H191" s="40">
        <v>1315.15</v>
      </c>
      <c r="I191" s="40">
        <v>1353.9499999999998</v>
      </c>
      <c r="J191" s="40">
        <v>1378.9</v>
      </c>
      <c r="K191" s="31">
        <v>1329</v>
      </c>
      <c r="L191" s="31">
        <v>1265.25</v>
      </c>
      <c r="M191" s="31">
        <v>4.1170200000000001</v>
      </c>
      <c r="N191" s="1"/>
      <c r="O191" s="1"/>
    </row>
    <row r="192" spans="1:15" ht="12.75" customHeight="1">
      <c r="A192" s="56">
        <v>183</v>
      </c>
      <c r="B192" s="31" t="s">
        <v>202</v>
      </c>
      <c r="C192" s="31">
        <v>3577.8</v>
      </c>
      <c r="D192" s="40">
        <v>3567.6</v>
      </c>
      <c r="E192" s="40">
        <v>3545.2</v>
      </c>
      <c r="F192" s="40">
        <v>3512.6</v>
      </c>
      <c r="G192" s="40">
        <v>3490.2</v>
      </c>
      <c r="H192" s="40">
        <v>3600.2</v>
      </c>
      <c r="I192" s="40">
        <v>3622.6000000000004</v>
      </c>
      <c r="J192" s="40">
        <v>3655.2</v>
      </c>
      <c r="K192" s="31">
        <v>3590</v>
      </c>
      <c r="L192" s="31">
        <v>3535</v>
      </c>
      <c r="M192" s="31">
        <v>21.021180000000001</v>
      </c>
      <c r="N192" s="1"/>
      <c r="O192" s="1"/>
    </row>
    <row r="193" spans="1:15" ht="12.75" customHeight="1">
      <c r="A193" s="56">
        <v>184</v>
      </c>
      <c r="B193" s="31" t="s">
        <v>198</v>
      </c>
      <c r="C193" s="31">
        <v>772.8</v>
      </c>
      <c r="D193" s="40">
        <v>777.03333333333342</v>
      </c>
      <c r="E193" s="40">
        <v>763.21666666666681</v>
      </c>
      <c r="F193" s="40">
        <v>753.63333333333344</v>
      </c>
      <c r="G193" s="40">
        <v>739.81666666666683</v>
      </c>
      <c r="H193" s="40">
        <v>786.61666666666679</v>
      </c>
      <c r="I193" s="40">
        <v>800.43333333333339</v>
      </c>
      <c r="J193" s="40">
        <v>810.01666666666677</v>
      </c>
      <c r="K193" s="31">
        <v>790.85</v>
      </c>
      <c r="L193" s="31">
        <v>767.45</v>
      </c>
      <c r="M193" s="31">
        <v>12.638439999999999</v>
      </c>
      <c r="N193" s="1"/>
      <c r="O193" s="1"/>
    </row>
    <row r="194" spans="1:15" ht="12.75" customHeight="1">
      <c r="A194" s="56">
        <v>185</v>
      </c>
      <c r="B194" s="31" t="s">
        <v>278</v>
      </c>
      <c r="C194" s="31">
        <v>5883.45</v>
      </c>
      <c r="D194" s="40">
        <v>5844.4833333333336</v>
      </c>
      <c r="E194" s="40">
        <v>5788.9666666666672</v>
      </c>
      <c r="F194" s="40">
        <v>5694.4833333333336</v>
      </c>
      <c r="G194" s="40">
        <v>5638.9666666666672</v>
      </c>
      <c r="H194" s="40">
        <v>5938.9666666666672</v>
      </c>
      <c r="I194" s="40">
        <v>5994.4833333333336</v>
      </c>
      <c r="J194" s="40">
        <v>6088.9666666666672</v>
      </c>
      <c r="K194" s="31">
        <v>5900</v>
      </c>
      <c r="L194" s="31">
        <v>5750</v>
      </c>
      <c r="M194" s="31">
        <v>0.91400000000000003</v>
      </c>
      <c r="N194" s="1"/>
      <c r="O194" s="1"/>
    </row>
    <row r="195" spans="1:15" ht="12.75" customHeight="1">
      <c r="A195" s="56">
        <v>186</v>
      </c>
      <c r="B195" s="31" t="s">
        <v>199</v>
      </c>
      <c r="C195" s="31">
        <v>475.25</v>
      </c>
      <c r="D195" s="40">
        <v>472.40000000000003</v>
      </c>
      <c r="E195" s="40">
        <v>466.40000000000009</v>
      </c>
      <c r="F195" s="40">
        <v>457.55000000000007</v>
      </c>
      <c r="G195" s="40">
        <v>451.55000000000013</v>
      </c>
      <c r="H195" s="40">
        <v>481.25000000000006</v>
      </c>
      <c r="I195" s="40">
        <v>487.24999999999994</v>
      </c>
      <c r="J195" s="40">
        <v>496.1</v>
      </c>
      <c r="K195" s="31">
        <v>478.4</v>
      </c>
      <c r="L195" s="31">
        <v>463.55</v>
      </c>
      <c r="M195" s="31">
        <v>282.56187999999997</v>
      </c>
      <c r="N195" s="1"/>
      <c r="O195" s="1"/>
    </row>
    <row r="196" spans="1:15" ht="12.75" customHeight="1">
      <c r="A196" s="56">
        <v>187</v>
      </c>
      <c r="B196" s="31" t="s">
        <v>200</v>
      </c>
      <c r="C196" s="31">
        <v>225.2</v>
      </c>
      <c r="D196" s="40">
        <v>222.5</v>
      </c>
      <c r="E196" s="40">
        <v>217.7</v>
      </c>
      <c r="F196" s="40">
        <v>210.2</v>
      </c>
      <c r="G196" s="40">
        <v>205.39999999999998</v>
      </c>
      <c r="H196" s="40">
        <v>230</v>
      </c>
      <c r="I196" s="40">
        <v>234.8</v>
      </c>
      <c r="J196" s="40">
        <v>242.3</v>
      </c>
      <c r="K196" s="31">
        <v>227.3</v>
      </c>
      <c r="L196" s="31">
        <v>215</v>
      </c>
      <c r="M196" s="31">
        <v>671.27202</v>
      </c>
      <c r="N196" s="1"/>
      <c r="O196" s="1"/>
    </row>
    <row r="197" spans="1:15" ht="12.75" customHeight="1">
      <c r="A197" s="56">
        <v>188</v>
      </c>
      <c r="B197" s="31" t="s">
        <v>201</v>
      </c>
      <c r="C197" s="31">
        <v>1082.55</v>
      </c>
      <c r="D197" s="40">
        <v>1082.0166666666667</v>
      </c>
      <c r="E197" s="40">
        <v>1067.0333333333333</v>
      </c>
      <c r="F197" s="40">
        <v>1051.5166666666667</v>
      </c>
      <c r="G197" s="40">
        <v>1036.5333333333333</v>
      </c>
      <c r="H197" s="40">
        <v>1097.5333333333333</v>
      </c>
      <c r="I197" s="40">
        <v>1112.5166666666664</v>
      </c>
      <c r="J197" s="40">
        <v>1128.0333333333333</v>
      </c>
      <c r="K197" s="31">
        <v>1097</v>
      </c>
      <c r="L197" s="31">
        <v>1066.5</v>
      </c>
      <c r="M197" s="31">
        <v>93.791139999999999</v>
      </c>
      <c r="N197" s="1"/>
      <c r="O197" s="1"/>
    </row>
    <row r="198" spans="1:15" ht="12.75" customHeight="1">
      <c r="A198" s="56">
        <v>189</v>
      </c>
      <c r="B198" s="31" t="s">
        <v>203</v>
      </c>
      <c r="C198" s="31">
        <v>1587.6</v>
      </c>
      <c r="D198" s="40">
        <v>1577.3333333333333</v>
      </c>
      <c r="E198" s="40">
        <v>1560.2666666666664</v>
      </c>
      <c r="F198" s="40">
        <v>1532.9333333333332</v>
      </c>
      <c r="G198" s="40">
        <v>1515.8666666666663</v>
      </c>
      <c r="H198" s="40">
        <v>1604.6666666666665</v>
      </c>
      <c r="I198" s="40">
        <v>1621.7333333333336</v>
      </c>
      <c r="J198" s="40">
        <v>1649.0666666666666</v>
      </c>
      <c r="K198" s="31">
        <v>1594.4</v>
      </c>
      <c r="L198" s="31">
        <v>1550</v>
      </c>
      <c r="M198" s="31">
        <v>27.611930000000001</v>
      </c>
      <c r="N198" s="1"/>
      <c r="O198" s="1"/>
    </row>
    <row r="199" spans="1:15" ht="12.75" customHeight="1">
      <c r="A199" s="56">
        <v>190</v>
      </c>
      <c r="B199" s="31" t="s">
        <v>184</v>
      </c>
      <c r="C199" s="31">
        <v>944.75</v>
      </c>
      <c r="D199" s="40">
        <v>941.36666666666667</v>
      </c>
      <c r="E199" s="40">
        <v>931.38333333333333</v>
      </c>
      <c r="F199" s="40">
        <v>918.01666666666665</v>
      </c>
      <c r="G199" s="40">
        <v>908.0333333333333</v>
      </c>
      <c r="H199" s="40">
        <v>954.73333333333335</v>
      </c>
      <c r="I199" s="40">
        <v>964.7166666666667</v>
      </c>
      <c r="J199" s="40">
        <v>978.08333333333337</v>
      </c>
      <c r="K199" s="31">
        <v>951.35</v>
      </c>
      <c r="L199" s="31">
        <v>928</v>
      </c>
      <c r="M199" s="31">
        <v>3.4179599999999999</v>
      </c>
      <c r="N199" s="1"/>
      <c r="O199" s="1"/>
    </row>
    <row r="200" spans="1:15" ht="12.75" customHeight="1">
      <c r="A200" s="56">
        <v>191</v>
      </c>
      <c r="B200" s="31" t="s">
        <v>204</v>
      </c>
      <c r="C200" s="31">
        <v>2360.1999999999998</v>
      </c>
      <c r="D200" s="40">
        <v>2383.1833333333329</v>
      </c>
      <c r="E200" s="40">
        <v>2324.4166666666661</v>
      </c>
      <c r="F200" s="40">
        <v>2288.6333333333332</v>
      </c>
      <c r="G200" s="40">
        <v>2229.8666666666663</v>
      </c>
      <c r="H200" s="40">
        <v>2418.9666666666658</v>
      </c>
      <c r="I200" s="40">
        <v>2477.7333333333331</v>
      </c>
      <c r="J200" s="40">
        <v>2513.5166666666655</v>
      </c>
      <c r="K200" s="31">
        <v>2441.9499999999998</v>
      </c>
      <c r="L200" s="31">
        <v>2347.4</v>
      </c>
      <c r="M200" s="31">
        <v>21.774260000000002</v>
      </c>
      <c r="N200" s="1"/>
      <c r="O200" s="1"/>
    </row>
    <row r="201" spans="1:15" ht="12.75" customHeight="1">
      <c r="A201" s="56">
        <v>192</v>
      </c>
      <c r="B201" s="31" t="s">
        <v>205</v>
      </c>
      <c r="C201" s="31">
        <v>2975.65</v>
      </c>
      <c r="D201" s="40">
        <v>2987.15</v>
      </c>
      <c r="E201" s="40">
        <v>2939.3</v>
      </c>
      <c r="F201" s="40">
        <v>2902.9500000000003</v>
      </c>
      <c r="G201" s="40">
        <v>2855.1000000000004</v>
      </c>
      <c r="H201" s="40">
        <v>3023.5</v>
      </c>
      <c r="I201" s="40">
        <v>3071.3499999999995</v>
      </c>
      <c r="J201" s="40">
        <v>3107.7</v>
      </c>
      <c r="K201" s="31">
        <v>3035</v>
      </c>
      <c r="L201" s="31">
        <v>2950.8</v>
      </c>
      <c r="M201" s="31">
        <v>3.6444399999999999</v>
      </c>
      <c r="N201" s="1"/>
      <c r="O201" s="1"/>
    </row>
    <row r="202" spans="1:15" ht="12.75" customHeight="1">
      <c r="A202" s="56">
        <v>193</v>
      </c>
      <c r="B202" s="31" t="s">
        <v>206</v>
      </c>
      <c r="C202" s="31">
        <v>550.4</v>
      </c>
      <c r="D202" s="40">
        <v>549.81666666666672</v>
      </c>
      <c r="E202" s="40">
        <v>543.63333333333344</v>
      </c>
      <c r="F202" s="40">
        <v>536.86666666666667</v>
      </c>
      <c r="G202" s="40">
        <v>530.68333333333339</v>
      </c>
      <c r="H202" s="40">
        <v>556.58333333333348</v>
      </c>
      <c r="I202" s="40">
        <v>562.76666666666665</v>
      </c>
      <c r="J202" s="40">
        <v>569.53333333333353</v>
      </c>
      <c r="K202" s="31">
        <v>556</v>
      </c>
      <c r="L202" s="31">
        <v>543.04999999999995</v>
      </c>
      <c r="M202" s="31">
        <v>7.2048199999999998</v>
      </c>
      <c r="N202" s="1"/>
      <c r="O202" s="1"/>
    </row>
    <row r="203" spans="1:15" ht="12.75" customHeight="1">
      <c r="A203" s="56">
        <v>194</v>
      </c>
      <c r="B203" s="31" t="s">
        <v>207</v>
      </c>
      <c r="C203" s="31">
        <v>1024.2</v>
      </c>
      <c r="D203" s="40">
        <v>1022.9166666666666</v>
      </c>
      <c r="E203" s="40">
        <v>1007.2833333333333</v>
      </c>
      <c r="F203" s="40">
        <v>990.36666666666667</v>
      </c>
      <c r="G203" s="40">
        <v>974.73333333333335</v>
      </c>
      <c r="H203" s="40">
        <v>1039.8333333333333</v>
      </c>
      <c r="I203" s="40">
        <v>1055.4666666666667</v>
      </c>
      <c r="J203" s="40">
        <v>1072.3833333333332</v>
      </c>
      <c r="K203" s="31">
        <v>1038.55</v>
      </c>
      <c r="L203" s="31">
        <v>1006</v>
      </c>
      <c r="M203" s="31">
        <v>8.3984299999999994</v>
      </c>
      <c r="N203" s="1"/>
      <c r="O203" s="1"/>
    </row>
    <row r="204" spans="1:15" ht="12.75" customHeight="1">
      <c r="A204" s="56">
        <v>195</v>
      </c>
      <c r="B204" s="31" t="s">
        <v>211</v>
      </c>
      <c r="C204" s="31">
        <v>690.5</v>
      </c>
      <c r="D204" s="40">
        <v>688.6</v>
      </c>
      <c r="E204" s="40">
        <v>683.45</v>
      </c>
      <c r="F204" s="40">
        <v>676.4</v>
      </c>
      <c r="G204" s="40">
        <v>671.25</v>
      </c>
      <c r="H204" s="40">
        <v>695.65000000000009</v>
      </c>
      <c r="I204" s="40">
        <v>700.8</v>
      </c>
      <c r="J204" s="40">
        <v>707.85000000000014</v>
      </c>
      <c r="K204" s="31">
        <v>693.75</v>
      </c>
      <c r="L204" s="31">
        <v>681.55</v>
      </c>
      <c r="M204" s="31">
        <v>13.55645</v>
      </c>
      <c r="N204" s="1"/>
      <c r="O204" s="1"/>
    </row>
    <row r="205" spans="1:15" ht="12.75" customHeight="1">
      <c r="A205" s="56">
        <v>196</v>
      </c>
      <c r="B205" s="31" t="s">
        <v>210</v>
      </c>
      <c r="C205" s="31">
        <v>7322.6</v>
      </c>
      <c r="D205" s="40">
        <v>7430.7833333333328</v>
      </c>
      <c r="E205" s="40">
        <v>7182.8166666666657</v>
      </c>
      <c r="F205" s="40">
        <v>7043.0333333333328</v>
      </c>
      <c r="G205" s="40">
        <v>6795.0666666666657</v>
      </c>
      <c r="H205" s="40">
        <v>7570.5666666666657</v>
      </c>
      <c r="I205" s="40">
        <v>7818.5333333333328</v>
      </c>
      <c r="J205" s="40">
        <v>7958.3166666666657</v>
      </c>
      <c r="K205" s="31">
        <v>7678.75</v>
      </c>
      <c r="L205" s="31">
        <v>7291</v>
      </c>
      <c r="M205" s="31">
        <v>5.0974899999999996</v>
      </c>
      <c r="N205" s="1"/>
      <c r="O205" s="1"/>
    </row>
    <row r="206" spans="1:15" ht="12.75" customHeight="1">
      <c r="A206" s="56">
        <v>197</v>
      </c>
      <c r="B206" s="31" t="s">
        <v>279</v>
      </c>
      <c r="C206" s="31">
        <v>45.45</v>
      </c>
      <c r="D206" s="40">
        <v>44.699999999999996</v>
      </c>
      <c r="E206" s="40">
        <v>43.649999999999991</v>
      </c>
      <c r="F206" s="40">
        <v>41.849999999999994</v>
      </c>
      <c r="G206" s="40">
        <v>40.79999999999999</v>
      </c>
      <c r="H206" s="40">
        <v>46.499999999999993</v>
      </c>
      <c r="I206" s="40">
        <v>47.54999999999999</v>
      </c>
      <c r="J206" s="40">
        <v>49.349999999999994</v>
      </c>
      <c r="K206" s="31">
        <v>45.75</v>
      </c>
      <c r="L206" s="31">
        <v>42.9</v>
      </c>
      <c r="M206" s="31">
        <v>194.18453</v>
      </c>
      <c r="N206" s="1"/>
      <c r="O206" s="1"/>
    </row>
    <row r="207" spans="1:15" ht="12.75" customHeight="1">
      <c r="A207" s="56">
        <v>198</v>
      </c>
      <c r="B207" s="31" t="s">
        <v>209</v>
      </c>
      <c r="C207" s="31">
        <v>1504.95</v>
      </c>
      <c r="D207" s="40">
        <v>1501.2833333333335</v>
      </c>
      <c r="E207" s="40">
        <v>1487.7166666666672</v>
      </c>
      <c r="F207" s="40">
        <v>1470.4833333333336</v>
      </c>
      <c r="G207" s="40">
        <v>1456.9166666666672</v>
      </c>
      <c r="H207" s="40">
        <v>1518.5166666666671</v>
      </c>
      <c r="I207" s="40">
        <v>1532.0833333333333</v>
      </c>
      <c r="J207" s="40">
        <v>1549.3166666666671</v>
      </c>
      <c r="K207" s="31">
        <v>1514.85</v>
      </c>
      <c r="L207" s="31">
        <v>1484.05</v>
      </c>
      <c r="M207" s="31">
        <v>2.54115</v>
      </c>
      <c r="N207" s="1"/>
      <c r="O207" s="1"/>
    </row>
    <row r="208" spans="1:15" ht="12.75" customHeight="1">
      <c r="A208" s="56">
        <v>199</v>
      </c>
      <c r="B208" s="31" t="s">
        <v>155</v>
      </c>
      <c r="C208" s="31">
        <v>874.05</v>
      </c>
      <c r="D208" s="40">
        <v>880.4</v>
      </c>
      <c r="E208" s="40">
        <v>862.8</v>
      </c>
      <c r="F208" s="40">
        <v>851.55</v>
      </c>
      <c r="G208" s="40">
        <v>833.94999999999993</v>
      </c>
      <c r="H208" s="40">
        <v>891.65</v>
      </c>
      <c r="I208" s="40">
        <v>909.25000000000011</v>
      </c>
      <c r="J208" s="40">
        <v>920.5</v>
      </c>
      <c r="K208" s="31">
        <v>898</v>
      </c>
      <c r="L208" s="31">
        <v>869.15</v>
      </c>
      <c r="M208" s="31">
        <v>15.439679999999999</v>
      </c>
      <c r="N208" s="1"/>
      <c r="O208" s="1"/>
    </row>
    <row r="209" spans="1:15" ht="12.75" customHeight="1">
      <c r="A209" s="56">
        <v>200</v>
      </c>
      <c r="B209" s="31" t="s">
        <v>281</v>
      </c>
      <c r="C209" s="31">
        <v>890.9</v>
      </c>
      <c r="D209" s="40">
        <v>890.5333333333333</v>
      </c>
      <c r="E209" s="40">
        <v>877.36666666666656</v>
      </c>
      <c r="F209" s="40">
        <v>863.83333333333326</v>
      </c>
      <c r="G209" s="40">
        <v>850.66666666666652</v>
      </c>
      <c r="H209" s="40">
        <v>904.06666666666661</v>
      </c>
      <c r="I209" s="40">
        <v>917.23333333333335</v>
      </c>
      <c r="J209" s="40">
        <v>930.76666666666665</v>
      </c>
      <c r="K209" s="31">
        <v>903.7</v>
      </c>
      <c r="L209" s="31">
        <v>877</v>
      </c>
      <c r="M209" s="31">
        <v>1.87452</v>
      </c>
      <c r="N209" s="1"/>
      <c r="O209" s="1"/>
    </row>
    <row r="210" spans="1:15" ht="12.75" customHeight="1">
      <c r="A210" s="56">
        <v>201</v>
      </c>
      <c r="B210" s="31" t="s">
        <v>212</v>
      </c>
      <c r="C210" s="31">
        <v>347.25</v>
      </c>
      <c r="D210" s="40">
        <v>344</v>
      </c>
      <c r="E210" s="40">
        <v>338.25</v>
      </c>
      <c r="F210" s="40">
        <v>329.25</v>
      </c>
      <c r="G210" s="40">
        <v>323.5</v>
      </c>
      <c r="H210" s="40">
        <v>353</v>
      </c>
      <c r="I210" s="40">
        <v>358.75</v>
      </c>
      <c r="J210" s="40">
        <v>367.75</v>
      </c>
      <c r="K210" s="31">
        <v>349.75</v>
      </c>
      <c r="L210" s="31">
        <v>335</v>
      </c>
      <c r="M210" s="31">
        <v>109.66477</v>
      </c>
      <c r="N210" s="1"/>
      <c r="O210" s="1"/>
    </row>
    <row r="211" spans="1:15" ht="12.75" customHeight="1">
      <c r="A211" s="56">
        <v>202</v>
      </c>
      <c r="B211" s="31" t="s">
        <v>128</v>
      </c>
      <c r="C211" s="31">
        <v>12.8</v>
      </c>
      <c r="D211" s="40">
        <v>12.25</v>
      </c>
      <c r="E211" s="40">
        <v>11.25</v>
      </c>
      <c r="F211" s="40">
        <v>9.6999999999999993</v>
      </c>
      <c r="G211" s="40">
        <v>8.6999999999999993</v>
      </c>
      <c r="H211" s="40">
        <v>13.8</v>
      </c>
      <c r="I211" s="40">
        <v>14.8</v>
      </c>
      <c r="J211" s="40">
        <v>16.350000000000001</v>
      </c>
      <c r="K211" s="31">
        <v>13.25</v>
      </c>
      <c r="L211" s="31">
        <v>10.7</v>
      </c>
      <c r="M211" s="31">
        <v>9342.6771000000008</v>
      </c>
      <c r="N211" s="1"/>
      <c r="O211" s="1"/>
    </row>
    <row r="212" spans="1:15" ht="12.75" customHeight="1">
      <c r="A212" s="56">
        <v>203</v>
      </c>
      <c r="B212" s="31" t="s">
        <v>213</v>
      </c>
      <c r="C212" s="31">
        <v>1222.6500000000001</v>
      </c>
      <c r="D212" s="40">
        <v>1215.6666666666667</v>
      </c>
      <c r="E212" s="40">
        <v>1204.9833333333336</v>
      </c>
      <c r="F212" s="40">
        <v>1187.3166666666668</v>
      </c>
      <c r="G212" s="40">
        <v>1176.6333333333337</v>
      </c>
      <c r="H212" s="40">
        <v>1233.3333333333335</v>
      </c>
      <c r="I212" s="40">
        <v>1244.0166666666664</v>
      </c>
      <c r="J212" s="40">
        <v>1261.6833333333334</v>
      </c>
      <c r="K212" s="31">
        <v>1226.3499999999999</v>
      </c>
      <c r="L212" s="31">
        <v>1198</v>
      </c>
      <c r="M212" s="31">
        <v>6.99953</v>
      </c>
      <c r="N212" s="1"/>
      <c r="O212" s="1"/>
    </row>
    <row r="213" spans="1:15" ht="12.75" customHeight="1">
      <c r="A213" s="56">
        <v>204</v>
      </c>
      <c r="B213" s="31" t="s">
        <v>282</v>
      </c>
      <c r="C213" s="31">
        <v>2033.3</v>
      </c>
      <c r="D213" s="40">
        <v>2034.5333333333335</v>
      </c>
      <c r="E213" s="40">
        <v>2014.1166666666672</v>
      </c>
      <c r="F213" s="40">
        <v>1994.9333333333336</v>
      </c>
      <c r="G213" s="40">
        <v>1974.5166666666673</v>
      </c>
      <c r="H213" s="40">
        <v>2053.7166666666672</v>
      </c>
      <c r="I213" s="40">
        <v>2074.1333333333337</v>
      </c>
      <c r="J213" s="40">
        <v>2093.3166666666671</v>
      </c>
      <c r="K213" s="31">
        <v>2054.9499999999998</v>
      </c>
      <c r="L213" s="31">
        <v>2015.35</v>
      </c>
      <c r="M213" s="31">
        <v>0.79139999999999999</v>
      </c>
      <c r="N213" s="1"/>
      <c r="O213" s="1"/>
    </row>
    <row r="214" spans="1:15" ht="12.75" customHeight="1">
      <c r="A214" s="56">
        <v>205</v>
      </c>
      <c r="B214" s="31" t="s">
        <v>214</v>
      </c>
      <c r="C214" s="40">
        <v>634.79999999999995</v>
      </c>
      <c r="D214" s="40">
        <v>638</v>
      </c>
      <c r="E214" s="40">
        <v>630.04999999999995</v>
      </c>
      <c r="F214" s="40">
        <v>625.29999999999995</v>
      </c>
      <c r="G214" s="40">
        <v>617.34999999999991</v>
      </c>
      <c r="H214" s="40">
        <v>642.75</v>
      </c>
      <c r="I214" s="40">
        <v>650.70000000000005</v>
      </c>
      <c r="J214" s="40">
        <v>655.45</v>
      </c>
      <c r="K214" s="40">
        <v>645.95000000000005</v>
      </c>
      <c r="L214" s="40">
        <v>633.25</v>
      </c>
      <c r="M214" s="40">
        <v>47.268219999999999</v>
      </c>
      <c r="N214" s="1"/>
      <c r="O214" s="1"/>
    </row>
    <row r="215" spans="1:15" ht="12.75" customHeight="1">
      <c r="A215" s="56">
        <v>206</v>
      </c>
      <c r="B215" s="31" t="s">
        <v>283</v>
      </c>
      <c r="C215" s="40">
        <v>12.45</v>
      </c>
      <c r="D215" s="40">
        <v>12.433333333333332</v>
      </c>
      <c r="E215" s="40">
        <v>12.166666666666664</v>
      </c>
      <c r="F215" s="40">
        <v>11.883333333333333</v>
      </c>
      <c r="G215" s="40">
        <v>11.616666666666665</v>
      </c>
      <c r="H215" s="40">
        <v>12.716666666666663</v>
      </c>
      <c r="I215" s="40">
        <v>12.983333333333333</v>
      </c>
      <c r="J215" s="40">
        <v>13.266666666666662</v>
      </c>
      <c r="K215" s="40">
        <v>12.7</v>
      </c>
      <c r="L215" s="40">
        <v>12.15</v>
      </c>
      <c r="M215" s="40">
        <v>1114.30763</v>
      </c>
      <c r="N215" s="1"/>
      <c r="O215" s="1"/>
    </row>
    <row r="216" spans="1:15" ht="12.75" customHeight="1">
      <c r="A216" s="56">
        <v>207</v>
      </c>
      <c r="B216" s="31" t="s">
        <v>215</v>
      </c>
      <c r="C216" s="40">
        <v>337.05</v>
      </c>
      <c r="D216" s="40">
        <v>333.48333333333335</v>
      </c>
      <c r="E216" s="40">
        <v>328.16666666666669</v>
      </c>
      <c r="F216" s="40">
        <v>319.28333333333336</v>
      </c>
      <c r="G216" s="40">
        <v>313.9666666666667</v>
      </c>
      <c r="H216" s="40">
        <v>342.36666666666667</v>
      </c>
      <c r="I216" s="40">
        <v>347.68333333333328</v>
      </c>
      <c r="J216" s="40">
        <v>356.56666666666666</v>
      </c>
      <c r="K216" s="40">
        <v>338.8</v>
      </c>
      <c r="L216" s="40">
        <v>324.60000000000002</v>
      </c>
      <c r="M216" s="40">
        <v>149.40941000000001</v>
      </c>
      <c r="N216" s="1"/>
      <c r="O216" s="1"/>
    </row>
    <row r="217" spans="1:15" ht="12.75" customHeight="1">
      <c r="A217" s="56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59"/>
      <c r="B218" s="60"/>
      <c r="C218" s="61"/>
      <c r="D218" s="61"/>
      <c r="E218" s="61"/>
      <c r="F218" s="61"/>
      <c r="G218" s="61"/>
      <c r="H218" s="61"/>
      <c r="I218" s="61"/>
      <c r="J218" s="61"/>
      <c r="K218" s="61"/>
      <c r="L218" s="62"/>
      <c r="M218" s="1"/>
      <c r="N218" s="1"/>
      <c r="O218" s="1"/>
    </row>
    <row r="219" spans="1:15" ht="12.75" customHeight="1">
      <c r="A219" s="59"/>
      <c r="B219" s="1"/>
      <c r="C219" s="61"/>
      <c r="D219" s="61"/>
      <c r="E219" s="61"/>
      <c r="F219" s="61"/>
      <c r="G219" s="61"/>
      <c r="H219" s="61"/>
      <c r="I219" s="61"/>
      <c r="J219" s="61"/>
      <c r="K219" s="61"/>
      <c r="L219" s="62"/>
      <c r="M219" s="1"/>
      <c r="N219" s="1"/>
      <c r="O219" s="1"/>
    </row>
    <row r="220" spans="1:15" ht="12.75" customHeight="1">
      <c r="A220" s="59"/>
      <c r="B220" s="1"/>
      <c r="C220" s="61"/>
      <c r="D220" s="61"/>
      <c r="E220" s="61"/>
      <c r="F220" s="61"/>
      <c r="G220" s="61"/>
      <c r="H220" s="61"/>
      <c r="I220" s="61"/>
      <c r="J220" s="61"/>
      <c r="K220" s="61"/>
      <c r="L220" s="62"/>
      <c r="M220" s="1"/>
      <c r="N220" s="1"/>
      <c r="O220" s="1"/>
    </row>
    <row r="221" spans="1:15" ht="12.75" customHeight="1">
      <c r="A221" s="63" t="s">
        <v>284</v>
      </c>
      <c r="B221" s="1"/>
      <c r="C221" s="61"/>
      <c r="D221" s="61"/>
      <c r="E221" s="61"/>
      <c r="F221" s="61"/>
      <c r="G221" s="61"/>
      <c r="H221" s="61"/>
      <c r="I221" s="61"/>
      <c r="J221" s="61"/>
      <c r="K221" s="61"/>
      <c r="L221" s="62"/>
      <c r="M221" s="1"/>
      <c r="N221" s="1"/>
      <c r="O221" s="1"/>
    </row>
    <row r="222" spans="1:15" ht="12.75" customHeight="1">
      <c r="A222" s="1"/>
      <c r="B222" s="1"/>
      <c r="C222" s="61"/>
      <c r="D222" s="61"/>
      <c r="E222" s="61"/>
      <c r="F222" s="61"/>
      <c r="G222" s="61"/>
      <c r="H222" s="61"/>
      <c r="I222" s="61"/>
      <c r="J222" s="61"/>
      <c r="K222" s="61"/>
      <c r="L222" s="62"/>
      <c r="M222" s="1"/>
      <c r="N222" s="1"/>
      <c r="O222" s="1"/>
    </row>
    <row r="223" spans="1:15" ht="12.75" customHeight="1">
      <c r="A223" s="1"/>
      <c r="B223" s="1"/>
      <c r="C223" s="61"/>
      <c r="D223" s="61"/>
      <c r="E223" s="61"/>
      <c r="F223" s="61"/>
      <c r="G223" s="61"/>
      <c r="H223" s="61"/>
      <c r="I223" s="61"/>
      <c r="J223" s="61"/>
      <c r="K223" s="61"/>
      <c r="L223" s="62"/>
      <c r="M223" s="1"/>
      <c r="N223" s="1"/>
      <c r="O223" s="1"/>
    </row>
    <row r="224" spans="1:15" ht="12.75" customHeight="1">
      <c r="A224" s="64" t="s">
        <v>285</v>
      </c>
      <c r="B224" s="1"/>
      <c r="C224" s="61"/>
      <c r="D224" s="61"/>
      <c r="E224" s="61"/>
      <c r="F224" s="61"/>
      <c r="G224" s="61"/>
      <c r="H224" s="61"/>
      <c r="I224" s="61"/>
      <c r="J224" s="61"/>
      <c r="K224" s="61"/>
      <c r="L224" s="62"/>
      <c r="M224" s="1"/>
      <c r="N224" s="1"/>
      <c r="O224" s="1"/>
    </row>
    <row r="225" spans="1:15" ht="12.75" customHeight="1">
      <c r="A225" s="65"/>
      <c r="B225" s="1"/>
      <c r="C225" s="61"/>
      <c r="D225" s="61"/>
      <c r="E225" s="61"/>
      <c r="F225" s="61"/>
      <c r="G225" s="61"/>
      <c r="H225" s="61"/>
      <c r="I225" s="61"/>
      <c r="J225" s="61"/>
      <c r="K225" s="61"/>
      <c r="L225" s="62"/>
      <c r="M225" s="1"/>
      <c r="N225" s="1"/>
      <c r="O225" s="1"/>
    </row>
    <row r="226" spans="1:15" ht="12.75" customHeight="1">
      <c r="A226" s="66" t="s">
        <v>286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62"/>
      <c r="M226" s="1"/>
      <c r="N226" s="1"/>
      <c r="O226" s="1"/>
    </row>
    <row r="227" spans="1:15" ht="12.75" customHeight="1">
      <c r="A227" s="49" t="s">
        <v>216</v>
      </c>
      <c r="B227" s="1"/>
      <c r="C227" s="61"/>
      <c r="D227" s="61"/>
      <c r="E227" s="61"/>
      <c r="F227" s="61"/>
      <c r="G227" s="61"/>
      <c r="H227" s="61"/>
      <c r="I227" s="61"/>
      <c r="J227" s="61"/>
      <c r="K227" s="61"/>
      <c r="L227" s="62"/>
      <c r="M227" s="1"/>
      <c r="N227" s="1"/>
      <c r="O227" s="1"/>
    </row>
    <row r="228" spans="1:15" ht="12.75" customHeight="1">
      <c r="A228" s="49" t="s">
        <v>217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62"/>
      <c r="M228" s="1"/>
      <c r="N228" s="1"/>
      <c r="O228" s="1"/>
    </row>
    <row r="229" spans="1:15" ht="12.75" customHeight="1">
      <c r="A229" s="49" t="s">
        <v>218</v>
      </c>
      <c r="B229" s="1"/>
      <c r="C229" s="67"/>
      <c r="D229" s="67"/>
      <c r="E229" s="67"/>
      <c r="F229" s="67"/>
      <c r="G229" s="67"/>
      <c r="H229" s="67"/>
      <c r="I229" s="67"/>
      <c r="J229" s="67"/>
      <c r="K229" s="67"/>
      <c r="L229" s="62"/>
      <c r="M229" s="1"/>
      <c r="N229" s="1"/>
      <c r="O229" s="1"/>
    </row>
    <row r="230" spans="1:15" ht="12.75" customHeight="1">
      <c r="A230" s="49" t="s">
        <v>219</v>
      </c>
      <c r="B230" s="1"/>
      <c r="C230" s="61"/>
      <c r="D230" s="61"/>
      <c r="E230" s="61"/>
      <c r="F230" s="61"/>
      <c r="G230" s="61"/>
      <c r="H230" s="61"/>
      <c r="I230" s="61"/>
      <c r="J230" s="61"/>
      <c r="K230" s="61"/>
      <c r="L230" s="62"/>
      <c r="M230" s="1"/>
      <c r="N230" s="1"/>
      <c r="O230" s="1"/>
    </row>
    <row r="231" spans="1:15" ht="12.75" customHeight="1">
      <c r="A231" s="49" t="s">
        <v>220</v>
      </c>
      <c r="B231" s="1"/>
      <c r="C231" s="61"/>
      <c r="D231" s="61"/>
      <c r="E231" s="61"/>
      <c r="F231" s="61"/>
      <c r="G231" s="61"/>
      <c r="H231" s="61"/>
      <c r="I231" s="61"/>
      <c r="J231" s="61"/>
      <c r="K231" s="61"/>
      <c r="L231" s="62"/>
      <c r="M231" s="1"/>
      <c r="N231" s="1"/>
      <c r="O231" s="1"/>
    </row>
    <row r="232" spans="1:15" ht="12.75" customHeight="1">
      <c r="A232" s="68"/>
      <c r="B232" s="1"/>
      <c r="C232" s="61"/>
      <c r="D232" s="61"/>
      <c r="E232" s="61"/>
      <c r="F232" s="61"/>
      <c r="G232" s="61"/>
      <c r="H232" s="61"/>
      <c r="I232" s="61"/>
      <c r="J232" s="61"/>
      <c r="K232" s="61"/>
      <c r="L232" s="62"/>
      <c r="M232" s="1"/>
      <c r="N232" s="1"/>
      <c r="O232" s="1"/>
    </row>
    <row r="233" spans="1:15" ht="12.75" customHeight="1">
      <c r="A233" s="1"/>
      <c r="B233" s="1"/>
      <c r="C233" s="61"/>
      <c r="D233" s="61"/>
      <c r="E233" s="61"/>
      <c r="F233" s="61"/>
      <c r="G233" s="61"/>
      <c r="H233" s="61"/>
      <c r="I233" s="61"/>
      <c r="J233" s="61"/>
      <c r="K233" s="61"/>
      <c r="L233" s="62"/>
      <c r="M233" s="1"/>
      <c r="N233" s="1"/>
      <c r="O233" s="1"/>
    </row>
    <row r="234" spans="1:15" ht="12.75" customHeight="1">
      <c r="A234" s="1"/>
      <c r="B234" s="1"/>
      <c r="C234" s="61"/>
      <c r="D234" s="61"/>
      <c r="E234" s="61"/>
      <c r="F234" s="61"/>
      <c r="G234" s="61"/>
      <c r="H234" s="61"/>
      <c r="I234" s="61"/>
      <c r="J234" s="61"/>
      <c r="K234" s="61"/>
      <c r="L234" s="62"/>
      <c r="M234" s="1"/>
      <c r="N234" s="1"/>
      <c r="O234" s="1"/>
    </row>
    <row r="235" spans="1:15" ht="12.75" customHeight="1">
      <c r="A235" s="1"/>
      <c r="B235" s="1"/>
      <c r="C235" s="61"/>
      <c r="D235" s="61"/>
      <c r="E235" s="61"/>
      <c r="F235" s="61"/>
      <c r="G235" s="61"/>
      <c r="H235" s="61"/>
      <c r="I235" s="61"/>
      <c r="J235" s="61"/>
      <c r="K235" s="61"/>
      <c r="L235" s="62"/>
      <c r="M235" s="1"/>
      <c r="N235" s="1"/>
      <c r="O235" s="1"/>
    </row>
    <row r="236" spans="1:15" ht="12.75" customHeight="1">
      <c r="A236" s="1"/>
      <c r="B236" s="1"/>
      <c r="C236" s="61"/>
      <c r="D236" s="61"/>
      <c r="E236" s="61"/>
      <c r="F236" s="61"/>
      <c r="G236" s="61"/>
      <c r="H236" s="61"/>
      <c r="I236" s="61"/>
      <c r="J236" s="61"/>
      <c r="K236" s="61"/>
      <c r="L236" s="62"/>
      <c r="M236" s="1"/>
      <c r="N236" s="1"/>
      <c r="O236" s="1"/>
    </row>
    <row r="237" spans="1:15" ht="12.75" customHeight="1">
      <c r="A237" s="69" t="s">
        <v>221</v>
      </c>
      <c r="B237" s="1"/>
      <c r="C237" s="61"/>
      <c r="D237" s="61"/>
      <c r="E237" s="61"/>
      <c r="F237" s="61"/>
      <c r="G237" s="61"/>
      <c r="H237" s="61"/>
      <c r="I237" s="61"/>
      <c r="J237" s="61"/>
      <c r="K237" s="61"/>
      <c r="L237" s="62"/>
      <c r="M237" s="1"/>
      <c r="N237" s="1"/>
      <c r="O237" s="1"/>
    </row>
    <row r="238" spans="1:15" ht="12.75" customHeight="1">
      <c r="A238" s="70" t="s">
        <v>222</v>
      </c>
      <c r="B238" s="1"/>
      <c r="C238" s="61"/>
      <c r="D238" s="61"/>
      <c r="E238" s="61"/>
      <c r="F238" s="61"/>
      <c r="G238" s="61"/>
      <c r="H238" s="61"/>
      <c r="I238" s="61"/>
      <c r="J238" s="61"/>
      <c r="K238" s="61"/>
      <c r="L238" s="62"/>
      <c r="M238" s="1"/>
      <c r="N238" s="1"/>
      <c r="O238" s="1"/>
    </row>
    <row r="239" spans="1:15" ht="12.75" customHeight="1">
      <c r="A239" s="70" t="s">
        <v>223</v>
      </c>
      <c r="B239" s="1"/>
      <c r="C239" s="61"/>
      <c r="D239" s="61"/>
      <c r="E239" s="61"/>
      <c r="F239" s="61"/>
      <c r="G239" s="61"/>
      <c r="H239" s="61"/>
      <c r="I239" s="61"/>
      <c r="J239" s="61"/>
      <c r="K239" s="61"/>
      <c r="L239" s="62"/>
      <c r="M239" s="1"/>
      <c r="N239" s="1"/>
      <c r="O239" s="1"/>
    </row>
    <row r="240" spans="1:15" ht="12.75" customHeight="1">
      <c r="A240" s="70" t="s">
        <v>224</v>
      </c>
      <c r="B240" s="1"/>
      <c r="C240" s="61"/>
      <c r="D240" s="61"/>
      <c r="E240" s="61"/>
      <c r="F240" s="61"/>
      <c r="G240" s="61"/>
      <c r="H240" s="61"/>
      <c r="I240" s="61"/>
      <c r="J240" s="61"/>
      <c r="K240" s="61"/>
      <c r="L240" s="62"/>
      <c r="M240" s="1"/>
      <c r="N240" s="1"/>
      <c r="O240" s="1"/>
    </row>
    <row r="241" spans="1:15" ht="12.75" customHeight="1">
      <c r="A241" s="70" t="s">
        <v>225</v>
      </c>
      <c r="B241" s="1"/>
      <c r="C241" s="61"/>
      <c r="D241" s="61"/>
      <c r="E241" s="61"/>
      <c r="F241" s="61"/>
      <c r="G241" s="61"/>
      <c r="H241" s="61"/>
      <c r="I241" s="61"/>
      <c r="J241" s="61"/>
      <c r="K241" s="61"/>
      <c r="L241" s="62"/>
      <c r="M241" s="1"/>
      <c r="N241" s="1"/>
      <c r="O241" s="1"/>
    </row>
    <row r="242" spans="1:15" ht="12.75" customHeight="1">
      <c r="A242" s="70" t="s">
        <v>226</v>
      </c>
      <c r="B242" s="1"/>
      <c r="C242" s="61"/>
      <c r="D242" s="61"/>
      <c r="E242" s="61"/>
      <c r="F242" s="61"/>
      <c r="G242" s="61"/>
      <c r="H242" s="61"/>
      <c r="I242" s="61"/>
      <c r="J242" s="61"/>
      <c r="K242" s="61"/>
      <c r="L242" s="62"/>
      <c r="M242" s="1"/>
      <c r="N242" s="1"/>
      <c r="O242" s="1"/>
    </row>
    <row r="243" spans="1:15" ht="12.75" customHeight="1">
      <c r="A243" s="70" t="s">
        <v>227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62"/>
      <c r="M243" s="1"/>
      <c r="N243" s="1"/>
      <c r="O243" s="1"/>
    </row>
    <row r="244" spans="1:15" ht="12.75" customHeight="1">
      <c r="A244" s="70" t="s">
        <v>228</v>
      </c>
      <c r="B244" s="1"/>
      <c r="C244" s="61"/>
      <c r="D244" s="61"/>
      <c r="E244" s="61"/>
      <c r="F244" s="61"/>
      <c r="G244" s="61"/>
      <c r="H244" s="61"/>
      <c r="I244" s="61"/>
      <c r="J244" s="61"/>
      <c r="K244" s="61"/>
      <c r="L244" s="62"/>
      <c r="M244" s="1"/>
      <c r="N244" s="1"/>
      <c r="O244" s="1"/>
    </row>
    <row r="245" spans="1:15" ht="12.75" customHeight="1">
      <c r="A245" s="70" t="s">
        <v>229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62"/>
      <c r="M245" s="1"/>
      <c r="N245" s="1"/>
      <c r="O245" s="1"/>
    </row>
    <row r="246" spans="1:15" ht="12.75" customHeight="1">
      <c r="A246" s="70" t="s">
        <v>230</v>
      </c>
      <c r="B246" s="1"/>
      <c r="C246" s="67"/>
      <c r="D246" s="67"/>
      <c r="E246" s="67"/>
      <c r="F246" s="67"/>
      <c r="G246" s="67"/>
      <c r="H246" s="67"/>
      <c r="I246" s="67"/>
      <c r="J246" s="67"/>
      <c r="K246" s="67"/>
      <c r="L246" s="62"/>
      <c r="M246" s="1"/>
      <c r="N246" s="1"/>
      <c r="O246" s="1"/>
    </row>
    <row r="247" spans="1:15" ht="12.75" customHeight="1">
      <c r="A247" s="1"/>
      <c r="B247" s="1"/>
      <c r="C247" s="61"/>
      <c r="D247" s="61"/>
      <c r="E247" s="61"/>
      <c r="F247" s="61"/>
      <c r="G247" s="61"/>
      <c r="H247" s="61"/>
      <c r="I247" s="61"/>
      <c r="J247" s="61"/>
      <c r="K247" s="61"/>
      <c r="L247" s="62"/>
      <c r="M247" s="1"/>
      <c r="N247" s="1"/>
      <c r="O247" s="1"/>
    </row>
    <row r="248" spans="1:15" ht="12.75" customHeight="1">
      <c r="A248" s="1"/>
      <c r="B248" s="1"/>
      <c r="C248" s="61"/>
      <c r="D248" s="61"/>
      <c r="E248" s="61"/>
      <c r="F248" s="61"/>
      <c r="G248" s="61"/>
      <c r="H248" s="61"/>
      <c r="I248" s="61"/>
      <c r="J248" s="61"/>
      <c r="K248" s="61"/>
      <c r="L248" s="62"/>
      <c r="M248" s="1"/>
      <c r="N248" s="1"/>
      <c r="O248" s="1"/>
    </row>
    <row r="249" spans="1:15" ht="12.75" customHeight="1">
      <c r="A249" s="1"/>
      <c r="B249" s="1"/>
      <c r="C249" s="61"/>
      <c r="D249" s="61"/>
      <c r="E249" s="61"/>
      <c r="F249" s="61"/>
      <c r="G249" s="61"/>
      <c r="H249" s="61"/>
      <c r="I249" s="61"/>
      <c r="J249" s="61"/>
      <c r="K249" s="61"/>
      <c r="L249" s="62"/>
      <c r="M249" s="1"/>
      <c r="N249" s="1"/>
      <c r="O249" s="1"/>
    </row>
    <row r="250" spans="1:15" ht="12.75" customHeight="1">
      <c r="A250" s="1"/>
      <c r="B250" s="1"/>
      <c r="C250" s="61"/>
      <c r="D250" s="61"/>
      <c r="E250" s="61"/>
      <c r="F250" s="61"/>
      <c r="G250" s="61"/>
      <c r="H250" s="61"/>
      <c r="I250" s="61"/>
      <c r="J250" s="61"/>
      <c r="K250" s="61"/>
      <c r="L250" s="62"/>
      <c r="M250" s="1"/>
      <c r="N250" s="1"/>
      <c r="O250" s="1"/>
    </row>
    <row r="251" spans="1:15" ht="12.75" customHeight="1">
      <c r="A251" s="1"/>
      <c r="B251" s="1"/>
      <c r="C251" s="61"/>
      <c r="D251" s="61"/>
      <c r="E251" s="61"/>
      <c r="F251" s="61"/>
      <c r="G251" s="61"/>
      <c r="H251" s="61"/>
      <c r="I251" s="61"/>
      <c r="J251" s="61"/>
      <c r="K251" s="61"/>
      <c r="L251" s="62"/>
      <c r="M251" s="1"/>
      <c r="N251" s="1"/>
      <c r="O251" s="1"/>
    </row>
    <row r="252" spans="1:15" ht="12.75" customHeight="1">
      <c r="A252" s="1"/>
      <c r="B252" s="1"/>
      <c r="C252" s="61"/>
      <c r="D252" s="61"/>
      <c r="E252" s="61"/>
      <c r="F252" s="61"/>
      <c r="G252" s="61"/>
      <c r="H252" s="61"/>
      <c r="I252" s="61"/>
      <c r="J252" s="61"/>
      <c r="K252" s="61"/>
      <c r="L252" s="62"/>
      <c r="M252" s="1"/>
      <c r="N252" s="1"/>
      <c r="O252" s="1"/>
    </row>
    <row r="253" spans="1:15" ht="12.75" customHeight="1">
      <c r="A253" s="1"/>
      <c r="B253" s="1"/>
      <c r="C253" s="61"/>
      <c r="D253" s="61"/>
      <c r="E253" s="61"/>
      <c r="F253" s="61"/>
      <c r="G253" s="61"/>
      <c r="H253" s="61"/>
      <c r="I253" s="61"/>
      <c r="J253" s="61"/>
      <c r="K253" s="61"/>
      <c r="L253" s="62"/>
      <c r="M253" s="1"/>
      <c r="N253" s="1"/>
      <c r="O253" s="1"/>
    </row>
    <row r="254" spans="1:15" ht="12.75" customHeight="1">
      <c r="A254" s="1"/>
      <c r="B254" s="1"/>
      <c r="C254" s="61"/>
      <c r="D254" s="61"/>
      <c r="E254" s="61"/>
      <c r="F254" s="61"/>
      <c r="G254" s="61"/>
      <c r="H254" s="61"/>
      <c r="I254" s="61"/>
      <c r="J254" s="61"/>
      <c r="K254" s="61"/>
      <c r="L254" s="62"/>
      <c r="M254" s="1"/>
      <c r="N254" s="1"/>
      <c r="O254" s="1"/>
    </row>
    <row r="255" spans="1:15" ht="12.75" customHeight="1">
      <c r="A255" s="1"/>
      <c r="B255" s="1"/>
      <c r="C255" s="61"/>
      <c r="D255" s="61"/>
      <c r="E255" s="61"/>
      <c r="F255" s="61"/>
      <c r="G255" s="61"/>
      <c r="H255" s="61"/>
      <c r="I255" s="61"/>
      <c r="J255" s="61"/>
      <c r="K255" s="61"/>
      <c r="L255" s="62"/>
      <c r="M255" s="1"/>
      <c r="N255" s="1"/>
      <c r="O255" s="1"/>
    </row>
    <row r="256" spans="1:15" ht="12.75" customHeight="1">
      <c r="A256" s="1"/>
      <c r="B256" s="1"/>
      <c r="C256" s="61"/>
      <c r="D256" s="61"/>
      <c r="E256" s="61"/>
      <c r="F256" s="61"/>
      <c r="G256" s="61"/>
      <c r="H256" s="61"/>
      <c r="I256" s="61"/>
      <c r="J256" s="61"/>
      <c r="K256" s="61"/>
      <c r="L256" s="62"/>
      <c r="M256" s="1"/>
      <c r="N256" s="1"/>
      <c r="O256" s="1"/>
    </row>
    <row r="257" spans="1:15" ht="12.75" customHeight="1">
      <c r="A257" s="1"/>
      <c r="B257" s="1"/>
      <c r="C257" s="61"/>
      <c r="D257" s="61"/>
      <c r="E257" s="61"/>
      <c r="F257" s="61"/>
      <c r="G257" s="61"/>
      <c r="H257" s="61"/>
      <c r="I257" s="61"/>
      <c r="J257" s="61"/>
      <c r="K257" s="61"/>
      <c r="L257" s="62"/>
      <c r="M257" s="1"/>
      <c r="N257" s="1"/>
      <c r="O257" s="1"/>
    </row>
    <row r="258" spans="1:15" ht="12.75" customHeight="1">
      <c r="A258" s="1"/>
      <c r="B258" s="1"/>
      <c r="C258" s="61"/>
      <c r="D258" s="61"/>
      <c r="E258" s="61"/>
      <c r="F258" s="61"/>
      <c r="G258" s="61"/>
      <c r="H258" s="61"/>
      <c r="I258" s="61"/>
      <c r="J258" s="61"/>
      <c r="K258" s="61"/>
      <c r="L258" s="62"/>
      <c r="M258" s="1"/>
      <c r="N258" s="1"/>
      <c r="O258" s="1"/>
    </row>
    <row r="259" spans="1:15" ht="12.75" customHeight="1">
      <c r="A259" s="1"/>
      <c r="B259" s="1"/>
      <c r="C259" s="61"/>
      <c r="D259" s="61"/>
      <c r="E259" s="61"/>
      <c r="F259" s="61"/>
      <c r="G259" s="61"/>
      <c r="H259" s="61"/>
      <c r="I259" s="61"/>
      <c r="J259" s="61"/>
      <c r="K259" s="61"/>
      <c r="L259" s="62"/>
      <c r="M259" s="1"/>
      <c r="N259" s="1"/>
      <c r="O259" s="1"/>
    </row>
    <row r="260" spans="1:15" ht="12.75" customHeight="1">
      <c r="A260" s="1"/>
      <c r="B260" s="1"/>
      <c r="C260" s="61"/>
      <c r="D260" s="61"/>
      <c r="E260" s="61"/>
      <c r="F260" s="61"/>
      <c r="G260" s="61"/>
      <c r="H260" s="61"/>
      <c r="I260" s="61"/>
      <c r="J260" s="61"/>
      <c r="K260" s="61"/>
      <c r="L260" s="62"/>
      <c r="M260" s="1"/>
      <c r="N260" s="1"/>
      <c r="O260" s="1"/>
    </row>
    <row r="261" spans="1:15" ht="12.75" customHeight="1">
      <c r="A261" s="1"/>
      <c r="B261" s="1"/>
      <c r="C261" s="61"/>
      <c r="D261" s="61"/>
      <c r="E261" s="61"/>
      <c r="F261" s="61"/>
      <c r="G261" s="61"/>
      <c r="H261" s="61"/>
      <c r="I261" s="61"/>
      <c r="J261" s="61"/>
      <c r="K261" s="61"/>
      <c r="L261" s="62"/>
      <c r="M261" s="1"/>
      <c r="N261" s="1"/>
      <c r="O261" s="1"/>
    </row>
    <row r="262" spans="1:15" ht="12.75" customHeight="1">
      <c r="A262" s="1"/>
      <c r="B262" s="1"/>
      <c r="C262" s="61"/>
      <c r="D262" s="61"/>
      <c r="E262" s="61"/>
      <c r="F262" s="61"/>
      <c r="G262" s="61"/>
      <c r="H262" s="61"/>
      <c r="I262" s="61"/>
      <c r="J262" s="61"/>
      <c r="K262" s="61"/>
      <c r="L262" s="62"/>
      <c r="M262" s="1"/>
      <c r="N262" s="1"/>
      <c r="O262" s="1"/>
    </row>
    <row r="263" spans="1:15" ht="12.75" customHeight="1">
      <c r="A263" s="1"/>
      <c r="B263" s="1"/>
      <c r="C263" s="61"/>
      <c r="D263" s="61"/>
      <c r="E263" s="61"/>
      <c r="F263" s="61"/>
      <c r="G263" s="61"/>
      <c r="H263" s="61"/>
      <c r="I263" s="61"/>
      <c r="J263" s="61"/>
      <c r="K263" s="61"/>
      <c r="L263" s="62"/>
      <c r="M263" s="1"/>
      <c r="N263" s="1"/>
      <c r="O263" s="1"/>
    </row>
    <row r="264" spans="1:15" ht="12.75" customHeight="1">
      <c r="A264" s="1"/>
      <c r="B264" s="1"/>
      <c r="C264" s="61"/>
      <c r="D264" s="61"/>
      <c r="E264" s="61"/>
      <c r="F264" s="61"/>
      <c r="G264" s="61"/>
      <c r="H264" s="61"/>
      <c r="I264" s="61"/>
      <c r="J264" s="61"/>
      <c r="K264" s="61"/>
      <c r="L264" s="62"/>
      <c r="M264" s="1"/>
      <c r="N264" s="1"/>
      <c r="O264" s="1"/>
    </row>
    <row r="265" spans="1:15" ht="12.75" customHeight="1">
      <c r="A265" s="1"/>
      <c r="B265" s="1"/>
      <c r="C265" s="61"/>
      <c r="D265" s="61"/>
      <c r="E265" s="61"/>
      <c r="F265" s="61"/>
      <c r="G265" s="61"/>
      <c r="H265" s="61"/>
      <c r="I265" s="61"/>
      <c r="J265" s="61"/>
      <c r="K265" s="61"/>
      <c r="L265" s="62"/>
      <c r="M265" s="1"/>
      <c r="N265" s="1"/>
      <c r="O265" s="1"/>
    </row>
    <row r="266" spans="1:15" ht="12.75" customHeight="1">
      <c r="A266" s="1"/>
      <c r="B266" s="1"/>
      <c r="C266" s="61"/>
      <c r="D266" s="61"/>
      <c r="E266" s="61"/>
      <c r="F266" s="61"/>
      <c r="G266" s="61"/>
      <c r="H266" s="61"/>
      <c r="I266" s="61"/>
      <c r="J266" s="61"/>
      <c r="K266" s="61"/>
      <c r="L266" s="62"/>
      <c r="M266" s="1"/>
      <c r="N266" s="1"/>
      <c r="O266" s="1"/>
    </row>
    <row r="267" spans="1:15" ht="12.75" customHeight="1">
      <c r="A267" s="1"/>
      <c r="B267" s="1"/>
      <c r="C267" s="61"/>
      <c r="D267" s="61"/>
      <c r="E267" s="61"/>
      <c r="F267" s="61"/>
      <c r="G267" s="61"/>
      <c r="H267" s="61"/>
      <c r="I267" s="61"/>
      <c r="J267" s="61"/>
      <c r="K267" s="61"/>
      <c r="L267" s="62"/>
      <c r="M267" s="1"/>
      <c r="N267" s="1"/>
      <c r="O267" s="1"/>
    </row>
    <row r="268" spans="1:15" ht="12.75" customHeight="1">
      <c r="A268" s="1"/>
      <c r="B268" s="1"/>
      <c r="C268" s="61"/>
      <c r="D268" s="61"/>
      <c r="E268" s="61"/>
      <c r="F268" s="61"/>
      <c r="G268" s="61"/>
      <c r="H268" s="61"/>
      <c r="I268" s="61"/>
      <c r="J268" s="61"/>
      <c r="K268" s="61"/>
      <c r="L268" s="62"/>
      <c r="M268" s="1"/>
      <c r="N268" s="1"/>
      <c r="O268" s="1"/>
    </row>
    <row r="269" spans="1:15" ht="12.75" customHeight="1">
      <c r="A269" s="1"/>
      <c r="B269" s="1"/>
      <c r="C269" s="61"/>
      <c r="D269" s="61"/>
      <c r="E269" s="61"/>
      <c r="F269" s="61"/>
      <c r="G269" s="61"/>
      <c r="H269" s="61"/>
      <c r="I269" s="61"/>
      <c r="J269" s="61"/>
      <c r="K269" s="61"/>
      <c r="L269" s="62"/>
      <c r="M269" s="1"/>
      <c r="N269" s="1"/>
      <c r="O269" s="1"/>
    </row>
    <row r="270" spans="1:15" ht="12.75" customHeight="1">
      <c r="A270" s="1"/>
      <c r="B270" s="1"/>
      <c r="C270" s="61"/>
      <c r="D270" s="61"/>
      <c r="E270" s="61"/>
      <c r="F270" s="61"/>
      <c r="G270" s="61"/>
      <c r="H270" s="61"/>
      <c r="I270" s="61"/>
      <c r="J270" s="61"/>
      <c r="K270" s="61"/>
      <c r="L270" s="62"/>
      <c r="M270" s="1"/>
      <c r="N270" s="1"/>
      <c r="O270" s="1"/>
    </row>
    <row r="271" spans="1:15" ht="12.75" customHeight="1">
      <c r="A271" s="1"/>
      <c r="B271" s="1"/>
      <c r="C271" s="61"/>
      <c r="D271" s="61"/>
      <c r="E271" s="61"/>
      <c r="F271" s="61"/>
      <c r="G271" s="61"/>
      <c r="H271" s="61"/>
      <c r="I271" s="61"/>
      <c r="J271" s="61"/>
      <c r="K271" s="61"/>
      <c r="L271" s="62"/>
      <c r="M271" s="1"/>
      <c r="N271" s="1"/>
      <c r="O271" s="1"/>
    </row>
    <row r="272" spans="1:15" ht="12.75" customHeight="1">
      <c r="A272" s="1"/>
      <c r="B272" s="1"/>
      <c r="C272" s="61"/>
      <c r="D272" s="61"/>
      <c r="E272" s="61"/>
      <c r="F272" s="61"/>
      <c r="G272" s="61"/>
      <c r="H272" s="61"/>
      <c r="I272" s="61"/>
      <c r="J272" s="61"/>
      <c r="K272" s="61"/>
      <c r="L272" s="62"/>
      <c r="M272" s="1"/>
      <c r="N272" s="1"/>
      <c r="O272" s="1"/>
    </row>
    <row r="273" spans="1:15" ht="12.75" customHeight="1">
      <c r="A273" s="1"/>
      <c r="B273" s="1"/>
      <c r="C273" s="61"/>
      <c r="D273" s="61"/>
      <c r="E273" s="61"/>
      <c r="F273" s="61"/>
      <c r="G273" s="61"/>
      <c r="H273" s="61"/>
      <c r="I273" s="61"/>
      <c r="J273" s="61"/>
      <c r="K273" s="61"/>
      <c r="L273" s="62"/>
      <c r="M273" s="1"/>
      <c r="N273" s="1"/>
      <c r="O273" s="1"/>
    </row>
    <row r="274" spans="1:15" ht="12.75" customHeight="1">
      <c r="A274" s="1"/>
      <c r="B274" s="1"/>
      <c r="C274" s="61"/>
      <c r="D274" s="61"/>
      <c r="E274" s="61"/>
      <c r="F274" s="61"/>
      <c r="G274" s="61"/>
      <c r="H274" s="61"/>
      <c r="I274" s="61"/>
      <c r="J274" s="61"/>
      <c r="K274" s="61"/>
      <c r="L274" s="62"/>
      <c r="M274" s="1"/>
      <c r="N274" s="1"/>
      <c r="O274" s="1"/>
    </row>
    <row r="275" spans="1:15" ht="12.75" customHeight="1">
      <c r="A275" s="1"/>
      <c r="B275" s="1"/>
      <c r="C275" s="61"/>
      <c r="D275" s="61"/>
      <c r="E275" s="61"/>
      <c r="F275" s="61"/>
      <c r="G275" s="61"/>
      <c r="H275" s="61"/>
      <c r="I275" s="61"/>
      <c r="J275" s="61"/>
      <c r="K275" s="61"/>
      <c r="L275" s="62"/>
      <c r="M275" s="1"/>
      <c r="N275" s="1"/>
      <c r="O275" s="1"/>
    </row>
    <row r="276" spans="1:15" ht="12.75" customHeight="1">
      <c r="A276" s="1"/>
      <c r="B276" s="1"/>
      <c r="C276" s="61"/>
      <c r="D276" s="61"/>
      <c r="E276" s="61"/>
      <c r="F276" s="61"/>
      <c r="G276" s="61"/>
      <c r="H276" s="61"/>
      <c r="I276" s="61"/>
      <c r="J276" s="61"/>
      <c r="K276" s="61"/>
      <c r="L276" s="62"/>
      <c r="M276" s="1"/>
      <c r="N276" s="1"/>
      <c r="O276" s="1"/>
    </row>
    <row r="277" spans="1:15" ht="12.75" customHeight="1">
      <c r="A277" s="1"/>
      <c r="B277" s="1"/>
      <c r="C277" s="61"/>
      <c r="D277" s="61"/>
      <c r="E277" s="61"/>
      <c r="F277" s="61"/>
      <c r="G277" s="61"/>
      <c r="H277" s="61"/>
      <c r="I277" s="61"/>
      <c r="J277" s="61"/>
      <c r="K277" s="61"/>
      <c r="L277" s="62"/>
      <c r="M277" s="1"/>
      <c r="N277" s="1"/>
      <c r="O277" s="1"/>
    </row>
    <row r="278" spans="1:15" ht="12.75" customHeight="1">
      <c r="A278" s="1"/>
      <c r="B278" s="1"/>
      <c r="C278" s="61"/>
      <c r="D278" s="61"/>
      <c r="E278" s="61"/>
      <c r="F278" s="61"/>
      <c r="G278" s="61"/>
      <c r="H278" s="61"/>
      <c r="I278" s="61"/>
      <c r="J278" s="61"/>
      <c r="K278" s="61"/>
      <c r="L278" s="62"/>
      <c r="M278" s="1"/>
      <c r="N278" s="1"/>
      <c r="O278" s="1"/>
    </row>
    <row r="279" spans="1:15" ht="12.75" customHeight="1">
      <c r="A279" s="1"/>
      <c r="B279" s="1"/>
      <c r="C279" s="61"/>
      <c r="D279" s="61"/>
      <c r="E279" s="61"/>
      <c r="F279" s="61"/>
      <c r="G279" s="61"/>
      <c r="H279" s="61"/>
      <c r="I279" s="61"/>
      <c r="J279" s="61"/>
      <c r="K279" s="61"/>
      <c r="L279" s="62"/>
      <c r="M279" s="1"/>
      <c r="N279" s="1"/>
      <c r="O279" s="1"/>
    </row>
    <row r="280" spans="1:15" ht="12.75" customHeight="1">
      <c r="A280" s="1"/>
      <c r="B280" s="1"/>
      <c r="C280" s="61"/>
      <c r="D280" s="61"/>
      <c r="E280" s="61"/>
      <c r="F280" s="61"/>
      <c r="G280" s="61"/>
      <c r="H280" s="61"/>
      <c r="I280" s="61"/>
      <c r="J280" s="61"/>
      <c r="K280" s="61"/>
      <c r="L280" s="62"/>
      <c r="M280" s="1"/>
      <c r="N280" s="1"/>
      <c r="O280" s="1"/>
    </row>
    <row r="281" spans="1:15" ht="12.75" customHeight="1">
      <c r="A281" s="1"/>
      <c r="B281" s="1"/>
      <c r="C281" s="61"/>
      <c r="D281" s="61"/>
      <c r="E281" s="61"/>
      <c r="F281" s="61"/>
      <c r="G281" s="61"/>
      <c r="H281" s="61"/>
      <c r="I281" s="61"/>
      <c r="J281" s="61"/>
      <c r="K281" s="61"/>
      <c r="L281" s="62"/>
      <c r="M281" s="1"/>
      <c r="N281" s="1"/>
      <c r="O281" s="1"/>
    </row>
    <row r="282" spans="1:15" ht="12.75" customHeight="1">
      <c r="A282" s="1"/>
      <c r="B282" s="1"/>
      <c r="C282" s="61"/>
      <c r="D282" s="61"/>
      <c r="E282" s="61"/>
      <c r="F282" s="61"/>
      <c r="G282" s="61"/>
      <c r="H282" s="61"/>
      <c r="I282" s="61"/>
      <c r="J282" s="61"/>
      <c r="K282" s="61"/>
      <c r="L282" s="62"/>
      <c r="M282" s="1"/>
      <c r="N282" s="1"/>
      <c r="O282" s="1"/>
    </row>
    <row r="283" spans="1:15" ht="12.75" customHeight="1">
      <c r="A283" s="1"/>
      <c r="B283" s="1"/>
      <c r="C283" s="61"/>
      <c r="D283" s="61"/>
      <c r="E283" s="61"/>
      <c r="F283" s="61"/>
      <c r="G283" s="61"/>
      <c r="H283" s="61"/>
      <c r="I283" s="61"/>
      <c r="J283" s="61"/>
      <c r="K283" s="61"/>
      <c r="L283" s="62"/>
      <c r="M283" s="1"/>
      <c r="N283" s="1"/>
      <c r="O283" s="1"/>
    </row>
    <row r="284" spans="1:15" ht="12.75" customHeight="1">
      <c r="A284" s="1"/>
      <c r="B284" s="1"/>
      <c r="C284" s="61"/>
      <c r="D284" s="61"/>
      <c r="E284" s="61"/>
      <c r="F284" s="61"/>
      <c r="G284" s="61"/>
      <c r="H284" s="61"/>
      <c r="I284" s="61"/>
      <c r="J284" s="61"/>
      <c r="K284" s="61"/>
      <c r="L284" s="62"/>
      <c r="M284" s="1"/>
      <c r="N284" s="1"/>
      <c r="O284" s="1"/>
    </row>
    <row r="285" spans="1:15" ht="12.75" customHeight="1">
      <c r="A285" s="1"/>
      <c r="B285" s="1"/>
      <c r="C285" s="61"/>
      <c r="D285" s="61"/>
      <c r="E285" s="61"/>
      <c r="F285" s="61"/>
      <c r="G285" s="61"/>
      <c r="H285" s="61"/>
      <c r="I285" s="61"/>
      <c r="J285" s="61"/>
      <c r="K285" s="61"/>
      <c r="L285" s="62"/>
      <c r="M285" s="1"/>
      <c r="N285" s="1"/>
      <c r="O285" s="1"/>
    </row>
    <row r="286" spans="1:15" ht="12.75" customHeight="1">
      <c r="A286" s="1"/>
      <c r="B286" s="1"/>
      <c r="C286" s="61"/>
      <c r="D286" s="61"/>
      <c r="E286" s="61"/>
      <c r="F286" s="61"/>
      <c r="G286" s="61"/>
      <c r="H286" s="61"/>
      <c r="I286" s="61"/>
      <c r="J286" s="61"/>
      <c r="K286" s="61"/>
      <c r="L286" s="62"/>
      <c r="M286" s="1"/>
      <c r="N286" s="1"/>
      <c r="O286" s="1"/>
    </row>
    <row r="287" spans="1:15" ht="12.75" customHeight="1">
      <c r="A287" s="1"/>
      <c r="B287" s="1"/>
      <c r="C287" s="61"/>
      <c r="D287" s="61"/>
      <c r="E287" s="61"/>
      <c r="F287" s="61"/>
      <c r="G287" s="61"/>
      <c r="H287" s="61"/>
      <c r="I287" s="61"/>
      <c r="J287" s="61"/>
      <c r="K287" s="61"/>
      <c r="L287" s="62"/>
      <c r="M287" s="1"/>
      <c r="N287" s="1"/>
      <c r="O287" s="1"/>
    </row>
    <row r="288" spans="1:15" ht="12.75" customHeight="1">
      <c r="A288" s="1"/>
      <c r="B288" s="1"/>
      <c r="C288" s="61"/>
      <c r="D288" s="61"/>
      <c r="E288" s="61"/>
      <c r="F288" s="61"/>
      <c r="G288" s="61"/>
      <c r="H288" s="61"/>
      <c r="I288" s="61"/>
      <c r="J288" s="61"/>
      <c r="K288" s="61"/>
      <c r="L288" s="62"/>
      <c r="M288" s="1"/>
      <c r="N288" s="1"/>
      <c r="O288" s="1"/>
    </row>
    <row r="289" spans="1:15" ht="12.75" customHeight="1">
      <c r="A289" s="1"/>
      <c r="B289" s="1"/>
      <c r="C289" s="61"/>
      <c r="D289" s="61"/>
      <c r="E289" s="61"/>
      <c r="F289" s="61"/>
      <c r="G289" s="61"/>
      <c r="H289" s="61"/>
      <c r="I289" s="61"/>
      <c r="J289" s="61"/>
      <c r="K289" s="61"/>
      <c r="L289" s="62"/>
      <c r="M289" s="1"/>
      <c r="N289" s="1"/>
      <c r="O289" s="1"/>
    </row>
    <row r="290" spans="1:15" ht="12.75" customHeight="1">
      <c r="A290" s="1"/>
      <c r="B290" s="1"/>
      <c r="C290" s="61"/>
      <c r="D290" s="61"/>
      <c r="E290" s="61"/>
      <c r="F290" s="61"/>
      <c r="G290" s="61"/>
      <c r="H290" s="61"/>
      <c r="I290" s="61"/>
      <c r="J290" s="61"/>
      <c r="K290" s="61"/>
      <c r="L290" s="62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62"/>
      <c r="M291" s="1"/>
      <c r="N291" s="1"/>
      <c r="O291" s="1"/>
    </row>
    <row r="292" spans="1:15" ht="12.75" customHeight="1">
      <c r="A292" s="1"/>
      <c r="B292" s="1"/>
      <c r="C292" s="61"/>
      <c r="D292" s="61"/>
      <c r="E292" s="61"/>
      <c r="F292" s="61"/>
      <c r="G292" s="61"/>
      <c r="H292" s="61"/>
      <c r="I292" s="61"/>
      <c r="J292" s="61"/>
      <c r="K292" s="61"/>
      <c r="L292" s="62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62"/>
      <c r="M293" s="1"/>
      <c r="N293" s="1"/>
      <c r="O293" s="1"/>
    </row>
    <row r="294" spans="1:15" ht="12.75" customHeight="1">
      <c r="A294" s="1"/>
      <c r="B294" s="1"/>
      <c r="C294" s="67"/>
      <c r="D294" s="67"/>
      <c r="E294" s="67"/>
      <c r="F294" s="67"/>
      <c r="G294" s="67"/>
      <c r="H294" s="67"/>
      <c r="I294" s="67"/>
      <c r="J294" s="67"/>
      <c r="K294" s="67"/>
      <c r="L294" s="62"/>
      <c r="M294" s="1"/>
      <c r="N294" s="1"/>
      <c r="O294" s="1"/>
    </row>
    <row r="295" spans="1:15" ht="12.75" customHeight="1">
      <c r="A295" s="1"/>
      <c r="B295" s="1"/>
      <c r="C295" s="61"/>
      <c r="D295" s="61"/>
      <c r="E295" s="61"/>
      <c r="F295" s="61"/>
      <c r="G295" s="61"/>
      <c r="H295" s="61"/>
      <c r="I295" s="61"/>
      <c r="J295" s="61"/>
      <c r="K295" s="61"/>
      <c r="L295" s="62"/>
      <c r="M295" s="1"/>
      <c r="N295" s="1"/>
      <c r="O295" s="1"/>
    </row>
    <row r="296" spans="1:15" ht="12.75" customHeight="1">
      <c r="A296" s="1"/>
      <c r="B296" s="1"/>
      <c r="C296" s="61"/>
      <c r="D296" s="61"/>
      <c r="E296" s="61"/>
      <c r="F296" s="61"/>
      <c r="G296" s="61"/>
      <c r="H296" s="61"/>
      <c r="I296" s="61"/>
      <c r="J296" s="61"/>
      <c r="K296" s="61"/>
      <c r="L296" s="62"/>
      <c r="M296" s="1"/>
      <c r="N296" s="1"/>
      <c r="O296" s="1"/>
    </row>
    <row r="297" spans="1:15" ht="12.75" customHeight="1">
      <c r="A297" s="1"/>
      <c r="B297" s="1"/>
      <c r="C297" s="61"/>
      <c r="D297" s="61"/>
      <c r="E297" s="61"/>
      <c r="F297" s="61"/>
      <c r="G297" s="61"/>
      <c r="H297" s="61"/>
      <c r="I297" s="61"/>
      <c r="J297" s="61"/>
      <c r="K297" s="61"/>
      <c r="L297" s="62"/>
      <c r="M297" s="1"/>
      <c r="N297" s="1"/>
      <c r="O297" s="1"/>
    </row>
    <row r="298" spans="1:15" ht="12.75" customHeight="1">
      <c r="A298" s="1"/>
      <c r="B298" s="1"/>
      <c r="C298" s="61"/>
      <c r="D298" s="61"/>
      <c r="E298" s="61"/>
      <c r="F298" s="61"/>
      <c r="G298" s="61"/>
      <c r="H298" s="61"/>
      <c r="I298" s="61"/>
      <c r="J298" s="61"/>
      <c r="K298" s="61"/>
      <c r="L298" s="62"/>
      <c r="M298" s="1"/>
      <c r="N298" s="1"/>
      <c r="O298" s="1"/>
    </row>
    <row r="299" spans="1:15" ht="12.75" customHeight="1">
      <c r="A299" s="1"/>
      <c r="B299" s="1"/>
      <c r="C299" s="61"/>
      <c r="D299" s="61"/>
      <c r="E299" s="61"/>
      <c r="F299" s="61"/>
      <c r="G299" s="61"/>
      <c r="H299" s="61"/>
      <c r="I299" s="61"/>
      <c r="J299" s="61"/>
      <c r="K299" s="61"/>
      <c r="L299" s="62"/>
      <c r="M299" s="1"/>
      <c r="N299" s="1"/>
      <c r="O299" s="1"/>
    </row>
    <row r="300" spans="1:15" ht="12.75" customHeight="1">
      <c r="A300" s="1"/>
      <c r="B300" s="1"/>
      <c r="C300" s="61"/>
      <c r="D300" s="61"/>
      <c r="E300" s="61"/>
      <c r="F300" s="61"/>
      <c r="G300" s="61"/>
      <c r="H300" s="61"/>
      <c r="I300" s="61"/>
      <c r="J300" s="61"/>
      <c r="K300" s="61"/>
      <c r="L300" s="62"/>
      <c r="M300" s="1"/>
      <c r="N300" s="1"/>
      <c r="O300" s="1"/>
    </row>
    <row r="301" spans="1:15" ht="12.75" customHeight="1">
      <c r="A301" s="1"/>
      <c r="B301" s="1"/>
      <c r="C301" s="61"/>
      <c r="D301" s="61"/>
      <c r="E301" s="61"/>
      <c r="F301" s="61"/>
      <c r="G301" s="61"/>
      <c r="H301" s="61"/>
      <c r="I301" s="61"/>
      <c r="J301" s="61"/>
      <c r="K301" s="61"/>
      <c r="L301" s="62"/>
      <c r="M301" s="1"/>
      <c r="N301" s="1"/>
      <c r="O301" s="1"/>
    </row>
    <row r="302" spans="1:15" ht="12.75" customHeight="1">
      <c r="A302" s="1"/>
      <c r="B302" s="1"/>
      <c r="C302" s="61"/>
      <c r="D302" s="61"/>
      <c r="E302" s="61"/>
      <c r="F302" s="61"/>
      <c r="G302" s="61"/>
      <c r="H302" s="61"/>
      <c r="I302" s="61"/>
      <c r="J302" s="61"/>
      <c r="K302" s="61"/>
      <c r="L302" s="62"/>
      <c r="M302" s="1"/>
      <c r="N302" s="1"/>
      <c r="O302" s="1"/>
    </row>
    <row r="303" spans="1:15" ht="12.75" customHeight="1">
      <c r="A303" s="1"/>
      <c r="B303" s="1"/>
      <c r="C303" s="61"/>
      <c r="D303" s="61"/>
      <c r="E303" s="61"/>
      <c r="F303" s="61"/>
      <c r="G303" s="61"/>
      <c r="H303" s="61"/>
      <c r="I303" s="61"/>
      <c r="J303" s="61"/>
      <c r="K303" s="61"/>
      <c r="L303" s="62"/>
      <c r="M303" s="1"/>
      <c r="N303" s="1"/>
      <c r="O303" s="1"/>
    </row>
    <row r="304" spans="1:15" ht="12.75" customHeight="1">
      <c r="A304" s="1"/>
      <c r="B304" s="1"/>
      <c r="C304" s="61"/>
      <c r="D304" s="61"/>
      <c r="E304" s="61"/>
      <c r="F304" s="61"/>
      <c r="G304" s="61"/>
      <c r="H304" s="61"/>
      <c r="I304" s="61"/>
      <c r="J304" s="61"/>
      <c r="K304" s="61"/>
      <c r="L304" s="62"/>
      <c r="M304" s="1"/>
      <c r="N304" s="1"/>
      <c r="O304" s="1"/>
    </row>
    <row r="305" spans="1:15" ht="12.75" customHeight="1">
      <c r="A305" s="1"/>
      <c r="B305" s="1"/>
      <c r="C305" s="61"/>
      <c r="D305" s="61"/>
      <c r="E305" s="61"/>
      <c r="F305" s="61"/>
      <c r="G305" s="61"/>
      <c r="H305" s="61"/>
      <c r="I305" s="61"/>
      <c r="J305" s="61"/>
      <c r="K305" s="61"/>
      <c r="L305" s="62"/>
      <c r="M305" s="1"/>
      <c r="N305" s="1"/>
      <c r="O305" s="1"/>
    </row>
    <row r="306" spans="1:15" ht="12.75" customHeight="1">
      <c r="A306" s="1"/>
      <c r="B306" s="1"/>
      <c r="C306" s="61"/>
      <c r="D306" s="61"/>
      <c r="E306" s="61"/>
      <c r="F306" s="61"/>
      <c r="G306" s="61"/>
      <c r="H306" s="61"/>
      <c r="I306" s="61"/>
      <c r="J306" s="61"/>
      <c r="K306" s="61"/>
      <c r="L306" s="62"/>
      <c r="M306" s="1"/>
      <c r="N306" s="1"/>
      <c r="O306" s="1"/>
    </row>
    <row r="307" spans="1:15" ht="12.75" customHeight="1">
      <c r="A307" s="1"/>
      <c r="B307" s="1"/>
      <c r="C307" s="61"/>
      <c r="D307" s="61"/>
      <c r="E307" s="61"/>
      <c r="F307" s="61"/>
      <c r="G307" s="61"/>
      <c r="H307" s="61"/>
      <c r="I307" s="61"/>
      <c r="J307" s="61"/>
      <c r="K307" s="61"/>
      <c r="L307" s="62"/>
      <c r="M307" s="1"/>
      <c r="N307" s="1"/>
      <c r="O307" s="1"/>
    </row>
    <row r="308" spans="1:15" ht="12.75" customHeight="1">
      <c r="A308" s="1"/>
      <c r="B308" s="1"/>
      <c r="C308" s="61"/>
      <c r="D308" s="61"/>
      <c r="E308" s="61"/>
      <c r="F308" s="61"/>
      <c r="G308" s="61"/>
      <c r="H308" s="61"/>
      <c r="I308" s="61"/>
      <c r="J308" s="61"/>
      <c r="K308" s="61"/>
      <c r="L308" s="62"/>
      <c r="M308" s="1"/>
      <c r="N308" s="1"/>
      <c r="O308" s="1"/>
    </row>
    <row r="309" spans="1:15" ht="12.75" customHeight="1">
      <c r="A309" s="1"/>
      <c r="B309" s="1"/>
      <c r="C309" s="61"/>
      <c r="D309" s="61"/>
      <c r="E309" s="61"/>
      <c r="F309" s="61"/>
      <c r="G309" s="61"/>
      <c r="H309" s="61"/>
      <c r="I309" s="61"/>
      <c r="J309" s="61"/>
      <c r="K309" s="61"/>
      <c r="L309" s="62"/>
      <c r="M309" s="1"/>
      <c r="N309" s="1"/>
      <c r="O309" s="1"/>
    </row>
    <row r="310" spans="1:15" ht="12.75" customHeight="1">
      <c r="A310" s="1"/>
      <c r="B310" s="1"/>
      <c r="C310" s="61"/>
      <c r="D310" s="61"/>
      <c r="E310" s="61"/>
      <c r="F310" s="61"/>
      <c r="G310" s="61"/>
      <c r="H310" s="61"/>
      <c r="I310" s="61"/>
      <c r="J310" s="61"/>
      <c r="K310" s="61"/>
      <c r="L310" s="62"/>
      <c r="M310" s="1"/>
      <c r="N310" s="1"/>
      <c r="O310" s="1"/>
    </row>
    <row r="311" spans="1:15" ht="12.75" customHeight="1">
      <c r="A311" s="1"/>
      <c r="B311" s="1"/>
      <c r="C311" s="61"/>
      <c r="D311" s="61"/>
      <c r="E311" s="61"/>
      <c r="F311" s="61"/>
      <c r="G311" s="61"/>
      <c r="H311" s="61"/>
      <c r="I311" s="61"/>
      <c r="J311" s="61"/>
      <c r="K311" s="61"/>
      <c r="L311" s="62"/>
      <c r="M311" s="1"/>
      <c r="N311" s="1"/>
      <c r="O311" s="1"/>
    </row>
    <row r="312" spans="1:15" ht="12.75" customHeight="1">
      <c r="A312" s="1"/>
      <c r="B312" s="1"/>
      <c r="C312" s="61"/>
      <c r="D312" s="61"/>
      <c r="E312" s="61"/>
      <c r="F312" s="61"/>
      <c r="G312" s="61"/>
      <c r="H312" s="61"/>
      <c r="I312" s="61"/>
      <c r="J312" s="61"/>
      <c r="K312" s="61"/>
      <c r="L312" s="62"/>
      <c r="M312" s="1"/>
      <c r="N312" s="1"/>
      <c r="O312" s="1"/>
    </row>
    <row r="313" spans="1:15" ht="12.75" customHeight="1">
      <c r="A313" s="1"/>
      <c r="B313" s="1"/>
      <c r="C313" s="61"/>
      <c r="D313" s="61"/>
      <c r="E313" s="61"/>
      <c r="F313" s="61"/>
      <c r="G313" s="61"/>
      <c r="H313" s="61"/>
      <c r="I313" s="61"/>
      <c r="J313" s="61"/>
      <c r="K313" s="61"/>
      <c r="L313" s="62"/>
      <c r="M313" s="1"/>
      <c r="N313" s="1"/>
      <c r="O313" s="1"/>
    </row>
    <row r="314" spans="1:15" ht="12.75" customHeight="1">
      <c r="A314" s="1"/>
      <c r="B314" s="1"/>
      <c r="C314" s="61"/>
      <c r="D314" s="61"/>
      <c r="E314" s="61"/>
      <c r="F314" s="61"/>
      <c r="G314" s="61"/>
      <c r="H314" s="61"/>
      <c r="I314" s="61"/>
      <c r="J314" s="61"/>
      <c r="K314" s="61"/>
      <c r="L314" s="62"/>
      <c r="M314" s="1"/>
      <c r="N314" s="1"/>
      <c r="O314" s="1"/>
    </row>
    <row r="315" spans="1:15" ht="12.75" customHeight="1">
      <c r="A315" s="1"/>
      <c r="B315" s="1"/>
      <c r="C315" s="61"/>
      <c r="D315" s="61"/>
      <c r="E315" s="61"/>
      <c r="F315" s="61"/>
      <c r="G315" s="61"/>
      <c r="H315" s="61"/>
      <c r="I315" s="61"/>
      <c r="J315" s="61"/>
      <c r="K315" s="61"/>
      <c r="L315" s="62"/>
      <c r="M315" s="1"/>
      <c r="N315" s="1"/>
      <c r="O315" s="1"/>
    </row>
    <row r="316" spans="1:15" ht="12.75" customHeight="1">
      <c r="A316" s="1"/>
      <c r="B316" s="1"/>
      <c r="C316" s="61"/>
      <c r="D316" s="61"/>
      <c r="E316" s="61"/>
      <c r="F316" s="61"/>
      <c r="G316" s="61"/>
      <c r="H316" s="61"/>
      <c r="I316" s="61"/>
      <c r="J316" s="61"/>
      <c r="K316" s="61"/>
      <c r="L316" s="62"/>
      <c r="M316" s="1"/>
      <c r="N316" s="1"/>
      <c r="O316" s="1"/>
    </row>
    <row r="317" spans="1:15" ht="12.75" customHeight="1">
      <c r="A317" s="1"/>
      <c r="B317" s="1"/>
      <c r="C317" s="61"/>
      <c r="D317" s="61"/>
      <c r="E317" s="61"/>
      <c r="F317" s="61"/>
      <c r="G317" s="61"/>
      <c r="H317" s="61"/>
      <c r="I317" s="61"/>
      <c r="J317" s="61"/>
      <c r="K317" s="61"/>
      <c r="L317" s="62"/>
      <c r="M317" s="1"/>
      <c r="N317" s="1"/>
      <c r="O317" s="1"/>
    </row>
    <row r="318" spans="1:15" ht="12.75" customHeight="1">
      <c r="A318" s="1"/>
      <c r="B318" s="1"/>
      <c r="C318" s="61"/>
      <c r="D318" s="61"/>
      <c r="E318" s="61"/>
      <c r="F318" s="61"/>
      <c r="G318" s="61"/>
      <c r="H318" s="61"/>
      <c r="I318" s="61"/>
      <c r="J318" s="61"/>
      <c r="K318" s="61"/>
      <c r="L318" s="62"/>
      <c r="M318" s="1"/>
      <c r="N318" s="1"/>
      <c r="O318" s="1"/>
    </row>
    <row r="319" spans="1:15" ht="12.75" customHeight="1">
      <c r="A319" s="1"/>
      <c r="B319" s="1"/>
      <c r="C319" s="61"/>
      <c r="D319" s="61"/>
      <c r="E319" s="61"/>
      <c r="F319" s="61"/>
      <c r="G319" s="61"/>
      <c r="H319" s="61"/>
      <c r="I319" s="61"/>
      <c r="J319" s="61"/>
      <c r="K319" s="61"/>
      <c r="L319" s="62"/>
      <c r="M319" s="1"/>
      <c r="N319" s="1"/>
      <c r="O319" s="1"/>
    </row>
    <row r="320" spans="1:15" ht="12.75" customHeight="1">
      <c r="A320" s="1"/>
      <c r="B320" s="1"/>
      <c r="C320" s="61"/>
      <c r="D320" s="61"/>
      <c r="E320" s="61"/>
      <c r="F320" s="61"/>
      <c r="G320" s="61"/>
      <c r="H320" s="61"/>
      <c r="I320" s="61"/>
      <c r="J320" s="61"/>
      <c r="K320" s="61"/>
      <c r="L320" s="62"/>
      <c r="M320" s="1"/>
      <c r="N320" s="1"/>
      <c r="O320" s="1"/>
    </row>
    <row r="321" spans="1:15" ht="12.75" customHeight="1">
      <c r="A321" s="1"/>
      <c r="B321" s="1"/>
      <c r="C321" s="61"/>
      <c r="D321" s="61"/>
      <c r="E321" s="61"/>
      <c r="F321" s="61"/>
      <c r="G321" s="61"/>
      <c r="H321" s="61"/>
      <c r="I321" s="61"/>
      <c r="J321" s="61"/>
      <c r="K321" s="61"/>
      <c r="L321" s="62"/>
      <c r="M321" s="1"/>
      <c r="N321" s="1"/>
      <c r="O321" s="1"/>
    </row>
    <row r="322" spans="1:15" ht="12.75" customHeight="1">
      <c r="A322" s="1"/>
      <c r="B322" s="1"/>
      <c r="C322" s="61"/>
      <c r="D322" s="61"/>
      <c r="E322" s="61"/>
      <c r="F322" s="61"/>
      <c r="G322" s="61"/>
      <c r="H322" s="61"/>
      <c r="I322" s="61"/>
      <c r="J322" s="61"/>
      <c r="K322" s="61"/>
      <c r="L322" s="62"/>
      <c r="M322" s="1"/>
      <c r="N322" s="1"/>
      <c r="O322" s="1"/>
    </row>
    <row r="323" spans="1:15" ht="12.75" customHeight="1">
      <c r="A323" s="1"/>
      <c r="B323" s="1"/>
      <c r="C323" s="61"/>
      <c r="D323" s="61"/>
      <c r="E323" s="61"/>
      <c r="F323" s="61"/>
      <c r="G323" s="61"/>
      <c r="H323" s="61"/>
      <c r="I323" s="61"/>
      <c r="J323" s="61"/>
      <c r="K323" s="61"/>
      <c r="L323" s="62"/>
      <c r="M323" s="1"/>
      <c r="N323" s="1"/>
      <c r="O323" s="1"/>
    </row>
    <row r="324" spans="1:15" ht="12.75" customHeight="1">
      <c r="A324" s="1"/>
      <c r="B324" s="1"/>
      <c r="C324" s="61"/>
      <c r="D324" s="61"/>
      <c r="E324" s="61"/>
      <c r="F324" s="61"/>
      <c r="G324" s="61"/>
      <c r="H324" s="61"/>
      <c r="I324" s="61"/>
      <c r="J324" s="61"/>
      <c r="K324" s="61"/>
      <c r="L324" s="62"/>
      <c r="M324" s="1"/>
      <c r="N324" s="1"/>
      <c r="O324" s="1"/>
    </row>
    <row r="325" spans="1:15" ht="12.75" customHeight="1">
      <c r="A325" s="1"/>
      <c r="B325" s="1"/>
      <c r="C325" s="61"/>
      <c r="D325" s="61"/>
      <c r="E325" s="61"/>
      <c r="F325" s="61"/>
      <c r="G325" s="61"/>
      <c r="H325" s="61"/>
      <c r="I325" s="61"/>
      <c r="J325" s="61"/>
      <c r="K325" s="61"/>
      <c r="L325" s="62"/>
      <c r="M325" s="1"/>
      <c r="N325" s="1"/>
      <c r="O325" s="1"/>
    </row>
    <row r="326" spans="1:15" ht="12.75" customHeight="1">
      <c r="A326" s="1"/>
      <c r="B326" s="1"/>
      <c r="C326" s="61"/>
      <c r="D326" s="61"/>
      <c r="E326" s="61"/>
      <c r="F326" s="61"/>
      <c r="G326" s="61"/>
      <c r="H326" s="61"/>
      <c r="I326" s="61"/>
      <c r="J326" s="61"/>
      <c r="K326" s="61"/>
      <c r="L326" s="62"/>
      <c r="M326" s="1"/>
      <c r="N326" s="1"/>
      <c r="O326" s="1"/>
    </row>
    <row r="327" spans="1:15" ht="12.75" customHeight="1">
      <c r="A327" s="1"/>
      <c r="B327" s="1"/>
      <c r="C327" s="61"/>
      <c r="D327" s="61"/>
      <c r="E327" s="61"/>
      <c r="F327" s="61"/>
      <c r="G327" s="61"/>
      <c r="H327" s="61"/>
      <c r="I327" s="61"/>
      <c r="J327" s="61"/>
      <c r="K327" s="61"/>
      <c r="L327" s="62"/>
      <c r="M327" s="1"/>
      <c r="N327" s="1"/>
      <c r="O327" s="1"/>
    </row>
    <row r="328" spans="1:15" ht="12.75" customHeight="1">
      <c r="A328" s="1"/>
      <c r="B328" s="1"/>
      <c r="C328" s="61"/>
      <c r="D328" s="61"/>
      <c r="E328" s="61"/>
      <c r="F328" s="61"/>
      <c r="G328" s="61"/>
      <c r="H328" s="61"/>
      <c r="I328" s="61"/>
      <c r="J328" s="61"/>
      <c r="K328" s="61"/>
      <c r="L328" s="62"/>
      <c r="M328" s="1"/>
      <c r="N328" s="1"/>
      <c r="O328" s="1"/>
    </row>
    <row r="329" spans="1:15" ht="12.75" customHeight="1">
      <c r="A329" s="1"/>
      <c r="B329" s="1"/>
      <c r="C329" s="61"/>
      <c r="D329" s="61"/>
      <c r="E329" s="61"/>
      <c r="F329" s="61"/>
      <c r="G329" s="61"/>
      <c r="H329" s="61"/>
      <c r="I329" s="61"/>
      <c r="J329" s="61"/>
      <c r="K329" s="61"/>
      <c r="L329" s="62"/>
      <c r="M329" s="1"/>
      <c r="N329" s="1"/>
      <c r="O329" s="1"/>
    </row>
    <row r="330" spans="1:15" ht="12.75" customHeight="1">
      <c r="A330" s="1"/>
      <c r="B330" s="1"/>
      <c r="C330" s="61"/>
      <c r="D330" s="61"/>
      <c r="E330" s="61"/>
      <c r="F330" s="61"/>
      <c r="G330" s="61"/>
      <c r="H330" s="61"/>
      <c r="I330" s="61"/>
      <c r="J330" s="61"/>
      <c r="K330" s="61"/>
      <c r="L330" s="62"/>
      <c r="M330" s="1"/>
      <c r="N330" s="1"/>
      <c r="O330" s="1"/>
    </row>
    <row r="331" spans="1:15" ht="12.75" customHeight="1">
      <c r="A331" s="1"/>
      <c r="B331" s="1"/>
      <c r="C331" s="61"/>
      <c r="D331" s="61"/>
      <c r="E331" s="61"/>
      <c r="F331" s="61"/>
      <c r="G331" s="61"/>
      <c r="H331" s="61"/>
      <c r="I331" s="61"/>
      <c r="J331" s="61"/>
      <c r="K331" s="61"/>
      <c r="L331" s="62"/>
      <c r="M331" s="1"/>
      <c r="N331" s="1"/>
      <c r="O331" s="1"/>
    </row>
    <row r="332" spans="1:15" ht="12.75" customHeight="1">
      <c r="A332" s="1"/>
      <c r="B332" s="1"/>
      <c r="C332" s="61"/>
      <c r="D332" s="61"/>
      <c r="E332" s="61"/>
      <c r="F332" s="61"/>
      <c r="G332" s="61"/>
      <c r="H332" s="61"/>
      <c r="I332" s="61"/>
      <c r="J332" s="61"/>
      <c r="K332" s="61"/>
      <c r="L332" s="62"/>
      <c r="M332" s="1"/>
      <c r="N332" s="1"/>
      <c r="O332" s="1"/>
    </row>
    <row r="333" spans="1:15" ht="12.75" customHeight="1">
      <c r="A333" s="1"/>
      <c r="B333" s="1"/>
      <c r="C333" s="61"/>
      <c r="D333" s="61"/>
      <c r="E333" s="61"/>
      <c r="F333" s="61"/>
      <c r="G333" s="61"/>
      <c r="H333" s="61"/>
      <c r="I333" s="61"/>
      <c r="J333" s="61"/>
      <c r="K333" s="61"/>
      <c r="L333" s="62"/>
      <c r="M333" s="1"/>
      <c r="N333" s="1"/>
      <c r="O333" s="1"/>
    </row>
    <row r="334" spans="1:15" ht="12.75" customHeight="1">
      <c r="A334" s="1"/>
      <c r="B334" s="1"/>
      <c r="C334" s="61"/>
      <c r="D334" s="61"/>
      <c r="E334" s="61"/>
      <c r="F334" s="61"/>
      <c r="G334" s="61"/>
      <c r="H334" s="61"/>
      <c r="I334" s="61"/>
      <c r="J334" s="61"/>
      <c r="K334" s="61"/>
      <c r="L334" s="62"/>
      <c r="M334" s="1"/>
      <c r="N334" s="1"/>
      <c r="O334" s="1"/>
    </row>
    <row r="335" spans="1:15" ht="12.75" customHeight="1">
      <c r="A335" s="1"/>
      <c r="B335" s="1"/>
      <c r="C335" s="67"/>
      <c r="D335" s="67"/>
      <c r="E335" s="61"/>
      <c r="F335" s="61"/>
      <c r="G335" s="61"/>
      <c r="H335" s="67"/>
      <c r="I335" s="67"/>
      <c r="J335" s="67"/>
      <c r="K335" s="67"/>
      <c r="L335" s="62"/>
      <c r="M335" s="1"/>
      <c r="N335" s="1"/>
      <c r="O335" s="1"/>
    </row>
    <row r="336" spans="1:15" ht="12.75" customHeight="1">
      <c r="A336" s="1"/>
      <c r="B336" s="1"/>
      <c r="C336" s="61"/>
      <c r="D336" s="61"/>
      <c r="E336" s="61"/>
      <c r="F336" s="61"/>
      <c r="G336" s="61"/>
      <c r="H336" s="61"/>
      <c r="I336" s="61"/>
      <c r="J336" s="61"/>
      <c r="K336" s="61"/>
      <c r="L336" s="62"/>
      <c r="M336" s="1"/>
      <c r="N336" s="1"/>
      <c r="O336" s="1"/>
    </row>
    <row r="337" spans="1:15" ht="12.75" customHeight="1">
      <c r="A337" s="1"/>
      <c r="B337" s="1"/>
      <c r="C337" s="61"/>
      <c r="D337" s="61"/>
      <c r="E337" s="61"/>
      <c r="F337" s="61"/>
      <c r="G337" s="61"/>
      <c r="H337" s="61"/>
      <c r="I337" s="61"/>
      <c r="J337" s="61"/>
      <c r="K337" s="61"/>
      <c r="L337" s="62"/>
      <c r="M337" s="1"/>
      <c r="N337" s="1"/>
      <c r="O337" s="1"/>
    </row>
    <row r="338" spans="1:15" ht="12.75" customHeight="1">
      <c r="A338" s="1"/>
      <c r="B338" s="1"/>
      <c r="C338" s="61"/>
      <c r="D338" s="61"/>
      <c r="E338" s="61"/>
      <c r="F338" s="61"/>
      <c r="G338" s="61"/>
      <c r="H338" s="61"/>
      <c r="I338" s="61"/>
      <c r="J338" s="61"/>
      <c r="K338" s="61"/>
      <c r="L338" s="62"/>
      <c r="M338" s="1"/>
      <c r="N338" s="1"/>
      <c r="O338" s="1"/>
    </row>
    <row r="339" spans="1:15" ht="12.75" customHeight="1">
      <c r="A339" s="1"/>
      <c r="B339" s="1"/>
      <c r="C339" s="61"/>
      <c r="D339" s="61"/>
      <c r="E339" s="61"/>
      <c r="F339" s="61"/>
      <c r="G339" s="61"/>
      <c r="H339" s="61"/>
      <c r="I339" s="61"/>
      <c r="J339" s="61"/>
      <c r="K339" s="61"/>
      <c r="L339" s="62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1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1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1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1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1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1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1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1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1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1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1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1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1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1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1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1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1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1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1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1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1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1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1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1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1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1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1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1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1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1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1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1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1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1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1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1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1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1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1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1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1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1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1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1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1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1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1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1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1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1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1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1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1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1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3"/>
  <sheetViews>
    <sheetView zoomScale="85" zoomScaleNormal="85" workbookViewId="0">
      <pane ySplit="10" topLeftCell="A11" activePane="bottomLeft" state="frozen"/>
      <selection pane="bottomLeft" activeCell="C14" sqref="C14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57"/>
      <c r="B1" s="458"/>
      <c r="C1" s="71"/>
      <c r="D1" s="7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287</v>
      </c>
      <c r="M5" s="1"/>
      <c r="N5" s="1"/>
      <c r="O5" s="1"/>
    </row>
    <row r="6" spans="1:15" ht="12.75" customHeight="1">
      <c r="A6" s="72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44532</v>
      </c>
      <c r="L6" s="1"/>
      <c r="M6" s="1"/>
      <c r="N6" s="1"/>
      <c r="O6" s="1"/>
    </row>
    <row r="7" spans="1:15" ht="12.75" customHeight="1">
      <c r="B7" s="1"/>
      <c r="C7" s="1" t="s">
        <v>288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9"/>
      <c r="B8" s="5"/>
      <c r="C8" s="5"/>
      <c r="D8" s="5"/>
      <c r="E8" s="5"/>
      <c r="F8" s="5"/>
      <c r="G8" s="73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50" t="s">
        <v>16</v>
      </c>
      <c r="B9" s="452" t="s">
        <v>18</v>
      </c>
      <c r="C9" s="456" t="s">
        <v>20</v>
      </c>
      <c r="D9" s="456" t="s">
        <v>21</v>
      </c>
      <c r="E9" s="447" t="s">
        <v>22</v>
      </c>
      <c r="F9" s="448"/>
      <c r="G9" s="449"/>
      <c r="H9" s="447" t="s">
        <v>23</v>
      </c>
      <c r="I9" s="448"/>
      <c r="J9" s="449"/>
      <c r="K9" s="26"/>
      <c r="L9" s="27"/>
      <c r="M9" s="53"/>
      <c r="N9" s="1"/>
      <c r="O9" s="1"/>
    </row>
    <row r="10" spans="1:15" ht="42.75" customHeight="1">
      <c r="A10" s="454"/>
      <c r="B10" s="455"/>
      <c r="C10" s="455"/>
      <c r="D10" s="455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231</v>
      </c>
      <c r="N10" s="1"/>
      <c r="O10" s="1"/>
    </row>
    <row r="11" spans="1:15" ht="12" customHeight="1">
      <c r="A11" s="31">
        <v>1</v>
      </c>
      <c r="B11" s="31" t="s">
        <v>289</v>
      </c>
      <c r="C11" s="31">
        <v>24745.3</v>
      </c>
      <c r="D11" s="40">
        <v>24862.533333333336</v>
      </c>
      <c r="E11" s="40">
        <v>24425.066666666673</v>
      </c>
      <c r="F11" s="40">
        <v>24104.833333333336</v>
      </c>
      <c r="G11" s="40">
        <v>23667.366666666672</v>
      </c>
      <c r="H11" s="40">
        <v>25182.766666666674</v>
      </c>
      <c r="I11" s="40">
        <v>25620.233333333341</v>
      </c>
      <c r="J11" s="40">
        <v>25940.466666666674</v>
      </c>
      <c r="K11" s="31">
        <v>25300</v>
      </c>
      <c r="L11" s="31">
        <v>24542.3</v>
      </c>
      <c r="M11" s="31">
        <v>5.6759999999999998E-2</v>
      </c>
      <c r="N11" s="1"/>
      <c r="O11" s="1"/>
    </row>
    <row r="12" spans="1:15" ht="12" customHeight="1">
      <c r="A12" s="31">
        <v>2</v>
      </c>
      <c r="B12" s="31" t="s">
        <v>294</v>
      </c>
      <c r="C12" s="31">
        <v>512.20000000000005</v>
      </c>
      <c r="D12" s="40">
        <v>512.2166666666667</v>
      </c>
      <c r="E12" s="40">
        <v>504.93333333333339</v>
      </c>
      <c r="F12" s="40">
        <v>497.66666666666669</v>
      </c>
      <c r="G12" s="40">
        <v>490.38333333333338</v>
      </c>
      <c r="H12" s="40">
        <v>519.48333333333335</v>
      </c>
      <c r="I12" s="40">
        <v>526.76666666666665</v>
      </c>
      <c r="J12" s="40">
        <v>534.03333333333342</v>
      </c>
      <c r="K12" s="31">
        <v>519.5</v>
      </c>
      <c r="L12" s="31">
        <v>504.95</v>
      </c>
      <c r="M12" s="31">
        <v>1.3793800000000001</v>
      </c>
      <c r="N12" s="1"/>
      <c r="O12" s="1"/>
    </row>
    <row r="13" spans="1:15" ht="12" customHeight="1">
      <c r="A13" s="31">
        <v>3</v>
      </c>
      <c r="B13" s="31" t="s">
        <v>39</v>
      </c>
      <c r="C13" s="31">
        <v>949.75</v>
      </c>
      <c r="D13" s="40">
        <v>944.9</v>
      </c>
      <c r="E13" s="40">
        <v>938.09999999999991</v>
      </c>
      <c r="F13" s="40">
        <v>926.44999999999993</v>
      </c>
      <c r="G13" s="40">
        <v>919.64999999999986</v>
      </c>
      <c r="H13" s="40">
        <v>956.55</v>
      </c>
      <c r="I13" s="40">
        <v>963.34999999999991</v>
      </c>
      <c r="J13" s="40">
        <v>975</v>
      </c>
      <c r="K13" s="31">
        <v>951.7</v>
      </c>
      <c r="L13" s="31">
        <v>933.25</v>
      </c>
      <c r="M13" s="31">
        <v>2.9443100000000002</v>
      </c>
      <c r="N13" s="1"/>
      <c r="O13" s="1"/>
    </row>
    <row r="14" spans="1:15" ht="12" customHeight="1">
      <c r="A14" s="31">
        <v>4</v>
      </c>
      <c r="B14" s="31" t="s">
        <v>295</v>
      </c>
      <c r="C14" s="31">
        <v>2809.35</v>
      </c>
      <c r="D14" s="40">
        <v>2793.3000000000006</v>
      </c>
      <c r="E14" s="40">
        <v>2757.1000000000013</v>
      </c>
      <c r="F14" s="40">
        <v>2704.8500000000008</v>
      </c>
      <c r="G14" s="40">
        <v>2668.6500000000015</v>
      </c>
      <c r="H14" s="40">
        <v>2845.5500000000011</v>
      </c>
      <c r="I14" s="40">
        <v>2881.7500000000009</v>
      </c>
      <c r="J14" s="40">
        <v>2934.0000000000009</v>
      </c>
      <c r="K14" s="31">
        <v>2829.5</v>
      </c>
      <c r="L14" s="31">
        <v>2741.05</v>
      </c>
      <c r="M14" s="31">
        <v>0.27516000000000002</v>
      </c>
      <c r="N14" s="1"/>
      <c r="O14" s="1"/>
    </row>
    <row r="15" spans="1:15" ht="12" customHeight="1">
      <c r="A15" s="31">
        <v>5</v>
      </c>
      <c r="B15" s="31" t="s">
        <v>290</v>
      </c>
      <c r="C15" s="31">
        <v>2017.9</v>
      </c>
      <c r="D15" s="40">
        <v>2037.9666666666669</v>
      </c>
      <c r="E15" s="40">
        <v>1988.233333333334</v>
      </c>
      <c r="F15" s="40">
        <v>1958.5666666666671</v>
      </c>
      <c r="G15" s="40">
        <v>1908.8333333333342</v>
      </c>
      <c r="H15" s="40">
        <v>2067.6333333333341</v>
      </c>
      <c r="I15" s="40">
        <v>2117.3666666666668</v>
      </c>
      <c r="J15" s="40">
        <v>2147.0333333333338</v>
      </c>
      <c r="K15" s="31">
        <v>2087.6999999999998</v>
      </c>
      <c r="L15" s="31">
        <v>2008.3</v>
      </c>
      <c r="M15" s="31">
        <v>1.2269699999999999</v>
      </c>
      <c r="N15" s="1"/>
      <c r="O15" s="1"/>
    </row>
    <row r="16" spans="1:15" ht="12" customHeight="1">
      <c r="A16" s="31">
        <v>6</v>
      </c>
      <c r="B16" s="31" t="s">
        <v>239</v>
      </c>
      <c r="C16" s="31">
        <v>18947.599999999999</v>
      </c>
      <c r="D16" s="40">
        <v>19038.883333333335</v>
      </c>
      <c r="E16" s="40">
        <v>18757.866666666669</v>
      </c>
      <c r="F16" s="40">
        <v>18568.133333333335</v>
      </c>
      <c r="G16" s="40">
        <v>18287.116666666669</v>
      </c>
      <c r="H16" s="40">
        <v>19228.616666666669</v>
      </c>
      <c r="I16" s="40">
        <v>19509.633333333339</v>
      </c>
      <c r="J16" s="40">
        <v>19699.366666666669</v>
      </c>
      <c r="K16" s="31">
        <v>19319.900000000001</v>
      </c>
      <c r="L16" s="31">
        <v>18849.150000000001</v>
      </c>
      <c r="M16" s="31">
        <v>0.10646</v>
      </c>
      <c r="N16" s="1"/>
      <c r="O16" s="1"/>
    </row>
    <row r="17" spans="1:15" ht="12" customHeight="1">
      <c r="A17" s="31">
        <v>7</v>
      </c>
      <c r="B17" s="31" t="s">
        <v>243</v>
      </c>
      <c r="C17" s="31">
        <v>109.8</v>
      </c>
      <c r="D17" s="40">
        <v>109.93333333333334</v>
      </c>
      <c r="E17" s="40">
        <v>108.86666666666667</v>
      </c>
      <c r="F17" s="40">
        <v>107.93333333333334</v>
      </c>
      <c r="G17" s="40">
        <v>106.86666666666667</v>
      </c>
      <c r="H17" s="40">
        <v>110.86666666666667</v>
      </c>
      <c r="I17" s="40">
        <v>111.93333333333334</v>
      </c>
      <c r="J17" s="40">
        <v>112.86666666666667</v>
      </c>
      <c r="K17" s="31">
        <v>111</v>
      </c>
      <c r="L17" s="31">
        <v>109</v>
      </c>
      <c r="M17" s="31">
        <v>30.688800000000001</v>
      </c>
      <c r="N17" s="1"/>
      <c r="O17" s="1"/>
    </row>
    <row r="18" spans="1:15" ht="12" customHeight="1">
      <c r="A18" s="31">
        <v>8</v>
      </c>
      <c r="B18" s="31" t="s">
        <v>41</v>
      </c>
      <c r="C18" s="31">
        <v>260.95</v>
      </c>
      <c r="D18" s="40">
        <v>258.59999999999997</v>
      </c>
      <c r="E18" s="40">
        <v>255.04999999999995</v>
      </c>
      <c r="F18" s="40">
        <v>249.14999999999998</v>
      </c>
      <c r="G18" s="40">
        <v>245.59999999999997</v>
      </c>
      <c r="H18" s="40">
        <v>264.49999999999994</v>
      </c>
      <c r="I18" s="40">
        <v>268.05</v>
      </c>
      <c r="J18" s="40">
        <v>273.94999999999993</v>
      </c>
      <c r="K18" s="31">
        <v>262.14999999999998</v>
      </c>
      <c r="L18" s="31">
        <v>252.7</v>
      </c>
      <c r="M18" s="31">
        <v>18.222950000000001</v>
      </c>
      <c r="N18" s="1"/>
      <c r="O18" s="1"/>
    </row>
    <row r="19" spans="1:15" ht="12" customHeight="1">
      <c r="A19" s="31">
        <v>9</v>
      </c>
      <c r="B19" s="31" t="s">
        <v>43</v>
      </c>
      <c r="C19" s="31">
        <v>2253.4499999999998</v>
      </c>
      <c r="D19" s="40">
        <v>2277.9666666666667</v>
      </c>
      <c r="E19" s="40">
        <v>2223.4833333333336</v>
      </c>
      <c r="F19" s="40">
        <v>2193.5166666666669</v>
      </c>
      <c r="G19" s="40">
        <v>2139.0333333333338</v>
      </c>
      <c r="H19" s="40">
        <v>2307.9333333333334</v>
      </c>
      <c r="I19" s="40">
        <v>2362.4166666666661</v>
      </c>
      <c r="J19" s="40">
        <v>2392.3833333333332</v>
      </c>
      <c r="K19" s="31">
        <v>2332.4499999999998</v>
      </c>
      <c r="L19" s="31">
        <v>2248</v>
      </c>
      <c r="M19" s="31">
        <v>4.23543</v>
      </c>
      <c r="N19" s="1"/>
      <c r="O19" s="1"/>
    </row>
    <row r="20" spans="1:15" ht="12" customHeight="1">
      <c r="A20" s="31">
        <v>10</v>
      </c>
      <c r="B20" s="31" t="s">
        <v>45</v>
      </c>
      <c r="C20" s="31">
        <v>1693.3</v>
      </c>
      <c r="D20" s="40">
        <v>1683.55</v>
      </c>
      <c r="E20" s="40">
        <v>1662.1</v>
      </c>
      <c r="F20" s="40">
        <v>1630.8999999999999</v>
      </c>
      <c r="G20" s="40">
        <v>1609.4499999999998</v>
      </c>
      <c r="H20" s="40">
        <v>1714.75</v>
      </c>
      <c r="I20" s="40">
        <v>1736.2000000000003</v>
      </c>
      <c r="J20" s="40">
        <v>1767.4</v>
      </c>
      <c r="K20" s="31">
        <v>1705</v>
      </c>
      <c r="L20" s="31">
        <v>1652.35</v>
      </c>
      <c r="M20" s="31">
        <v>24.7636</v>
      </c>
      <c r="N20" s="1"/>
      <c r="O20" s="1"/>
    </row>
    <row r="21" spans="1:15" ht="12" customHeight="1">
      <c r="A21" s="31">
        <v>11</v>
      </c>
      <c r="B21" s="31" t="s">
        <v>240</v>
      </c>
      <c r="C21" s="31">
        <v>1328.6</v>
      </c>
      <c r="D21" s="40">
        <v>1300.1333333333332</v>
      </c>
      <c r="E21" s="40">
        <v>1263.4666666666665</v>
      </c>
      <c r="F21" s="40">
        <v>1198.3333333333333</v>
      </c>
      <c r="G21" s="40">
        <v>1161.6666666666665</v>
      </c>
      <c r="H21" s="40">
        <v>1365.2666666666664</v>
      </c>
      <c r="I21" s="40">
        <v>1401.9333333333334</v>
      </c>
      <c r="J21" s="40">
        <v>1467.0666666666664</v>
      </c>
      <c r="K21" s="31">
        <v>1336.8</v>
      </c>
      <c r="L21" s="31">
        <v>1235</v>
      </c>
      <c r="M21" s="31">
        <v>12.256180000000001</v>
      </c>
      <c r="N21" s="1"/>
      <c r="O21" s="1"/>
    </row>
    <row r="22" spans="1:15" ht="12" customHeight="1">
      <c r="A22" s="31">
        <v>12</v>
      </c>
      <c r="B22" s="31" t="s">
        <v>46</v>
      </c>
      <c r="C22" s="31">
        <v>707.95</v>
      </c>
      <c r="D22" s="40">
        <v>700.58333333333337</v>
      </c>
      <c r="E22" s="40">
        <v>690.11666666666679</v>
      </c>
      <c r="F22" s="40">
        <v>672.28333333333342</v>
      </c>
      <c r="G22" s="40">
        <v>661.81666666666683</v>
      </c>
      <c r="H22" s="40">
        <v>718.41666666666674</v>
      </c>
      <c r="I22" s="40">
        <v>728.88333333333321</v>
      </c>
      <c r="J22" s="40">
        <v>746.7166666666667</v>
      </c>
      <c r="K22" s="31">
        <v>711.05</v>
      </c>
      <c r="L22" s="31">
        <v>682.75</v>
      </c>
      <c r="M22" s="31">
        <v>55.821249999999999</v>
      </c>
      <c r="N22" s="1"/>
      <c r="O22" s="1"/>
    </row>
    <row r="23" spans="1:15" ht="12.75" customHeight="1">
      <c r="A23" s="31">
        <v>13</v>
      </c>
      <c r="B23" s="31" t="s">
        <v>242</v>
      </c>
      <c r="C23" s="31">
        <v>1797.15</v>
      </c>
      <c r="D23" s="40">
        <v>1793.9833333333333</v>
      </c>
      <c r="E23" s="40">
        <v>1712.7166666666667</v>
      </c>
      <c r="F23" s="40">
        <v>1628.2833333333333</v>
      </c>
      <c r="G23" s="40">
        <v>1547.0166666666667</v>
      </c>
      <c r="H23" s="40">
        <v>1878.4166666666667</v>
      </c>
      <c r="I23" s="40">
        <v>1959.6833333333336</v>
      </c>
      <c r="J23" s="40">
        <v>2044.1166666666668</v>
      </c>
      <c r="K23" s="31">
        <v>1875.25</v>
      </c>
      <c r="L23" s="31">
        <v>1709.55</v>
      </c>
      <c r="M23" s="31">
        <v>2.3386300000000002</v>
      </c>
      <c r="N23" s="1"/>
      <c r="O23" s="1"/>
    </row>
    <row r="24" spans="1:15" ht="12.75" customHeight="1">
      <c r="A24" s="31">
        <v>14</v>
      </c>
      <c r="B24" s="31" t="s">
        <v>296</v>
      </c>
      <c r="C24" s="31">
        <v>322.60000000000002</v>
      </c>
      <c r="D24" s="40">
        <v>324.75</v>
      </c>
      <c r="E24" s="40">
        <v>317.85000000000002</v>
      </c>
      <c r="F24" s="40">
        <v>313.10000000000002</v>
      </c>
      <c r="G24" s="40">
        <v>306.20000000000005</v>
      </c>
      <c r="H24" s="40">
        <v>329.5</v>
      </c>
      <c r="I24" s="40">
        <v>336.4</v>
      </c>
      <c r="J24" s="40">
        <v>341.15</v>
      </c>
      <c r="K24" s="31">
        <v>331.65</v>
      </c>
      <c r="L24" s="31">
        <v>320</v>
      </c>
      <c r="M24" s="31">
        <v>0.59760999999999997</v>
      </c>
      <c r="N24" s="1"/>
      <c r="O24" s="1"/>
    </row>
    <row r="25" spans="1:15" ht="12.75" customHeight="1">
      <c r="A25" s="31">
        <v>15</v>
      </c>
      <c r="B25" s="31" t="s">
        <v>297</v>
      </c>
      <c r="C25" s="31">
        <v>234.1</v>
      </c>
      <c r="D25" s="40">
        <v>234.26666666666665</v>
      </c>
      <c r="E25" s="40">
        <v>229.83333333333331</v>
      </c>
      <c r="F25" s="40">
        <v>225.56666666666666</v>
      </c>
      <c r="G25" s="40">
        <v>221.13333333333333</v>
      </c>
      <c r="H25" s="40">
        <v>238.5333333333333</v>
      </c>
      <c r="I25" s="40">
        <v>242.96666666666664</v>
      </c>
      <c r="J25" s="40">
        <v>247.23333333333329</v>
      </c>
      <c r="K25" s="31">
        <v>238.7</v>
      </c>
      <c r="L25" s="31">
        <v>230</v>
      </c>
      <c r="M25" s="31">
        <v>9.2766500000000001</v>
      </c>
      <c r="N25" s="1"/>
      <c r="O25" s="1"/>
    </row>
    <row r="26" spans="1:15" ht="12.75" customHeight="1">
      <c r="A26" s="31">
        <v>16</v>
      </c>
      <c r="B26" s="31" t="s">
        <v>298</v>
      </c>
      <c r="C26" s="31">
        <v>1115.8</v>
      </c>
      <c r="D26" s="40">
        <v>1131.55</v>
      </c>
      <c r="E26" s="40">
        <v>1094.25</v>
      </c>
      <c r="F26" s="40">
        <v>1072.7</v>
      </c>
      <c r="G26" s="40">
        <v>1035.4000000000001</v>
      </c>
      <c r="H26" s="40">
        <v>1153.0999999999999</v>
      </c>
      <c r="I26" s="40">
        <v>1190.3999999999996</v>
      </c>
      <c r="J26" s="40">
        <v>1211.9499999999998</v>
      </c>
      <c r="K26" s="31">
        <v>1168.8499999999999</v>
      </c>
      <c r="L26" s="31">
        <v>1110</v>
      </c>
      <c r="M26" s="31">
        <v>3.0745</v>
      </c>
      <c r="N26" s="1"/>
      <c r="O26" s="1"/>
    </row>
    <row r="27" spans="1:15" ht="12.75" customHeight="1">
      <c r="A27" s="31">
        <v>17</v>
      </c>
      <c r="B27" s="31" t="s">
        <v>292</v>
      </c>
      <c r="C27" s="31">
        <v>1880.6</v>
      </c>
      <c r="D27" s="40">
        <v>1890.8333333333333</v>
      </c>
      <c r="E27" s="40">
        <v>1856.6666666666665</v>
      </c>
      <c r="F27" s="40">
        <v>1832.7333333333333</v>
      </c>
      <c r="G27" s="40">
        <v>1798.5666666666666</v>
      </c>
      <c r="H27" s="40">
        <v>1914.7666666666664</v>
      </c>
      <c r="I27" s="40">
        <v>1948.9333333333329</v>
      </c>
      <c r="J27" s="40">
        <v>1972.8666666666663</v>
      </c>
      <c r="K27" s="31">
        <v>1925</v>
      </c>
      <c r="L27" s="31">
        <v>1866.9</v>
      </c>
      <c r="M27" s="31">
        <v>1.17133</v>
      </c>
      <c r="N27" s="1"/>
      <c r="O27" s="1"/>
    </row>
    <row r="28" spans="1:15" ht="12.75" customHeight="1">
      <c r="A28" s="31">
        <v>18</v>
      </c>
      <c r="B28" s="31" t="s">
        <v>244</v>
      </c>
      <c r="C28" s="31">
        <v>2079.35</v>
      </c>
      <c r="D28" s="40">
        <v>2076.8666666666663</v>
      </c>
      <c r="E28" s="40">
        <v>2054.7833333333328</v>
      </c>
      <c r="F28" s="40">
        <v>2030.2166666666667</v>
      </c>
      <c r="G28" s="40">
        <v>2008.1333333333332</v>
      </c>
      <c r="H28" s="40">
        <v>2101.4333333333325</v>
      </c>
      <c r="I28" s="40">
        <v>2123.5166666666655</v>
      </c>
      <c r="J28" s="40">
        <v>2148.0833333333321</v>
      </c>
      <c r="K28" s="31">
        <v>2098.9499999999998</v>
      </c>
      <c r="L28" s="31">
        <v>2052.3000000000002</v>
      </c>
      <c r="M28" s="31">
        <v>0.20979999999999999</v>
      </c>
      <c r="N28" s="1"/>
      <c r="O28" s="1"/>
    </row>
    <row r="29" spans="1:15" ht="12.75" customHeight="1">
      <c r="A29" s="31">
        <v>19</v>
      </c>
      <c r="B29" s="31" t="s">
        <v>299</v>
      </c>
      <c r="C29" s="31">
        <v>100.3</v>
      </c>
      <c r="D29" s="40">
        <v>101.5</v>
      </c>
      <c r="E29" s="40">
        <v>98</v>
      </c>
      <c r="F29" s="40">
        <v>95.7</v>
      </c>
      <c r="G29" s="40">
        <v>92.2</v>
      </c>
      <c r="H29" s="40">
        <v>103.8</v>
      </c>
      <c r="I29" s="40">
        <v>107.3</v>
      </c>
      <c r="J29" s="40">
        <v>109.6</v>
      </c>
      <c r="K29" s="31">
        <v>105</v>
      </c>
      <c r="L29" s="31">
        <v>99.2</v>
      </c>
      <c r="M29" s="31">
        <v>1.8857299999999999</v>
      </c>
      <c r="N29" s="1"/>
      <c r="O29" s="1"/>
    </row>
    <row r="30" spans="1:15" ht="12.75" customHeight="1">
      <c r="A30" s="31">
        <v>20</v>
      </c>
      <c r="B30" s="31" t="s">
        <v>48</v>
      </c>
      <c r="C30" s="31">
        <v>3440.9</v>
      </c>
      <c r="D30" s="40">
        <v>3504.3333333333335</v>
      </c>
      <c r="E30" s="40">
        <v>3365.3166666666671</v>
      </c>
      <c r="F30" s="40">
        <v>3289.7333333333336</v>
      </c>
      <c r="G30" s="40">
        <v>3150.7166666666672</v>
      </c>
      <c r="H30" s="40">
        <v>3579.916666666667</v>
      </c>
      <c r="I30" s="40">
        <v>3718.9333333333334</v>
      </c>
      <c r="J30" s="40">
        <v>3794.5166666666669</v>
      </c>
      <c r="K30" s="31">
        <v>3643.35</v>
      </c>
      <c r="L30" s="31">
        <v>3428.75</v>
      </c>
      <c r="M30" s="31">
        <v>1.9150100000000001</v>
      </c>
      <c r="N30" s="1"/>
      <c r="O30" s="1"/>
    </row>
    <row r="31" spans="1:15" ht="12.75" customHeight="1">
      <c r="A31" s="31">
        <v>21</v>
      </c>
      <c r="B31" s="31" t="s">
        <v>300</v>
      </c>
      <c r="C31" s="31">
        <v>3113.4</v>
      </c>
      <c r="D31" s="40">
        <v>3148.3166666666671</v>
      </c>
      <c r="E31" s="40">
        <v>3065.0833333333339</v>
      </c>
      <c r="F31" s="40">
        <v>3016.7666666666669</v>
      </c>
      <c r="G31" s="40">
        <v>2933.5333333333338</v>
      </c>
      <c r="H31" s="40">
        <v>3196.6333333333341</v>
      </c>
      <c r="I31" s="40">
        <v>3279.8666666666668</v>
      </c>
      <c r="J31" s="40">
        <v>3328.1833333333343</v>
      </c>
      <c r="K31" s="31">
        <v>3231.55</v>
      </c>
      <c r="L31" s="31">
        <v>3100</v>
      </c>
      <c r="M31" s="31">
        <v>0.40135999999999999</v>
      </c>
      <c r="N31" s="1"/>
      <c r="O31" s="1"/>
    </row>
    <row r="32" spans="1:15" ht="12.75" customHeight="1">
      <c r="A32" s="31">
        <v>22</v>
      </c>
      <c r="B32" s="31" t="s">
        <v>301</v>
      </c>
      <c r="C32" s="31">
        <v>21.35</v>
      </c>
      <c r="D32" s="40">
        <v>21.416666666666668</v>
      </c>
      <c r="E32" s="40">
        <v>21.233333333333334</v>
      </c>
      <c r="F32" s="40">
        <v>21.116666666666667</v>
      </c>
      <c r="G32" s="40">
        <v>20.933333333333334</v>
      </c>
      <c r="H32" s="40">
        <v>21.533333333333335</v>
      </c>
      <c r="I32" s="40">
        <v>21.716666666666665</v>
      </c>
      <c r="J32" s="40">
        <v>21.833333333333336</v>
      </c>
      <c r="K32" s="31">
        <v>21.6</v>
      </c>
      <c r="L32" s="31">
        <v>21.3</v>
      </c>
      <c r="M32" s="31">
        <v>32.207479999999997</v>
      </c>
      <c r="N32" s="1"/>
      <c r="O32" s="1"/>
    </row>
    <row r="33" spans="1:15" ht="12.75" customHeight="1">
      <c r="A33" s="31">
        <v>23</v>
      </c>
      <c r="B33" s="31" t="s">
        <v>50</v>
      </c>
      <c r="C33" s="31">
        <v>620.35</v>
      </c>
      <c r="D33" s="40">
        <v>620.75</v>
      </c>
      <c r="E33" s="40">
        <v>613</v>
      </c>
      <c r="F33" s="40">
        <v>605.65</v>
      </c>
      <c r="G33" s="40">
        <v>597.9</v>
      </c>
      <c r="H33" s="40">
        <v>628.1</v>
      </c>
      <c r="I33" s="40">
        <v>635.85</v>
      </c>
      <c r="J33" s="40">
        <v>643.20000000000005</v>
      </c>
      <c r="K33" s="31">
        <v>628.5</v>
      </c>
      <c r="L33" s="31">
        <v>613.4</v>
      </c>
      <c r="M33" s="31">
        <v>8.4091400000000007</v>
      </c>
      <c r="N33" s="1"/>
      <c r="O33" s="1"/>
    </row>
    <row r="34" spans="1:15" ht="12.75" customHeight="1">
      <c r="A34" s="31">
        <v>24</v>
      </c>
      <c r="B34" s="31" t="s">
        <v>302</v>
      </c>
      <c r="C34" s="31">
        <v>3050.1</v>
      </c>
      <c r="D34" s="40">
        <v>3063.75</v>
      </c>
      <c r="E34" s="40">
        <v>3021.9</v>
      </c>
      <c r="F34" s="40">
        <v>2993.7000000000003</v>
      </c>
      <c r="G34" s="40">
        <v>2951.8500000000004</v>
      </c>
      <c r="H34" s="40">
        <v>3091.95</v>
      </c>
      <c r="I34" s="40">
        <v>3133.8</v>
      </c>
      <c r="J34" s="40">
        <v>3161.9999999999995</v>
      </c>
      <c r="K34" s="31">
        <v>3105.6</v>
      </c>
      <c r="L34" s="31">
        <v>3035.55</v>
      </c>
      <c r="M34" s="31">
        <v>0.39406000000000002</v>
      </c>
      <c r="N34" s="1"/>
      <c r="O34" s="1"/>
    </row>
    <row r="35" spans="1:15" ht="12.75" customHeight="1">
      <c r="A35" s="31">
        <v>25</v>
      </c>
      <c r="B35" s="31" t="s">
        <v>51</v>
      </c>
      <c r="C35" s="31">
        <v>371.4</v>
      </c>
      <c r="D35" s="40">
        <v>373.29999999999995</v>
      </c>
      <c r="E35" s="40">
        <v>366.14999999999992</v>
      </c>
      <c r="F35" s="40">
        <v>360.9</v>
      </c>
      <c r="G35" s="40">
        <v>353.74999999999994</v>
      </c>
      <c r="H35" s="40">
        <v>378.5499999999999</v>
      </c>
      <c r="I35" s="40">
        <v>385.7</v>
      </c>
      <c r="J35" s="40">
        <v>390.94999999999987</v>
      </c>
      <c r="K35" s="31">
        <v>380.45</v>
      </c>
      <c r="L35" s="31">
        <v>368.05</v>
      </c>
      <c r="M35" s="31">
        <v>44.16048</v>
      </c>
      <c r="N35" s="1"/>
      <c r="O35" s="1"/>
    </row>
    <row r="36" spans="1:15" ht="12.75" customHeight="1">
      <c r="A36" s="31">
        <v>26</v>
      </c>
      <c r="B36" s="31" t="s">
        <v>868</v>
      </c>
      <c r="C36" s="31">
        <v>1032.55</v>
      </c>
      <c r="D36" s="40">
        <v>1030.8500000000001</v>
      </c>
      <c r="E36" s="40">
        <v>1011.7000000000003</v>
      </c>
      <c r="F36" s="40">
        <v>990.85000000000014</v>
      </c>
      <c r="G36" s="40">
        <v>971.70000000000027</v>
      </c>
      <c r="H36" s="40">
        <v>1051.7000000000003</v>
      </c>
      <c r="I36" s="40">
        <v>1070.8500000000004</v>
      </c>
      <c r="J36" s="40">
        <v>1091.7000000000003</v>
      </c>
      <c r="K36" s="31">
        <v>1050</v>
      </c>
      <c r="L36" s="31">
        <v>1010</v>
      </c>
      <c r="M36" s="31">
        <v>3.1576300000000002</v>
      </c>
      <c r="N36" s="1"/>
      <c r="O36" s="1"/>
    </row>
    <row r="37" spans="1:15" ht="12.75" customHeight="1">
      <c r="A37" s="31">
        <v>27</v>
      </c>
      <c r="B37" s="31" t="s">
        <v>817</v>
      </c>
      <c r="C37" s="31">
        <v>786.5</v>
      </c>
      <c r="D37" s="40">
        <v>788.19999999999993</v>
      </c>
      <c r="E37" s="40">
        <v>781.39999999999986</v>
      </c>
      <c r="F37" s="40">
        <v>776.3</v>
      </c>
      <c r="G37" s="40">
        <v>769.49999999999989</v>
      </c>
      <c r="H37" s="40">
        <v>793.29999999999984</v>
      </c>
      <c r="I37" s="40">
        <v>800.0999999999998</v>
      </c>
      <c r="J37" s="40">
        <v>805.19999999999982</v>
      </c>
      <c r="K37" s="31">
        <v>795</v>
      </c>
      <c r="L37" s="31">
        <v>783.1</v>
      </c>
      <c r="M37" s="31">
        <v>0.21851999999999999</v>
      </c>
      <c r="N37" s="1"/>
      <c r="O37" s="1"/>
    </row>
    <row r="38" spans="1:15" ht="12.75" customHeight="1">
      <c r="A38" s="31">
        <v>28</v>
      </c>
      <c r="B38" s="31" t="s">
        <v>293</v>
      </c>
      <c r="C38" s="31">
        <v>921.95</v>
      </c>
      <c r="D38" s="40">
        <v>923.31666666666661</v>
      </c>
      <c r="E38" s="40">
        <v>911.63333333333321</v>
      </c>
      <c r="F38" s="40">
        <v>901.31666666666661</v>
      </c>
      <c r="G38" s="40">
        <v>889.63333333333321</v>
      </c>
      <c r="H38" s="40">
        <v>933.63333333333321</v>
      </c>
      <c r="I38" s="40">
        <v>945.31666666666661</v>
      </c>
      <c r="J38" s="40">
        <v>955.63333333333321</v>
      </c>
      <c r="K38" s="31">
        <v>935</v>
      </c>
      <c r="L38" s="31">
        <v>913</v>
      </c>
      <c r="M38" s="31">
        <v>2.6685599999999998</v>
      </c>
      <c r="N38" s="1"/>
      <c r="O38" s="1"/>
    </row>
    <row r="39" spans="1:15" ht="12.75" customHeight="1">
      <c r="A39" s="31">
        <v>29</v>
      </c>
      <c r="B39" s="31" t="s">
        <v>52</v>
      </c>
      <c r="C39" s="31">
        <v>815.5</v>
      </c>
      <c r="D39" s="40">
        <v>810.88333333333333</v>
      </c>
      <c r="E39" s="40">
        <v>799.76666666666665</v>
      </c>
      <c r="F39" s="40">
        <v>784.0333333333333</v>
      </c>
      <c r="G39" s="40">
        <v>772.91666666666663</v>
      </c>
      <c r="H39" s="40">
        <v>826.61666666666667</v>
      </c>
      <c r="I39" s="40">
        <v>837.73333333333323</v>
      </c>
      <c r="J39" s="40">
        <v>853.4666666666667</v>
      </c>
      <c r="K39" s="31">
        <v>822</v>
      </c>
      <c r="L39" s="31">
        <v>795.15</v>
      </c>
      <c r="M39" s="31">
        <v>3.3362699999999998</v>
      </c>
      <c r="N39" s="1"/>
      <c r="O39" s="1"/>
    </row>
    <row r="40" spans="1:15" ht="12.75" customHeight="1">
      <c r="A40" s="31">
        <v>30</v>
      </c>
      <c r="B40" s="31" t="s">
        <v>53</v>
      </c>
      <c r="C40" s="31">
        <v>5571</v>
      </c>
      <c r="D40" s="40">
        <v>5622.5666666666666</v>
      </c>
      <c r="E40" s="40">
        <v>5480.1333333333332</v>
      </c>
      <c r="F40" s="40">
        <v>5389.2666666666664</v>
      </c>
      <c r="G40" s="40">
        <v>5246.833333333333</v>
      </c>
      <c r="H40" s="40">
        <v>5713.4333333333334</v>
      </c>
      <c r="I40" s="40">
        <v>5855.8666666666659</v>
      </c>
      <c r="J40" s="40">
        <v>5946.7333333333336</v>
      </c>
      <c r="K40" s="31">
        <v>5765</v>
      </c>
      <c r="L40" s="31">
        <v>5531.7</v>
      </c>
      <c r="M40" s="31">
        <v>8.3516899999999996</v>
      </c>
      <c r="N40" s="1"/>
      <c r="O40" s="1"/>
    </row>
    <row r="41" spans="1:15" ht="12.75" customHeight="1">
      <c r="A41" s="31">
        <v>31</v>
      </c>
      <c r="B41" s="31" t="s">
        <v>54</v>
      </c>
      <c r="C41" s="31">
        <v>207.8</v>
      </c>
      <c r="D41" s="40">
        <v>207.35</v>
      </c>
      <c r="E41" s="40">
        <v>205.7</v>
      </c>
      <c r="F41" s="40">
        <v>203.6</v>
      </c>
      <c r="G41" s="40">
        <v>201.95</v>
      </c>
      <c r="H41" s="40">
        <v>209.45</v>
      </c>
      <c r="I41" s="40">
        <v>211.10000000000002</v>
      </c>
      <c r="J41" s="40">
        <v>213.2</v>
      </c>
      <c r="K41" s="31">
        <v>209</v>
      </c>
      <c r="L41" s="31">
        <v>205.25</v>
      </c>
      <c r="M41" s="31">
        <v>17.203250000000001</v>
      </c>
      <c r="N41" s="1"/>
      <c r="O41" s="1"/>
    </row>
    <row r="42" spans="1:15" ht="12.75" customHeight="1">
      <c r="A42" s="31">
        <v>32</v>
      </c>
      <c r="B42" s="31" t="s">
        <v>303</v>
      </c>
      <c r="C42" s="31">
        <v>471.5</v>
      </c>
      <c r="D42" s="40">
        <v>476.59999999999997</v>
      </c>
      <c r="E42" s="40">
        <v>456.14999999999992</v>
      </c>
      <c r="F42" s="40">
        <v>440.79999999999995</v>
      </c>
      <c r="G42" s="40">
        <v>420.34999999999991</v>
      </c>
      <c r="H42" s="40">
        <v>491.94999999999993</v>
      </c>
      <c r="I42" s="40">
        <v>512.4</v>
      </c>
      <c r="J42" s="40">
        <v>527.75</v>
      </c>
      <c r="K42" s="31">
        <v>497.05</v>
      </c>
      <c r="L42" s="31">
        <v>461.25</v>
      </c>
      <c r="M42" s="31">
        <v>3.23176</v>
      </c>
      <c r="N42" s="1"/>
      <c r="O42" s="1"/>
    </row>
    <row r="43" spans="1:15" ht="12.75" customHeight="1">
      <c r="A43" s="31">
        <v>33</v>
      </c>
      <c r="B43" s="31" t="s">
        <v>304</v>
      </c>
      <c r="C43" s="31">
        <v>96.15</v>
      </c>
      <c r="D43" s="40">
        <v>96.583333333333329</v>
      </c>
      <c r="E43" s="40">
        <v>95.316666666666663</v>
      </c>
      <c r="F43" s="40">
        <v>94.483333333333334</v>
      </c>
      <c r="G43" s="40">
        <v>93.216666666666669</v>
      </c>
      <c r="H43" s="40">
        <v>97.416666666666657</v>
      </c>
      <c r="I43" s="40">
        <v>98.683333333333337</v>
      </c>
      <c r="J43" s="40">
        <v>99.516666666666652</v>
      </c>
      <c r="K43" s="31">
        <v>97.85</v>
      </c>
      <c r="L43" s="31">
        <v>95.75</v>
      </c>
      <c r="M43" s="31">
        <v>8.2397200000000002</v>
      </c>
      <c r="N43" s="1"/>
      <c r="O43" s="1"/>
    </row>
    <row r="44" spans="1:15" ht="12.75" customHeight="1">
      <c r="A44" s="31">
        <v>34</v>
      </c>
      <c r="B44" s="31" t="s">
        <v>55</v>
      </c>
      <c r="C44" s="31">
        <v>121.8</v>
      </c>
      <c r="D44" s="40">
        <v>121.33333333333333</v>
      </c>
      <c r="E44" s="40">
        <v>119.86666666666666</v>
      </c>
      <c r="F44" s="40">
        <v>117.93333333333334</v>
      </c>
      <c r="G44" s="40">
        <v>116.46666666666667</v>
      </c>
      <c r="H44" s="40">
        <v>123.26666666666665</v>
      </c>
      <c r="I44" s="40">
        <v>124.73333333333332</v>
      </c>
      <c r="J44" s="40">
        <v>126.66666666666664</v>
      </c>
      <c r="K44" s="31">
        <v>122.8</v>
      </c>
      <c r="L44" s="31">
        <v>119.4</v>
      </c>
      <c r="M44" s="31">
        <v>160.72131999999999</v>
      </c>
      <c r="N44" s="1"/>
      <c r="O44" s="1"/>
    </row>
    <row r="45" spans="1:15" ht="12.75" customHeight="1">
      <c r="A45" s="31">
        <v>35</v>
      </c>
      <c r="B45" s="31" t="s">
        <v>57</v>
      </c>
      <c r="C45" s="31">
        <v>3138.15</v>
      </c>
      <c r="D45" s="40">
        <v>3154</v>
      </c>
      <c r="E45" s="40">
        <v>3108.25</v>
      </c>
      <c r="F45" s="40">
        <v>3078.35</v>
      </c>
      <c r="G45" s="40">
        <v>3032.6</v>
      </c>
      <c r="H45" s="40">
        <v>3183.9</v>
      </c>
      <c r="I45" s="40">
        <v>3229.65</v>
      </c>
      <c r="J45" s="40">
        <v>3259.55</v>
      </c>
      <c r="K45" s="31">
        <v>3199.75</v>
      </c>
      <c r="L45" s="31">
        <v>3124.1</v>
      </c>
      <c r="M45" s="31">
        <v>17.418199999999999</v>
      </c>
      <c r="N45" s="1"/>
      <c r="O45" s="1"/>
    </row>
    <row r="46" spans="1:15" ht="12.75" customHeight="1">
      <c r="A46" s="31">
        <v>36</v>
      </c>
      <c r="B46" s="31" t="s">
        <v>305</v>
      </c>
      <c r="C46" s="31">
        <v>191.45</v>
      </c>
      <c r="D46" s="40">
        <v>191.48333333333335</v>
      </c>
      <c r="E46" s="40">
        <v>188.06666666666669</v>
      </c>
      <c r="F46" s="40">
        <v>184.68333333333334</v>
      </c>
      <c r="G46" s="40">
        <v>181.26666666666668</v>
      </c>
      <c r="H46" s="40">
        <v>194.8666666666667</v>
      </c>
      <c r="I46" s="40">
        <v>198.28333333333333</v>
      </c>
      <c r="J46" s="40">
        <v>201.66666666666671</v>
      </c>
      <c r="K46" s="31">
        <v>194.9</v>
      </c>
      <c r="L46" s="31">
        <v>188.1</v>
      </c>
      <c r="M46" s="31">
        <v>3.6000999999999999</v>
      </c>
      <c r="N46" s="1"/>
      <c r="O46" s="1"/>
    </row>
    <row r="47" spans="1:15" ht="12.75" customHeight="1">
      <c r="A47" s="31">
        <v>37</v>
      </c>
      <c r="B47" s="31" t="s">
        <v>307</v>
      </c>
      <c r="C47" s="31">
        <v>2214.1</v>
      </c>
      <c r="D47" s="40">
        <v>2204.5833333333335</v>
      </c>
      <c r="E47" s="40">
        <v>2184.166666666667</v>
      </c>
      <c r="F47" s="40">
        <v>2154.2333333333336</v>
      </c>
      <c r="G47" s="40">
        <v>2133.8166666666671</v>
      </c>
      <c r="H47" s="40">
        <v>2234.5166666666669</v>
      </c>
      <c r="I47" s="40">
        <v>2254.9333333333338</v>
      </c>
      <c r="J47" s="40">
        <v>2284.8666666666668</v>
      </c>
      <c r="K47" s="31">
        <v>2225</v>
      </c>
      <c r="L47" s="31">
        <v>2174.65</v>
      </c>
      <c r="M47" s="31">
        <v>2.1219399999999999</v>
      </c>
      <c r="N47" s="1"/>
      <c r="O47" s="1"/>
    </row>
    <row r="48" spans="1:15" ht="12.75" customHeight="1">
      <c r="A48" s="31">
        <v>38</v>
      </c>
      <c r="B48" s="31" t="s">
        <v>306</v>
      </c>
      <c r="C48" s="31">
        <v>3103.8</v>
      </c>
      <c r="D48" s="40">
        <v>3141.9333333333329</v>
      </c>
      <c r="E48" s="40">
        <v>3051.8666666666659</v>
      </c>
      <c r="F48" s="40">
        <v>2999.9333333333329</v>
      </c>
      <c r="G48" s="40">
        <v>2909.8666666666659</v>
      </c>
      <c r="H48" s="40">
        <v>3193.8666666666659</v>
      </c>
      <c r="I48" s="40">
        <v>3283.9333333333325</v>
      </c>
      <c r="J48" s="40">
        <v>3335.8666666666659</v>
      </c>
      <c r="K48" s="31">
        <v>3232</v>
      </c>
      <c r="L48" s="31">
        <v>3090</v>
      </c>
      <c r="M48" s="31">
        <v>0.22581999999999999</v>
      </c>
      <c r="N48" s="1"/>
      <c r="O48" s="1"/>
    </row>
    <row r="49" spans="1:15" ht="12.75" customHeight="1">
      <c r="A49" s="31">
        <v>39</v>
      </c>
      <c r="B49" s="31" t="s">
        <v>241</v>
      </c>
      <c r="C49" s="31">
        <v>1626.1</v>
      </c>
      <c r="D49" s="40">
        <v>1623.3166666666666</v>
      </c>
      <c r="E49" s="40">
        <v>1586.6333333333332</v>
      </c>
      <c r="F49" s="40">
        <v>1547.1666666666665</v>
      </c>
      <c r="G49" s="40">
        <v>1510.4833333333331</v>
      </c>
      <c r="H49" s="40">
        <v>1662.7833333333333</v>
      </c>
      <c r="I49" s="40">
        <v>1699.4666666666667</v>
      </c>
      <c r="J49" s="40">
        <v>1738.9333333333334</v>
      </c>
      <c r="K49" s="31">
        <v>1660</v>
      </c>
      <c r="L49" s="31">
        <v>1583.85</v>
      </c>
      <c r="M49" s="31">
        <v>4.7289899999999996</v>
      </c>
      <c r="N49" s="1"/>
      <c r="O49" s="1"/>
    </row>
    <row r="50" spans="1:15" ht="12.75" customHeight="1">
      <c r="A50" s="31">
        <v>40</v>
      </c>
      <c r="B50" s="31" t="s">
        <v>308</v>
      </c>
      <c r="C50" s="31">
        <v>8710.2000000000007</v>
      </c>
      <c r="D50" s="40">
        <v>8742.1833333333325</v>
      </c>
      <c r="E50" s="40">
        <v>8642.9666666666653</v>
      </c>
      <c r="F50" s="40">
        <v>8575.7333333333336</v>
      </c>
      <c r="G50" s="40">
        <v>8476.5166666666664</v>
      </c>
      <c r="H50" s="40">
        <v>8809.4166666666642</v>
      </c>
      <c r="I50" s="40">
        <v>8908.6333333333314</v>
      </c>
      <c r="J50" s="40">
        <v>8975.8666666666631</v>
      </c>
      <c r="K50" s="31">
        <v>8841.4</v>
      </c>
      <c r="L50" s="31">
        <v>8674.9500000000007</v>
      </c>
      <c r="M50" s="31">
        <v>0.19253999999999999</v>
      </c>
      <c r="N50" s="1"/>
      <c r="O50" s="1"/>
    </row>
    <row r="51" spans="1:15" ht="12.75" customHeight="1">
      <c r="A51" s="31">
        <v>41</v>
      </c>
      <c r="B51" s="31" t="s">
        <v>59</v>
      </c>
      <c r="C51" s="31">
        <v>1123.8499999999999</v>
      </c>
      <c r="D51" s="40">
        <v>1116.6000000000001</v>
      </c>
      <c r="E51" s="40">
        <v>1104.2000000000003</v>
      </c>
      <c r="F51" s="40">
        <v>1084.5500000000002</v>
      </c>
      <c r="G51" s="40">
        <v>1072.1500000000003</v>
      </c>
      <c r="H51" s="40">
        <v>1136.2500000000002</v>
      </c>
      <c r="I51" s="40">
        <v>1148.6500000000003</v>
      </c>
      <c r="J51" s="40">
        <v>1168.3000000000002</v>
      </c>
      <c r="K51" s="31">
        <v>1129</v>
      </c>
      <c r="L51" s="31">
        <v>1096.95</v>
      </c>
      <c r="M51" s="31">
        <v>5.9928900000000001</v>
      </c>
      <c r="N51" s="1"/>
      <c r="O51" s="1"/>
    </row>
    <row r="52" spans="1:15" ht="12.75" customHeight="1">
      <c r="A52" s="31">
        <v>42</v>
      </c>
      <c r="B52" s="31" t="s">
        <v>60</v>
      </c>
      <c r="C52" s="31">
        <v>662.6</v>
      </c>
      <c r="D52" s="40">
        <v>661.61666666666667</v>
      </c>
      <c r="E52" s="40">
        <v>654.33333333333337</v>
      </c>
      <c r="F52" s="40">
        <v>646.06666666666672</v>
      </c>
      <c r="G52" s="40">
        <v>638.78333333333342</v>
      </c>
      <c r="H52" s="40">
        <v>669.88333333333333</v>
      </c>
      <c r="I52" s="40">
        <v>677.16666666666663</v>
      </c>
      <c r="J52" s="40">
        <v>685.43333333333328</v>
      </c>
      <c r="K52" s="31">
        <v>668.9</v>
      </c>
      <c r="L52" s="31">
        <v>653.35</v>
      </c>
      <c r="M52" s="31">
        <v>14.6934</v>
      </c>
      <c r="N52" s="1"/>
      <c r="O52" s="1"/>
    </row>
    <row r="53" spans="1:15" ht="12.75" customHeight="1">
      <c r="A53" s="31">
        <v>43</v>
      </c>
      <c r="B53" s="31" t="s">
        <v>309</v>
      </c>
      <c r="C53" s="31">
        <v>523.15</v>
      </c>
      <c r="D53" s="40">
        <v>527.34999999999991</v>
      </c>
      <c r="E53" s="40">
        <v>512.14999999999986</v>
      </c>
      <c r="F53" s="40">
        <v>501.15</v>
      </c>
      <c r="G53" s="40">
        <v>485.94999999999993</v>
      </c>
      <c r="H53" s="40">
        <v>538.3499999999998</v>
      </c>
      <c r="I53" s="40">
        <v>553.54999999999984</v>
      </c>
      <c r="J53" s="40">
        <v>564.54999999999973</v>
      </c>
      <c r="K53" s="31">
        <v>542.54999999999995</v>
      </c>
      <c r="L53" s="31">
        <v>516.35</v>
      </c>
      <c r="M53" s="31">
        <v>1.1975199999999999</v>
      </c>
      <c r="N53" s="1"/>
      <c r="O53" s="1"/>
    </row>
    <row r="54" spans="1:15" ht="12.75" customHeight="1">
      <c r="A54" s="31">
        <v>44</v>
      </c>
      <c r="B54" s="31" t="s">
        <v>61</v>
      </c>
      <c r="C54" s="31">
        <v>679.6</v>
      </c>
      <c r="D54" s="40">
        <v>673.66666666666663</v>
      </c>
      <c r="E54" s="40">
        <v>665.93333333333328</v>
      </c>
      <c r="F54" s="40">
        <v>652.26666666666665</v>
      </c>
      <c r="G54" s="40">
        <v>644.5333333333333</v>
      </c>
      <c r="H54" s="40">
        <v>687.33333333333326</v>
      </c>
      <c r="I54" s="40">
        <v>695.06666666666661</v>
      </c>
      <c r="J54" s="40">
        <v>708.73333333333323</v>
      </c>
      <c r="K54" s="31">
        <v>681.4</v>
      </c>
      <c r="L54" s="31">
        <v>660</v>
      </c>
      <c r="M54" s="31">
        <v>161.84200000000001</v>
      </c>
      <c r="N54" s="1"/>
      <c r="O54" s="1"/>
    </row>
    <row r="55" spans="1:15" ht="12.75" customHeight="1">
      <c r="A55" s="31">
        <v>45</v>
      </c>
      <c r="B55" s="31" t="s">
        <v>62</v>
      </c>
      <c r="C55" s="31">
        <v>3249.55</v>
      </c>
      <c r="D55" s="40">
        <v>3257.0166666666664</v>
      </c>
      <c r="E55" s="40">
        <v>3219.833333333333</v>
      </c>
      <c r="F55" s="40">
        <v>3190.1166666666668</v>
      </c>
      <c r="G55" s="40">
        <v>3152.9333333333334</v>
      </c>
      <c r="H55" s="40">
        <v>3286.7333333333327</v>
      </c>
      <c r="I55" s="40">
        <v>3323.9166666666661</v>
      </c>
      <c r="J55" s="40">
        <v>3353.6333333333323</v>
      </c>
      <c r="K55" s="31">
        <v>3294.2</v>
      </c>
      <c r="L55" s="31">
        <v>3227.3</v>
      </c>
      <c r="M55" s="31">
        <v>5.5143399999999998</v>
      </c>
      <c r="N55" s="1"/>
      <c r="O55" s="1"/>
    </row>
    <row r="56" spans="1:15" ht="12.75" customHeight="1">
      <c r="A56" s="31">
        <v>46</v>
      </c>
      <c r="B56" s="31" t="s">
        <v>313</v>
      </c>
      <c r="C56" s="31">
        <v>180.4</v>
      </c>
      <c r="D56" s="40">
        <v>181.91666666666666</v>
      </c>
      <c r="E56" s="40">
        <v>178.13333333333333</v>
      </c>
      <c r="F56" s="40">
        <v>175.86666666666667</v>
      </c>
      <c r="G56" s="40">
        <v>172.08333333333334</v>
      </c>
      <c r="H56" s="40">
        <v>184.18333333333331</v>
      </c>
      <c r="I56" s="40">
        <v>187.96666666666667</v>
      </c>
      <c r="J56" s="40">
        <v>190.23333333333329</v>
      </c>
      <c r="K56" s="31">
        <v>185.7</v>
      </c>
      <c r="L56" s="31">
        <v>179.65</v>
      </c>
      <c r="M56" s="31">
        <v>6.9079899999999999</v>
      </c>
      <c r="N56" s="1"/>
      <c r="O56" s="1"/>
    </row>
    <row r="57" spans="1:15" ht="12.75" customHeight="1">
      <c r="A57" s="31">
        <v>47</v>
      </c>
      <c r="B57" s="31" t="s">
        <v>314</v>
      </c>
      <c r="C57" s="31">
        <v>1043.25</v>
      </c>
      <c r="D57" s="40">
        <v>1049.5666666666666</v>
      </c>
      <c r="E57" s="40">
        <v>1023.7333333333331</v>
      </c>
      <c r="F57" s="40">
        <v>1004.2166666666665</v>
      </c>
      <c r="G57" s="40">
        <v>978.38333333333298</v>
      </c>
      <c r="H57" s="40">
        <v>1069.0833333333333</v>
      </c>
      <c r="I57" s="40">
        <v>1094.9166666666667</v>
      </c>
      <c r="J57" s="40">
        <v>1114.4333333333334</v>
      </c>
      <c r="K57" s="31">
        <v>1075.4000000000001</v>
      </c>
      <c r="L57" s="31">
        <v>1030.05</v>
      </c>
      <c r="M57" s="31">
        <v>1.83216</v>
      </c>
      <c r="N57" s="1"/>
      <c r="O57" s="1"/>
    </row>
    <row r="58" spans="1:15" ht="12.75" customHeight="1">
      <c r="A58" s="31">
        <v>48</v>
      </c>
      <c r="B58" s="31" t="s">
        <v>64</v>
      </c>
      <c r="C58" s="31">
        <v>17382.95</v>
      </c>
      <c r="D58" s="40">
        <v>17376.883333333335</v>
      </c>
      <c r="E58" s="40">
        <v>17207.066666666669</v>
      </c>
      <c r="F58" s="40">
        <v>17031.183333333334</v>
      </c>
      <c r="G58" s="40">
        <v>16861.366666666669</v>
      </c>
      <c r="H58" s="40">
        <v>17552.76666666667</v>
      </c>
      <c r="I58" s="40">
        <v>17722.583333333336</v>
      </c>
      <c r="J58" s="40">
        <v>17898.466666666671</v>
      </c>
      <c r="K58" s="31">
        <v>17546.7</v>
      </c>
      <c r="L58" s="31">
        <v>17201</v>
      </c>
      <c r="M58" s="31">
        <v>2.3834900000000001</v>
      </c>
      <c r="N58" s="1"/>
      <c r="O58" s="1"/>
    </row>
    <row r="59" spans="1:15" ht="12" customHeight="1">
      <c r="A59" s="31">
        <v>49</v>
      </c>
      <c r="B59" s="31" t="s">
        <v>246</v>
      </c>
      <c r="C59" s="31">
        <v>5186.45</v>
      </c>
      <c r="D59" s="40">
        <v>5127.1166666666659</v>
      </c>
      <c r="E59" s="40">
        <v>5039.3333333333321</v>
      </c>
      <c r="F59" s="40">
        <v>4892.2166666666662</v>
      </c>
      <c r="G59" s="40">
        <v>4804.4333333333325</v>
      </c>
      <c r="H59" s="40">
        <v>5274.2333333333318</v>
      </c>
      <c r="I59" s="40">
        <v>5362.0166666666664</v>
      </c>
      <c r="J59" s="40">
        <v>5509.1333333333314</v>
      </c>
      <c r="K59" s="31">
        <v>5214.8999999999996</v>
      </c>
      <c r="L59" s="31">
        <v>4980</v>
      </c>
      <c r="M59" s="31">
        <v>0.74612999999999996</v>
      </c>
      <c r="N59" s="1"/>
      <c r="O59" s="1"/>
    </row>
    <row r="60" spans="1:15" ht="12.75" customHeight="1">
      <c r="A60" s="31">
        <v>50</v>
      </c>
      <c r="B60" s="31" t="s">
        <v>65</v>
      </c>
      <c r="C60" s="31">
        <v>7038.7</v>
      </c>
      <c r="D60" s="40">
        <v>7032.4666666666672</v>
      </c>
      <c r="E60" s="40">
        <v>6957.2333333333345</v>
      </c>
      <c r="F60" s="40">
        <v>6875.7666666666673</v>
      </c>
      <c r="G60" s="40">
        <v>6800.5333333333347</v>
      </c>
      <c r="H60" s="40">
        <v>7113.9333333333343</v>
      </c>
      <c r="I60" s="40">
        <v>7189.1666666666679</v>
      </c>
      <c r="J60" s="40">
        <v>7270.6333333333341</v>
      </c>
      <c r="K60" s="31">
        <v>7107.7</v>
      </c>
      <c r="L60" s="31">
        <v>6951</v>
      </c>
      <c r="M60" s="31">
        <v>11.36768</v>
      </c>
      <c r="N60" s="1"/>
      <c r="O60" s="1"/>
    </row>
    <row r="61" spans="1:15" ht="12.75" customHeight="1">
      <c r="A61" s="31">
        <v>51</v>
      </c>
      <c r="B61" s="31" t="s">
        <v>315</v>
      </c>
      <c r="C61" s="31">
        <v>2952.15</v>
      </c>
      <c r="D61" s="40">
        <v>2972.7166666666667</v>
      </c>
      <c r="E61" s="40">
        <v>2915.4333333333334</v>
      </c>
      <c r="F61" s="40">
        <v>2878.7166666666667</v>
      </c>
      <c r="G61" s="40">
        <v>2821.4333333333334</v>
      </c>
      <c r="H61" s="40">
        <v>3009.4333333333334</v>
      </c>
      <c r="I61" s="40">
        <v>3066.7166666666672</v>
      </c>
      <c r="J61" s="40">
        <v>3103.4333333333334</v>
      </c>
      <c r="K61" s="31">
        <v>3030</v>
      </c>
      <c r="L61" s="31">
        <v>2936</v>
      </c>
      <c r="M61" s="31">
        <v>0.54844999999999999</v>
      </c>
      <c r="N61" s="1"/>
      <c r="O61" s="1"/>
    </row>
    <row r="62" spans="1:15" ht="12.75" customHeight="1">
      <c r="A62" s="31">
        <v>52</v>
      </c>
      <c r="B62" s="31" t="s">
        <v>66</v>
      </c>
      <c r="C62" s="31">
        <v>2174.6999999999998</v>
      </c>
      <c r="D62" s="40">
        <v>2184.5833333333335</v>
      </c>
      <c r="E62" s="40">
        <v>2152.3666666666668</v>
      </c>
      <c r="F62" s="40">
        <v>2130.0333333333333</v>
      </c>
      <c r="G62" s="40">
        <v>2097.8166666666666</v>
      </c>
      <c r="H62" s="40">
        <v>2206.916666666667</v>
      </c>
      <c r="I62" s="40">
        <v>2239.1333333333332</v>
      </c>
      <c r="J62" s="40">
        <v>2261.4666666666672</v>
      </c>
      <c r="K62" s="31">
        <v>2216.8000000000002</v>
      </c>
      <c r="L62" s="31">
        <v>2162.25</v>
      </c>
      <c r="M62" s="31">
        <v>2.4349099999999999</v>
      </c>
      <c r="N62" s="1"/>
      <c r="O62" s="1"/>
    </row>
    <row r="63" spans="1:15" ht="12.75" customHeight="1">
      <c r="A63" s="31">
        <v>53</v>
      </c>
      <c r="B63" s="31" t="s">
        <v>316</v>
      </c>
      <c r="C63" s="31">
        <v>330.5</v>
      </c>
      <c r="D63" s="40">
        <v>326.91666666666669</v>
      </c>
      <c r="E63" s="40">
        <v>319.83333333333337</v>
      </c>
      <c r="F63" s="40">
        <v>309.16666666666669</v>
      </c>
      <c r="G63" s="40">
        <v>302.08333333333337</v>
      </c>
      <c r="H63" s="40">
        <v>337.58333333333337</v>
      </c>
      <c r="I63" s="40">
        <v>344.66666666666674</v>
      </c>
      <c r="J63" s="40">
        <v>355.33333333333337</v>
      </c>
      <c r="K63" s="31">
        <v>334</v>
      </c>
      <c r="L63" s="31">
        <v>316.25</v>
      </c>
      <c r="M63" s="31">
        <v>14.185930000000001</v>
      </c>
      <c r="N63" s="1"/>
      <c r="O63" s="1"/>
    </row>
    <row r="64" spans="1:15" ht="12.75" customHeight="1">
      <c r="A64" s="31">
        <v>54</v>
      </c>
      <c r="B64" s="31" t="s">
        <v>67</v>
      </c>
      <c r="C64" s="31">
        <v>276.2</v>
      </c>
      <c r="D64" s="40">
        <v>274.68333333333334</v>
      </c>
      <c r="E64" s="40">
        <v>271.61666666666667</v>
      </c>
      <c r="F64" s="40">
        <v>267.03333333333336</v>
      </c>
      <c r="G64" s="40">
        <v>263.9666666666667</v>
      </c>
      <c r="H64" s="40">
        <v>279.26666666666665</v>
      </c>
      <c r="I64" s="40">
        <v>282.33333333333337</v>
      </c>
      <c r="J64" s="40">
        <v>286.91666666666663</v>
      </c>
      <c r="K64" s="31">
        <v>277.75</v>
      </c>
      <c r="L64" s="31">
        <v>270.10000000000002</v>
      </c>
      <c r="M64" s="31">
        <v>83.708399999999997</v>
      </c>
      <c r="N64" s="1"/>
      <c r="O64" s="1"/>
    </row>
    <row r="65" spans="1:15" ht="12.75" customHeight="1">
      <c r="A65" s="31">
        <v>55</v>
      </c>
      <c r="B65" s="31" t="s">
        <v>68</v>
      </c>
      <c r="C65" s="31">
        <v>87.55</v>
      </c>
      <c r="D65" s="40">
        <v>87.066666666666663</v>
      </c>
      <c r="E65" s="40">
        <v>86.183333333333323</v>
      </c>
      <c r="F65" s="40">
        <v>84.816666666666663</v>
      </c>
      <c r="G65" s="40">
        <v>83.933333333333323</v>
      </c>
      <c r="H65" s="40">
        <v>88.433333333333323</v>
      </c>
      <c r="I65" s="40">
        <v>89.316666666666649</v>
      </c>
      <c r="J65" s="40">
        <v>90.683333333333323</v>
      </c>
      <c r="K65" s="31">
        <v>87.95</v>
      </c>
      <c r="L65" s="31">
        <v>85.7</v>
      </c>
      <c r="M65" s="31">
        <v>307.27942000000002</v>
      </c>
      <c r="N65" s="1"/>
      <c r="O65" s="1"/>
    </row>
    <row r="66" spans="1:15" ht="12.75" customHeight="1">
      <c r="A66" s="31">
        <v>56</v>
      </c>
      <c r="B66" s="31" t="s">
        <v>247</v>
      </c>
      <c r="C66" s="31">
        <v>54.1</v>
      </c>
      <c r="D66" s="40">
        <v>54.300000000000004</v>
      </c>
      <c r="E66" s="40">
        <v>53.400000000000006</v>
      </c>
      <c r="F66" s="40">
        <v>52.7</v>
      </c>
      <c r="G66" s="40">
        <v>51.800000000000004</v>
      </c>
      <c r="H66" s="40">
        <v>55.000000000000007</v>
      </c>
      <c r="I66" s="40">
        <v>55.9</v>
      </c>
      <c r="J66" s="40">
        <v>56.600000000000009</v>
      </c>
      <c r="K66" s="31">
        <v>55.2</v>
      </c>
      <c r="L66" s="31">
        <v>53.6</v>
      </c>
      <c r="M66" s="31">
        <v>65.987669999999994</v>
      </c>
      <c r="N66" s="1"/>
      <c r="O66" s="1"/>
    </row>
    <row r="67" spans="1:15" ht="12.75" customHeight="1">
      <c r="A67" s="31">
        <v>57</v>
      </c>
      <c r="B67" s="31" t="s">
        <v>310</v>
      </c>
      <c r="C67" s="31">
        <v>2729.55</v>
      </c>
      <c r="D67" s="40">
        <v>2726.5333333333333</v>
      </c>
      <c r="E67" s="40">
        <v>2703.0666666666666</v>
      </c>
      <c r="F67" s="40">
        <v>2676.5833333333335</v>
      </c>
      <c r="G67" s="40">
        <v>2653.1166666666668</v>
      </c>
      <c r="H67" s="40">
        <v>2753.0166666666664</v>
      </c>
      <c r="I67" s="40">
        <v>2776.4833333333327</v>
      </c>
      <c r="J67" s="40">
        <v>2802.9666666666662</v>
      </c>
      <c r="K67" s="31">
        <v>2750</v>
      </c>
      <c r="L67" s="31">
        <v>2700.05</v>
      </c>
      <c r="M67" s="31">
        <v>0.14804999999999999</v>
      </c>
      <c r="N67" s="1"/>
      <c r="O67" s="1"/>
    </row>
    <row r="68" spans="1:15" ht="12.75" customHeight="1">
      <c r="A68" s="31">
        <v>58</v>
      </c>
      <c r="B68" s="31" t="s">
        <v>69</v>
      </c>
      <c r="C68" s="31">
        <v>1891.25</v>
      </c>
      <c r="D68" s="40">
        <v>1895.3999999999999</v>
      </c>
      <c r="E68" s="40">
        <v>1870.4499999999998</v>
      </c>
      <c r="F68" s="40">
        <v>1849.6499999999999</v>
      </c>
      <c r="G68" s="40">
        <v>1824.6999999999998</v>
      </c>
      <c r="H68" s="40">
        <v>1916.1999999999998</v>
      </c>
      <c r="I68" s="40">
        <v>1941.15</v>
      </c>
      <c r="J68" s="40">
        <v>1961.9499999999998</v>
      </c>
      <c r="K68" s="31">
        <v>1920.35</v>
      </c>
      <c r="L68" s="31">
        <v>1874.6</v>
      </c>
      <c r="M68" s="31">
        <v>2.18553</v>
      </c>
      <c r="N68" s="1"/>
      <c r="O68" s="1"/>
    </row>
    <row r="69" spans="1:15" ht="12.75" customHeight="1">
      <c r="A69" s="31">
        <v>59</v>
      </c>
      <c r="B69" s="31" t="s">
        <v>318</v>
      </c>
      <c r="C69" s="31">
        <v>4660.1000000000004</v>
      </c>
      <c r="D69" s="40">
        <v>4651.0666666666666</v>
      </c>
      <c r="E69" s="40">
        <v>4613.1333333333332</v>
      </c>
      <c r="F69" s="40">
        <v>4566.166666666667</v>
      </c>
      <c r="G69" s="40">
        <v>4528.2333333333336</v>
      </c>
      <c r="H69" s="40">
        <v>4698.0333333333328</v>
      </c>
      <c r="I69" s="40">
        <v>4735.9666666666653</v>
      </c>
      <c r="J69" s="40">
        <v>4782.9333333333325</v>
      </c>
      <c r="K69" s="31">
        <v>4689</v>
      </c>
      <c r="L69" s="31">
        <v>4604.1000000000004</v>
      </c>
      <c r="M69" s="31">
        <v>0.34692000000000001</v>
      </c>
      <c r="N69" s="1"/>
      <c r="O69" s="1"/>
    </row>
    <row r="70" spans="1:15" ht="12.75" customHeight="1">
      <c r="A70" s="31">
        <v>60</v>
      </c>
      <c r="B70" s="31" t="s">
        <v>248</v>
      </c>
      <c r="C70" s="31">
        <v>1000.75</v>
      </c>
      <c r="D70" s="40">
        <v>1001.6333333333333</v>
      </c>
      <c r="E70" s="40">
        <v>989.26666666666665</v>
      </c>
      <c r="F70" s="40">
        <v>977.7833333333333</v>
      </c>
      <c r="G70" s="40">
        <v>965.41666666666663</v>
      </c>
      <c r="H70" s="40">
        <v>1013.1166666666667</v>
      </c>
      <c r="I70" s="40">
        <v>1025.4833333333331</v>
      </c>
      <c r="J70" s="40">
        <v>1036.9666666666667</v>
      </c>
      <c r="K70" s="31">
        <v>1014</v>
      </c>
      <c r="L70" s="31">
        <v>990.15</v>
      </c>
      <c r="M70" s="31">
        <v>0.26607999999999998</v>
      </c>
      <c r="N70" s="1"/>
      <c r="O70" s="1"/>
    </row>
    <row r="71" spans="1:15" ht="12.75" customHeight="1">
      <c r="A71" s="31">
        <v>61</v>
      </c>
      <c r="B71" s="31" t="s">
        <v>319</v>
      </c>
      <c r="C71" s="31">
        <v>412.1</v>
      </c>
      <c r="D71" s="40">
        <v>413.5333333333333</v>
      </c>
      <c r="E71" s="40">
        <v>408.56666666666661</v>
      </c>
      <c r="F71" s="40">
        <v>405.0333333333333</v>
      </c>
      <c r="G71" s="40">
        <v>400.06666666666661</v>
      </c>
      <c r="H71" s="40">
        <v>417.06666666666661</v>
      </c>
      <c r="I71" s="40">
        <v>422.0333333333333</v>
      </c>
      <c r="J71" s="40">
        <v>425.56666666666661</v>
      </c>
      <c r="K71" s="31">
        <v>418.5</v>
      </c>
      <c r="L71" s="31">
        <v>410</v>
      </c>
      <c r="M71" s="31">
        <v>0.92015000000000002</v>
      </c>
      <c r="N71" s="1"/>
      <c r="O71" s="1"/>
    </row>
    <row r="72" spans="1:15" ht="12.75" customHeight="1">
      <c r="A72" s="31">
        <v>62</v>
      </c>
      <c r="B72" s="31" t="s">
        <v>71</v>
      </c>
      <c r="C72" s="31">
        <v>205.85</v>
      </c>
      <c r="D72" s="40">
        <v>204.54999999999998</v>
      </c>
      <c r="E72" s="40">
        <v>202.79999999999995</v>
      </c>
      <c r="F72" s="40">
        <v>199.74999999999997</v>
      </c>
      <c r="G72" s="40">
        <v>197.99999999999994</v>
      </c>
      <c r="H72" s="40">
        <v>207.59999999999997</v>
      </c>
      <c r="I72" s="40">
        <v>209.35000000000002</v>
      </c>
      <c r="J72" s="40">
        <v>212.39999999999998</v>
      </c>
      <c r="K72" s="31">
        <v>206.3</v>
      </c>
      <c r="L72" s="31">
        <v>201.5</v>
      </c>
      <c r="M72" s="31">
        <v>47.120280000000001</v>
      </c>
      <c r="N72" s="1"/>
      <c r="O72" s="1"/>
    </row>
    <row r="73" spans="1:15" ht="12.75" customHeight="1">
      <c r="A73" s="31">
        <v>63</v>
      </c>
      <c r="B73" s="31" t="s">
        <v>311</v>
      </c>
      <c r="C73" s="31">
        <v>1854.5</v>
      </c>
      <c r="D73" s="40">
        <v>1857.5999999999997</v>
      </c>
      <c r="E73" s="40">
        <v>1812.2499999999993</v>
      </c>
      <c r="F73" s="40">
        <v>1769.9999999999995</v>
      </c>
      <c r="G73" s="40">
        <v>1724.6499999999992</v>
      </c>
      <c r="H73" s="40">
        <v>1899.8499999999995</v>
      </c>
      <c r="I73" s="40">
        <v>1945.1999999999998</v>
      </c>
      <c r="J73" s="40">
        <v>1987.4499999999996</v>
      </c>
      <c r="K73" s="31">
        <v>1902.95</v>
      </c>
      <c r="L73" s="31">
        <v>1815.35</v>
      </c>
      <c r="M73" s="31">
        <v>5.3993900000000004</v>
      </c>
      <c r="N73" s="1"/>
      <c r="O73" s="1"/>
    </row>
    <row r="74" spans="1:15" ht="12.75" customHeight="1">
      <c r="A74" s="31">
        <v>64</v>
      </c>
      <c r="B74" s="31" t="s">
        <v>72</v>
      </c>
      <c r="C74" s="31">
        <v>740.95</v>
      </c>
      <c r="D74" s="40">
        <v>745.75</v>
      </c>
      <c r="E74" s="40">
        <v>733.6</v>
      </c>
      <c r="F74" s="40">
        <v>726.25</v>
      </c>
      <c r="G74" s="40">
        <v>714.1</v>
      </c>
      <c r="H74" s="40">
        <v>753.1</v>
      </c>
      <c r="I74" s="40">
        <v>765.25000000000011</v>
      </c>
      <c r="J74" s="40">
        <v>772.6</v>
      </c>
      <c r="K74" s="31">
        <v>757.9</v>
      </c>
      <c r="L74" s="31">
        <v>738.4</v>
      </c>
      <c r="M74" s="31">
        <v>6.4285800000000002</v>
      </c>
      <c r="N74" s="1"/>
      <c r="O74" s="1"/>
    </row>
    <row r="75" spans="1:15" ht="12.75" customHeight="1">
      <c r="A75" s="31">
        <v>65</v>
      </c>
      <c r="B75" s="31" t="s">
        <v>73</v>
      </c>
      <c r="C75" s="31">
        <v>699.85</v>
      </c>
      <c r="D75" s="40">
        <v>698.06666666666661</v>
      </c>
      <c r="E75" s="40">
        <v>689.98333333333323</v>
      </c>
      <c r="F75" s="40">
        <v>680.11666666666667</v>
      </c>
      <c r="G75" s="40">
        <v>672.0333333333333</v>
      </c>
      <c r="H75" s="40">
        <v>707.93333333333317</v>
      </c>
      <c r="I75" s="40">
        <v>716.01666666666665</v>
      </c>
      <c r="J75" s="40">
        <v>725.8833333333331</v>
      </c>
      <c r="K75" s="31">
        <v>706.15</v>
      </c>
      <c r="L75" s="31">
        <v>688.2</v>
      </c>
      <c r="M75" s="31">
        <v>12.69839</v>
      </c>
      <c r="N75" s="1"/>
      <c r="O75" s="1"/>
    </row>
    <row r="76" spans="1:15" ht="12.75" customHeight="1">
      <c r="A76" s="31">
        <v>66</v>
      </c>
      <c r="B76" s="31" t="s">
        <v>320</v>
      </c>
      <c r="C76" s="31">
        <v>9921.0499999999993</v>
      </c>
      <c r="D76" s="40">
        <v>9905.9166666666661</v>
      </c>
      <c r="E76" s="40">
        <v>9782.5833333333321</v>
      </c>
      <c r="F76" s="40">
        <v>9644.1166666666668</v>
      </c>
      <c r="G76" s="40">
        <v>9520.7833333333328</v>
      </c>
      <c r="H76" s="40">
        <v>10044.383333333331</v>
      </c>
      <c r="I76" s="40">
        <v>10167.716666666664</v>
      </c>
      <c r="J76" s="40">
        <v>10306.183333333331</v>
      </c>
      <c r="K76" s="31">
        <v>10029.25</v>
      </c>
      <c r="L76" s="31">
        <v>9767.4500000000007</v>
      </c>
      <c r="M76" s="31">
        <v>1.214E-2</v>
      </c>
      <c r="N76" s="1"/>
      <c r="O76" s="1"/>
    </row>
    <row r="77" spans="1:15" ht="12.75" customHeight="1">
      <c r="A77" s="31">
        <v>67</v>
      </c>
      <c r="B77" s="31" t="s">
        <v>75</v>
      </c>
      <c r="C77" s="31">
        <v>722.25</v>
      </c>
      <c r="D77" s="40">
        <v>725.9666666666667</v>
      </c>
      <c r="E77" s="40">
        <v>714.53333333333342</v>
      </c>
      <c r="F77" s="40">
        <v>706.81666666666672</v>
      </c>
      <c r="G77" s="40">
        <v>695.38333333333344</v>
      </c>
      <c r="H77" s="40">
        <v>733.68333333333339</v>
      </c>
      <c r="I77" s="40">
        <v>745.11666666666679</v>
      </c>
      <c r="J77" s="40">
        <v>752.83333333333337</v>
      </c>
      <c r="K77" s="31">
        <v>737.4</v>
      </c>
      <c r="L77" s="31">
        <v>718.25</v>
      </c>
      <c r="M77" s="31">
        <v>104.88561</v>
      </c>
      <c r="N77" s="1"/>
      <c r="O77" s="1"/>
    </row>
    <row r="78" spans="1:15" ht="12.75" customHeight="1">
      <c r="A78" s="31">
        <v>68</v>
      </c>
      <c r="B78" s="31" t="s">
        <v>76</v>
      </c>
      <c r="C78" s="31">
        <v>60.05</v>
      </c>
      <c r="D78" s="40">
        <v>59.45000000000001</v>
      </c>
      <c r="E78" s="40">
        <v>58.550000000000018</v>
      </c>
      <c r="F78" s="40">
        <v>57.050000000000011</v>
      </c>
      <c r="G78" s="40">
        <v>56.15000000000002</v>
      </c>
      <c r="H78" s="40">
        <v>60.950000000000017</v>
      </c>
      <c r="I78" s="40">
        <v>61.850000000000009</v>
      </c>
      <c r="J78" s="40">
        <v>63.350000000000016</v>
      </c>
      <c r="K78" s="31">
        <v>60.35</v>
      </c>
      <c r="L78" s="31">
        <v>57.95</v>
      </c>
      <c r="M78" s="31">
        <v>333.49599999999998</v>
      </c>
      <c r="N78" s="1"/>
      <c r="O78" s="1"/>
    </row>
    <row r="79" spans="1:15" ht="12.75" customHeight="1">
      <c r="A79" s="31">
        <v>69</v>
      </c>
      <c r="B79" s="31" t="s">
        <v>77</v>
      </c>
      <c r="C79" s="31">
        <v>370.7</v>
      </c>
      <c r="D79" s="40">
        <v>367.56666666666661</v>
      </c>
      <c r="E79" s="40">
        <v>361.23333333333323</v>
      </c>
      <c r="F79" s="40">
        <v>351.76666666666665</v>
      </c>
      <c r="G79" s="40">
        <v>345.43333333333328</v>
      </c>
      <c r="H79" s="40">
        <v>377.03333333333319</v>
      </c>
      <c r="I79" s="40">
        <v>383.36666666666656</v>
      </c>
      <c r="J79" s="40">
        <v>392.83333333333314</v>
      </c>
      <c r="K79" s="31">
        <v>373.9</v>
      </c>
      <c r="L79" s="31">
        <v>358.1</v>
      </c>
      <c r="M79" s="31">
        <v>34.960099999999997</v>
      </c>
      <c r="N79" s="1"/>
      <c r="O79" s="1"/>
    </row>
    <row r="80" spans="1:15" ht="12.75" customHeight="1">
      <c r="A80" s="31">
        <v>70</v>
      </c>
      <c r="B80" s="31" t="s">
        <v>321</v>
      </c>
      <c r="C80" s="31">
        <v>1310.9</v>
      </c>
      <c r="D80" s="40">
        <v>1333.8333333333333</v>
      </c>
      <c r="E80" s="40">
        <v>1280.1166666666666</v>
      </c>
      <c r="F80" s="40">
        <v>1249.3333333333333</v>
      </c>
      <c r="G80" s="40">
        <v>1195.6166666666666</v>
      </c>
      <c r="H80" s="40">
        <v>1364.6166666666666</v>
      </c>
      <c r="I80" s="40">
        <v>1418.3333333333333</v>
      </c>
      <c r="J80" s="40">
        <v>1449.1166666666666</v>
      </c>
      <c r="K80" s="31">
        <v>1387.55</v>
      </c>
      <c r="L80" s="31">
        <v>1303.05</v>
      </c>
      <c r="M80" s="31">
        <v>1.2785500000000001</v>
      </c>
      <c r="N80" s="1"/>
      <c r="O80" s="1"/>
    </row>
    <row r="81" spans="1:15" ht="12.75" customHeight="1">
      <c r="A81" s="31">
        <v>71</v>
      </c>
      <c r="B81" s="31" t="s">
        <v>323</v>
      </c>
      <c r="C81" s="31">
        <v>6476.45</v>
      </c>
      <c r="D81" s="40">
        <v>6528.7833333333328</v>
      </c>
      <c r="E81" s="40">
        <v>6392.7166666666653</v>
      </c>
      <c r="F81" s="40">
        <v>6308.9833333333327</v>
      </c>
      <c r="G81" s="40">
        <v>6172.9166666666652</v>
      </c>
      <c r="H81" s="40">
        <v>6612.5166666666655</v>
      </c>
      <c r="I81" s="40">
        <v>6748.583333333333</v>
      </c>
      <c r="J81" s="40">
        <v>6832.3166666666657</v>
      </c>
      <c r="K81" s="31">
        <v>6664.85</v>
      </c>
      <c r="L81" s="31">
        <v>6445.05</v>
      </c>
      <c r="M81" s="31">
        <v>0.15672</v>
      </c>
      <c r="N81" s="1"/>
      <c r="O81" s="1"/>
    </row>
    <row r="82" spans="1:15" ht="12.75" customHeight="1">
      <c r="A82" s="31">
        <v>72</v>
      </c>
      <c r="B82" s="31" t="s">
        <v>324</v>
      </c>
      <c r="C82" s="31">
        <v>945.05</v>
      </c>
      <c r="D82" s="40">
        <v>946.15</v>
      </c>
      <c r="E82" s="40">
        <v>929.94999999999993</v>
      </c>
      <c r="F82" s="40">
        <v>914.84999999999991</v>
      </c>
      <c r="G82" s="40">
        <v>898.64999999999986</v>
      </c>
      <c r="H82" s="40">
        <v>961.25</v>
      </c>
      <c r="I82" s="40">
        <v>977.45</v>
      </c>
      <c r="J82" s="40">
        <v>992.55000000000007</v>
      </c>
      <c r="K82" s="31">
        <v>962.35</v>
      </c>
      <c r="L82" s="31">
        <v>931.05</v>
      </c>
      <c r="M82" s="31">
        <v>0.66457999999999995</v>
      </c>
      <c r="N82" s="1"/>
      <c r="O82" s="1"/>
    </row>
    <row r="83" spans="1:15" ht="12.75" customHeight="1">
      <c r="A83" s="31">
        <v>73</v>
      </c>
      <c r="B83" s="31" t="s">
        <v>78</v>
      </c>
      <c r="C83" s="31">
        <v>16326.45</v>
      </c>
      <c r="D83" s="40">
        <v>16291.766666666668</v>
      </c>
      <c r="E83" s="40">
        <v>16186.683333333338</v>
      </c>
      <c r="F83" s="40">
        <v>16046.91666666667</v>
      </c>
      <c r="G83" s="40">
        <v>15941.833333333339</v>
      </c>
      <c r="H83" s="40">
        <v>16431.533333333336</v>
      </c>
      <c r="I83" s="40">
        <v>16536.616666666669</v>
      </c>
      <c r="J83" s="40">
        <v>16676.383333333335</v>
      </c>
      <c r="K83" s="31">
        <v>16396.849999999999</v>
      </c>
      <c r="L83" s="31">
        <v>16152</v>
      </c>
      <c r="M83" s="31">
        <v>0.18165000000000001</v>
      </c>
      <c r="N83" s="1"/>
      <c r="O83" s="1"/>
    </row>
    <row r="84" spans="1:15" ht="12.75" customHeight="1">
      <c r="A84" s="31">
        <v>74</v>
      </c>
      <c r="B84" s="31" t="s">
        <v>80</v>
      </c>
      <c r="C84" s="31">
        <v>368.75</v>
      </c>
      <c r="D84" s="40">
        <v>370.16666666666669</v>
      </c>
      <c r="E84" s="40">
        <v>364.38333333333338</v>
      </c>
      <c r="F84" s="40">
        <v>360.01666666666671</v>
      </c>
      <c r="G84" s="40">
        <v>354.23333333333341</v>
      </c>
      <c r="H84" s="40">
        <v>374.53333333333336</v>
      </c>
      <c r="I84" s="40">
        <v>380.31666666666666</v>
      </c>
      <c r="J84" s="40">
        <v>384.68333333333334</v>
      </c>
      <c r="K84" s="31">
        <v>375.95</v>
      </c>
      <c r="L84" s="31">
        <v>365.8</v>
      </c>
      <c r="M84" s="31">
        <v>65.28783</v>
      </c>
      <c r="N84" s="1"/>
      <c r="O84" s="1"/>
    </row>
    <row r="85" spans="1:15" ht="12.75" customHeight="1">
      <c r="A85" s="31">
        <v>75</v>
      </c>
      <c r="B85" s="31" t="s">
        <v>325</v>
      </c>
      <c r="C85" s="31">
        <v>497.4</v>
      </c>
      <c r="D85" s="40">
        <v>499.84999999999997</v>
      </c>
      <c r="E85" s="40">
        <v>483.9</v>
      </c>
      <c r="F85" s="40">
        <v>470.40000000000003</v>
      </c>
      <c r="G85" s="40">
        <v>454.45000000000005</v>
      </c>
      <c r="H85" s="40">
        <v>513.34999999999991</v>
      </c>
      <c r="I85" s="40">
        <v>529.29999999999984</v>
      </c>
      <c r="J85" s="40">
        <v>542.79999999999984</v>
      </c>
      <c r="K85" s="31">
        <v>515.79999999999995</v>
      </c>
      <c r="L85" s="31">
        <v>486.35</v>
      </c>
      <c r="M85" s="31">
        <v>7.1412199999999997</v>
      </c>
      <c r="N85" s="1"/>
      <c r="O85" s="1"/>
    </row>
    <row r="86" spans="1:15" ht="12.75" customHeight="1">
      <c r="A86" s="31">
        <v>76</v>
      </c>
      <c r="B86" s="31" t="s">
        <v>81</v>
      </c>
      <c r="C86" s="31">
        <v>3535.25</v>
      </c>
      <c r="D86" s="40">
        <v>3556.65</v>
      </c>
      <c r="E86" s="40">
        <v>3506.6000000000004</v>
      </c>
      <c r="F86" s="40">
        <v>3477.9500000000003</v>
      </c>
      <c r="G86" s="40">
        <v>3427.9000000000005</v>
      </c>
      <c r="H86" s="40">
        <v>3585.3</v>
      </c>
      <c r="I86" s="40">
        <v>3635.3500000000004</v>
      </c>
      <c r="J86" s="40">
        <v>3664</v>
      </c>
      <c r="K86" s="31">
        <v>3606.7</v>
      </c>
      <c r="L86" s="31">
        <v>3528</v>
      </c>
      <c r="M86" s="31">
        <v>3.1285500000000002</v>
      </c>
      <c r="N86" s="1"/>
      <c r="O86" s="1"/>
    </row>
    <row r="87" spans="1:15" ht="12.75" customHeight="1">
      <c r="A87" s="31">
        <v>77</v>
      </c>
      <c r="B87" s="31" t="s">
        <v>312</v>
      </c>
      <c r="C87" s="31">
        <v>1651.9</v>
      </c>
      <c r="D87" s="40">
        <v>1626.1666666666667</v>
      </c>
      <c r="E87" s="40">
        <v>1577.3333333333335</v>
      </c>
      <c r="F87" s="40">
        <v>1502.7666666666667</v>
      </c>
      <c r="G87" s="40">
        <v>1453.9333333333334</v>
      </c>
      <c r="H87" s="40">
        <v>1700.7333333333336</v>
      </c>
      <c r="I87" s="40">
        <v>1749.5666666666671</v>
      </c>
      <c r="J87" s="40">
        <v>1824.1333333333337</v>
      </c>
      <c r="K87" s="31">
        <v>1675</v>
      </c>
      <c r="L87" s="31">
        <v>1551.6</v>
      </c>
      <c r="M87" s="31">
        <v>25.182289999999998</v>
      </c>
      <c r="N87" s="1"/>
      <c r="O87" s="1"/>
    </row>
    <row r="88" spans="1:15" ht="12.75" customHeight="1">
      <c r="A88" s="31">
        <v>78</v>
      </c>
      <c r="B88" s="31" t="s">
        <v>322</v>
      </c>
      <c r="C88" s="31">
        <v>488.1</v>
      </c>
      <c r="D88" s="40">
        <v>486.59999999999997</v>
      </c>
      <c r="E88" s="40">
        <v>481.49999999999994</v>
      </c>
      <c r="F88" s="40">
        <v>474.9</v>
      </c>
      <c r="G88" s="40">
        <v>469.79999999999995</v>
      </c>
      <c r="H88" s="40">
        <v>493.19999999999993</v>
      </c>
      <c r="I88" s="40">
        <v>498.29999999999995</v>
      </c>
      <c r="J88" s="40">
        <v>504.89999999999992</v>
      </c>
      <c r="K88" s="31">
        <v>491.7</v>
      </c>
      <c r="L88" s="31">
        <v>480</v>
      </c>
      <c r="M88" s="31">
        <v>36.953499999999998</v>
      </c>
      <c r="N88" s="1"/>
      <c r="O88" s="1"/>
    </row>
    <row r="89" spans="1:15" ht="12.75" customHeight="1">
      <c r="A89" s="31">
        <v>79</v>
      </c>
      <c r="B89" s="31" t="s">
        <v>326</v>
      </c>
      <c r="C89" s="31">
        <v>148</v>
      </c>
      <c r="D89" s="40">
        <v>148.5</v>
      </c>
      <c r="E89" s="40">
        <v>146.6</v>
      </c>
      <c r="F89" s="40">
        <v>145.19999999999999</v>
      </c>
      <c r="G89" s="40">
        <v>143.29999999999998</v>
      </c>
      <c r="H89" s="40">
        <v>149.9</v>
      </c>
      <c r="I89" s="40">
        <v>151.79999999999998</v>
      </c>
      <c r="J89" s="40">
        <v>153.20000000000002</v>
      </c>
      <c r="K89" s="31">
        <v>150.4</v>
      </c>
      <c r="L89" s="31">
        <v>147.1</v>
      </c>
      <c r="M89" s="31">
        <v>6.2026700000000003</v>
      </c>
      <c r="N89" s="1"/>
      <c r="O89" s="1"/>
    </row>
    <row r="90" spans="1:15" ht="12.75" customHeight="1">
      <c r="A90" s="31">
        <v>80</v>
      </c>
      <c r="B90" s="31" t="s">
        <v>82</v>
      </c>
      <c r="C90" s="31">
        <v>454.2</v>
      </c>
      <c r="D90" s="40">
        <v>458.31666666666666</v>
      </c>
      <c r="E90" s="40">
        <v>448.68333333333334</v>
      </c>
      <c r="F90" s="40">
        <v>443.16666666666669</v>
      </c>
      <c r="G90" s="40">
        <v>433.53333333333336</v>
      </c>
      <c r="H90" s="40">
        <v>463.83333333333331</v>
      </c>
      <c r="I90" s="40">
        <v>473.46666666666664</v>
      </c>
      <c r="J90" s="40">
        <v>478.98333333333329</v>
      </c>
      <c r="K90" s="31">
        <v>467.95</v>
      </c>
      <c r="L90" s="31">
        <v>452.8</v>
      </c>
      <c r="M90" s="31">
        <v>15.128550000000001</v>
      </c>
      <c r="N90" s="1"/>
      <c r="O90" s="1"/>
    </row>
    <row r="91" spans="1:15" ht="12.75" customHeight="1">
      <c r="A91" s="31">
        <v>81</v>
      </c>
      <c r="B91" s="31" t="s">
        <v>344</v>
      </c>
      <c r="C91" s="31">
        <v>3043.95</v>
      </c>
      <c r="D91" s="40">
        <v>3059.65</v>
      </c>
      <c r="E91" s="40">
        <v>3019.3</v>
      </c>
      <c r="F91" s="40">
        <v>2994.65</v>
      </c>
      <c r="G91" s="40">
        <v>2954.3</v>
      </c>
      <c r="H91" s="40">
        <v>3084.3</v>
      </c>
      <c r="I91" s="40">
        <v>3124.6499999999996</v>
      </c>
      <c r="J91" s="40">
        <v>3149.3</v>
      </c>
      <c r="K91" s="31">
        <v>3100</v>
      </c>
      <c r="L91" s="31">
        <v>3035</v>
      </c>
      <c r="M91" s="31">
        <v>1.3209500000000001</v>
      </c>
      <c r="N91" s="1"/>
      <c r="O91" s="1"/>
    </row>
    <row r="92" spans="1:15" ht="12.75" customHeight="1">
      <c r="A92" s="31">
        <v>82</v>
      </c>
      <c r="B92" s="31" t="s">
        <v>83</v>
      </c>
      <c r="C92" s="31">
        <v>206.7</v>
      </c>
      <c r="D92" s="40">
        <v>204.29999999999998</v>
      </c>
      <c r="E92" s="40">
        <v>201.09999999999997</v>
      </c>
      <c r="F92" s="40">
        <v>195.49999999999997</v>
      </c>
      <c r="G92" s="40">
        <v>192.29999999999995</v>
      </c>
      <c r="H92" s="40">
        <v>209.89999999999998</v>
      </c>
      <c r="I92" s="40">
        <v>213.09999999999997</v>
      </c>
      <c r="J92" s="40">
        <v>218.7</v>
      </c>
      <c r="K92" s="31">
        <v>207.5</v>
      </c>
      <c r="L92" s="31">
        <v>198.7</v>
      </c>
      <c r="M92" s="31">
        <v>122.17341999999999</v>
      </c>
      <c r="N92" s="1"/>
      <c r="O92" s="1"/>
    </row>
    <row r="93" spans="1:15" ht="12.75" customHeight="1">
      <c r="A93" s="31">
        <v>83</v>
      </c>
      <c r="B93" s="31" t="s">
        <v>330</v>
      </c>
      <c r="C93" s="31">
        <v>593.25</v>
      </c>
      <c r="D93" s="40">
        <v>590.38333333333333</v>
      </c>
      <c r="E93" s="40">
        <v>583.91666666666663</v>
      </c>
      <c r="F93" s="40">
        <v>574.58333333333326</v>
      </c>
      <c r="G93" s="40">
        <v>568.11666666666656</v>
      </c>
      <c r="H93" s="40">
        <v>599.7166666666667</v>
      </c>
      <c r="I93" s="40">
        <v>606.18333333333339</v>
      </c>
      <c r="J93" s="40">
        <v>615.51666666666677</v>
      </c>
      <c r="K93" s="31">
        <v>596.85</v>
      </c>
      <c r="L93" s="31">
        <v>581.04999999999995</v>
      </c>
      <c r="M93" s="31">
        <v>5.5003000000000002</v>
      </c>
      <c r="N93" s="1"/>
      <c r="O93" s="1"/>
    </row>
    <row r="94" spans="1:15" ht="12.75" customHeight="1">
      <c r="A94" s="31">
        <v>84</v>
      </c>
      <c r="B94" s="31" t="s">
        <v>331</v>
      </c>
      <c r="C94" s="31">
        <v>765.2</v>
      </c>
      <c r="D94" s="40">
        <v>757.73333333333323</v>
      </c>
      <c r="E94" s="40">
        <v>735.46666666666647</v>
      </c>
      <c r="F94" s="40">
        <v>705.73333333333323</v>
      </c>
      <c r="G94" s="40">
        <v>683.46666666666647</v>
      </c>
      <c r="H94" s="40">
        <v>787.46666666666647</v>
      </c>
      <c r="I94" s="40">
        <v>809.73333333333312</v>
      </c>
      <c r="J94" s="40">
        <v>839.46666666666647</v>
      </c>
      <c r="K94" s="31">
        <v>780</v>
      </c>
      <c r="L94" s="31">
        <v>728</v>
      </c>
      <c r="M94" s="31">
        <v>2.4876999999999998</v>
      </c>
      <c r="N94" s="1"/>
      <c r="O94" s="1"/>
    </row>
    <row r="95" spans="1:15" ht="12.75" customHeight="1">
      <c r="A95" s="31">
        <v>85</v>
      </c>
      <c r="B95" s="31" t="s">
        <v>333</v>
      </c>
      <c r="C95" s="31">
        <v>889.9</v>
      </c>
      <c r="D95" s="40">
        <v>894.93333333333339</v>
      </c>
      <c r="E95" s="40">
        <v>879.96666666666681</v>
      </c>
      <c r="F95" s="40">
        <v>870.03333333333342</v>
      </c>
      <c r="G95" s="40">
        <v>855.06666666666683</v>
      </c>
      <c r="H95" s="40">
        <v>904.86666666666679</v>
      </c>
      <c r="I95" s="40">
        <v>919.83333333333348</v>
      </c>
      <c r="J95" s="40">
        <v>929.76666666666677</v>
      </c>
      <c r="K95" s="31">
        <v>909.9</v>
      </c>
      <c r="L95" s="31">
        <v>885</v>
      </c>
      <c r="M95" s="31">
        <v>1.87825</v>
      </c>
      <c r="N95" s="1"/>
      <c r="O95" s="1"/>
    </row>
    <row r="96" spans="1:15" ht="12.75" customHeight="1">
      <c r="A96" s="31">
        <v>86</v>
      </c>
      <c r="B96" s="31" t="s">
        <v>250</v>
      </c>
      <c r="C96" s="31">
        <v>128.69999999999999</v>
      </c>
      <c r="D96" s="40">
        <v>128.01666666666668</v>
      </c>
      <c r="E96" s="40">
        <v>126.23333333333335</v>
      </c>
      <c r="F96" s="40">
        <v>123.76666666666667</v>
      </c>
      <c r="G96" s="40">
        <v>121.98333333333333</v>
      </c>
      <c r="H96" s="40">
        <v>130.48333333333335</v>
      </c>
      <c r="I96" s="40">
        <v>132.26666666666671</v>
      </c>
      <c r="J96" s="40">
        <v>134.73333333333338</v>
      </c>
      <c r="K96" s="31">
        <v>129.80000000000001</v>
      </c>
      <c r="L96" s="31">
        <v>125.55</v>
      </c>
      <c r="M96" s="31">
        <v>5.7046299999999999</v>
      </c>
      <c r="N96" s="1"/>
      <c r="O96" s="1"/>
    </row>
    <row r="97" spans="1:15" ht="12.75" customHeight="1">
      <c r="A97" s="31">
        <v>87</v>
      </c>
      <c r="B97" s="31" t="s">
        <v>327</v>
      </c>
      <c r="C97" s="31">
        <v>394.9</v>
      </c>
      <c r="D97" s="40">
        <v>396.95</v>
      </c>
      <c r="E97" s="40">
        <v>384.04999999999995</v>
      </c>
      <c r="F97" s="40">
        <v>373.2</v>
      </c>
      <c r="G97" s="40">
        <v>360.29999999999995</v>
      </c>
      <c r="H97" s="40">
        <v>407.79999999999995</v>
      </c>
      <c r="I97" s="40">
        <v>420.69999999999993</v>
      </c>
      <c r="J97" s="40">
        <v>431.54999999999995</v>
      </c>
      <c r="K97" s="31">
        <v>409.85</v>
      </c>
      <c r="L97" s="31">
        <v>386.1</v>
      </c>
      <c r="M97" s="31">
        <v>2.5808300000000002</v>
      </c>
      <c r="N97" s="1"/>
      <c r="O97" s="1"/>
    </row>
    <row r="98" spans="1:15" ht="12.75" customHeight="1">
      <c r="A98" s="31">
        <v>88</v>
      </c>
      <c r="B98" s="31" t="s">
        <v>336</v>
      </c>
      <c r="C98" s="31">
        <v>1447.05</v>
      </c>
      <c r="D98" s="40">
        <v>1457.3500000000001</v>
      </c>
      <c r="E98" s="40">
        <v>1416.7000000000003</v>
      </c>
      <c r="F98" s="40">
        <v>1386.3500000000001</v>
      </c>
      <c r="G98" s="40">
        <v>1345.7000000000003</v>
      </c>
      <c r="H98" s="40">
        <v>1487.7000000000003</v>
      </c>
      <c r="I98" s="40">
        <v>1528.3500000000004</v>
      </c>
      <c r="J98" s="40">
        <v>1558.7000000000003</v>
      </c>
      <c r="K98" s="31">
        <v>1498</v>
      </c>
      <c r="L98" s="31">
        <v>1427</v>
      </c>
      <c r="M98" s="31">
        <v>8.0131999999999994</v>
      </c>
      <c r="N98" s="1"/>
      <c r="O98" s="1"/>
    </row>
    <row r="99" spans="1:15" ht="12.75" customHeight="1">
      <c r="A99" s="31">
        <v>89</v>
      </c>
      <c r="B99" s="31" t="s">
        <v>334</v>
      </c>
      <c r="C99" s="31">
        <v>1151.25</v>
      </c>
      <c r="D99" s="40">
        <v>1158.8833333333332</v>
      </c>
      <c r="E99" s="40">
        <v>1138.4166666666665</v>
      </c>
      <c r="F99" s="40">
        <v>1125.5833333333333</v>
      </c>
      <c r="G99" s="40">
        <v>1105.1166666666666</v>
      </c>
      <c r="H99" s="40">
        <v>1171.7166666666665</v>
      </c>
      <c r="I99" s="40">
        <v>1192.1833333333332</v>
      </c>
      <c r="J99" s="40">
        <v>1205.0166666666664</v>
      </c>
      <c r="K99" s="31">
        <v>1179.3499999999999</v>
      </c>
      <c r="L99" s="31">
        <v>1146.05</v>
      </c>
      <c r="M99" s="31">
        <v>0.56971000000000005</v>
      </c>
      <c r="N99" s="1"/>
      <c r="O99" s="1"/>
    </row>
    <row r="100" spans="1:15" ht="12.75" customHeight="1">
      <c r="A100" s="31">
        <v>90</v>
      </c>
      <c r="B100" s="31" t="s">
        <v>335</v>
      </c>
      <c r="C100" s="31">
        <v>21.4</v>
      </c>
      <c r="D100" s="40">
        <v>21.466666666666669</v>
      </c>
      <c r="E100" s="40">
        <v>21.133333333333336</v>
      </c>
      <c r="F100" s="40">
        <v>20.866666666666667</v>
      </c>
      <c r="G100" s="40">
        <v>20.533333333333335</v>
      </c>
      <c r="H100" s="40">
        <v>21.733333333333338</v>
      </c>
      <c r="I100" s="40">
        <v>22.066666666666666</v>
      </c>
      <c r="J100" s="40">
        <v>22.333333333333339</v>
      </c>
      <c r="K100" s="31">
        <v>21.8</v>
      </c>
      <c r="L100" s="31">
        <v>21.2</v>
      </c>
      <c r="M100" s="31">
        <v>30.721139999999998</v>
      </c>
      <c r="N100" s="1"/>
      <c r="O100" s="1"/>
    </row>
    <row r="101" spans="1:15" ht="12.75" customHeight="1">
      <c r="A101" s="31">
        <v>91</v>
      </c>
      <c r="B101" s="31" t="s">
        <v>337</v>
      </c>
      <c r="C101" s="31">
        <v>581.6</v>
      </c>
      <c r="D101" s="40">
        <v>593.0333333333333</v>
      </c>
      <c r="E101" s="40">
        <v>565.06666666666661</v>
      </c>
      <c r="F101" s="40">
        <v>548.5333333333333</v>
      </c>
      <c r="G101" s="40">
        <v>520.56666666666661</v>
      </c>
      <c r="H101" s="40">
        <v>609.56666666666661</v>
      </c>
      <c r="I101" s="40">
        <v>637.5333333333333</v>
      </c>
      <c r="J101" s="40">
        <v>654.06666666666661</v>
      </c>
      <c r="K101" s="31">
        <v>621</v>
      </c>
      <c r="L101" s="31">
        <v>576.5</v>
      </c>
      <c r="M101" s="31">
        <v>3.88184</v>
      </c>
      <c r="N101" s="1"/>
      <c r="O101" s="1"/>
    </row>
    <row r="102" spans="1:15" ht="12.75" customHeight="1">
      <c r="A102" s="31">
        <v>92</v>
      </c>
      <c r="B102" s="31" t="s">
        <v>338</v>
      </c>
      <c r="C102" s="31">
        <v>767.25</v>
      </c>
      <c r="D102" s="40">
        <v>770.63333333333333</v>
      </c>
      <c r="E102" s="40">
        <v>751.4666666666667</v>
      </c>
      <c r="F102" s="40">
        <v>735.68333333333339</v>
      </c>
      <c r="G102" s="40">
        <v>716.51666666666677</v>
      </c>
      <c r="H102" s="40">
        <v>786.41666666666663</v>
      </c>
      <c r="I102" s="40">
        <v>805.58333333333337</v>
      </c>
      <c r="J102" s="40">
        <v>821.36666666666656</v>
      </c>
      <c r="K102" s="31">
        <v>789.8</v>
      </c>
      <c r="L102" s="31">
        <v>754.85</v>
      </c>
      <c r="M102" s="31">
        <v>5.3197999999999999</v>
      </c>
      <c r="N102" s="1"/>
      <c r="O102" s="1"/>
    </row>
    <row r="103" spans="1:15" ht="12.75" customHeight="1">
      <c r="A103" s="31">
        <v>93</v>
      </c>
      <c r="B103" s="31" t="s">
        <v>339</v>
      </c>
      <c r="C103" s="31">
        <v>4908.3500000000004</v>
      </c>
      <c r="D103" s="40">
        <v>4946.0999999999995</v>
      </c>
      <c r="E103" s="40">
        <v>4852.2499999999991</v>
      </c>
      <c r="F103" s="40">
        <v>4796.1499999999996</v>
      </c>
      <c r="G103" s="40">
        <v>4702.2999999999993</v>
      </c>
      <c r="H103" s="40">
        <v>5002.1999999999989</v>
      </c>
      <c r="I103" s="40">
        <v>5096.0499999999993</v>
      </c>
      <c r="J103" s="40">
        <v>5152.1499999999987</v>
      </c>
      <c r="K103" s="31">
        <v>5039.95</v>
      </c>
      <c r="L103" s="31">
        <v>4890</v>
      </c>
      <c r="M103" s="31">
        <v>3.1530000000000002E-2</v>
      </c>
      <c r="N103" s="1"/>
      <c r="O103" s="1"/>
    </row>
    <row r="104" spans="1:15" ht="12.75" customHeight="1">
      <c r="A104" s="31">
        <v>94</v>
      </c>
      <c r="B104" s="31" t="s">
        <v>249</v>
      </c>
      <c r="C104" s="31">
        <v>86.85</v>
      </c>
      <c r="D104" s="40">
        <v>87.483333333333334</v>
      </c>
      <c r="E104" s="40">
        <v>85.866666666666674</v>
      </c>
      <c r="F104" s="40">
        <v>84.88333333333334</v>
      </c>
      <c r="G104" s="40">
        <v>83.26666666666668</v>
      </c>
      <c r="H104" s="40">
        <v>88.466666666666669</v>
      </c>
      <c r="I104" s="40">
        <v>90.083333333333314</v>
      </c>
      <c r="J104" s="40">
        <v>91.066666666666663</v>
      </c>
      <c r="K104" s="31">
        <v>89.1</v>
      </c>
      <c r="L104" s="31">
        <v>86.5</v>
      </c>
      <c r="M104" s="31">
        <v>20.151759999999999</v>
      </c>
      <c r="N104" s="1"/>
      <c r="O104" s="1"/>
    </row>
    <row r="105" spans="1:15" ht="12.75" customHeight="1">
      <c r="A105" s="31">
        <v>95</v>
      </c>
      <c r="B105" s="31" t="s">
        <v>332</v>
      </c>
      <c r="C105" s="31">
        <v>525.9</v>
      </c>
      <c r="D105" s="40">
        <v>517</v>
      </c>
      <c r="E105" s="40">
        <v>504.1</v>
      </c>
      <c r="F105" s="40">
        <v>482.3</v>
      </c>
      <c r="G105" s="40">
        <v>469.40000000000003</v>
      </c>
      <c r="H105" s="40">
        <v>538.79999999999995</v>
      </c>
      <c r="I105" s="40">
        <v>551.70000000000005</v>
      </c>
      <c r="J105" s="40">
        <v>573.5</v>
      </c>
      <c r="K105" s="31">
        <v>529.9</v>
      </c>
      <c r="L105" s="31">
        <v>495.2</v>
      </c>
      <c r="M105" s="31">
        <v>0.50665000000000004</v>
      </c>
      <c r="N105" s="1"/>
      <c r="O105" s="1"/>
    </row>
    <row r="106" spans="1:15" ht="12.75" customHeight="1">
      <c r="A106" s="31">
        <v>96</v>
      </c>
      <c r="B106" s="31" t="s">
        <v>846</v>
      </c>
      <c r="C106" s="31">
        <v>150.80000000000001</v>
      </c>
      <c r="D106" s="40">
        <v>150.56666666666669</v>
      </c>
      <c r="E106" s="40">
        <v>147.23333333333338</v>
      </c>
      <c r="F106" s="40">
        <v>143.66666666666669</v>
      </c>
      <c r="G106" s="40">
        <v>140.33333333333337</v>
      </c>
      <c r="H106" s="40">
        <v>154.13333333333338</v>
      </c>
      <c r="I106" s="40">
        <v>157.4666666666667</v>
      </c>
      <c r="J106" s="40">
        <v>161.03333333333339</v>
      </c>
      <c r="K106" s="31">
        <v>153.9</v>
      </c>
      <c r="L106" s="31">
        <v>147</v>
      </c>
      <c r="M106" s="31">
        <v>8.6986399999999993</v>
      </c>
      <c r="N106" s="1"/>
      <c r="O106" s="1"/>
    </row>
    <row r="107" spans="1:15" ht="12.75" customHeight="1">
      <c r="A107" s="31">
        <v>97</v>
      </c>
      <c r="B107" s="31" t="s">
        <v>340</v>
      </c>
      <c r="C107" s="31">
        <v>233.75</v>
      </c>
      <c r="D107" s="40">
        <v>232.91666666666666</v>
      </c>
      <c r="E107" s="40">
        <v>227.83333333333331</v>
      </c>
      <c r="F107" s="40">
        <v>221.91666666666666</v>
      </c>
      <c r="G107" s="40">
        <v>216.83333333333331</v>
      </c>
      <c r="H107" s="40">
        <v>238.83333333333331</v>
      </c>
      <c r="I107" s="40">
        <v>243.91666666666663</v>
      </c>
      <c r="J107" s="40">
        <v>249.83333333333331</v>
      </c>
      <c r="K107" s="31">
        <v>238</v>
      </c>
      <c r="L107" s="31">
        <v>227</v>
      </c>
      <c r="M107" s="31">
        <v>5.2209000000000003</v>
      </c>
      <c r="N107" s="1"/>
      <c r="O107" s="1"/>
    </row>
    <row r="108" spans="1:15" ht="12.75" customHeight="1">
      <c r="A108" s="31">
        <v>98</v>
      </c>
      <c r="B108" s="31" t="s">
        <v>341</v>
      </c>
      <c r="C108" s="31">
        <v>397.35</v>
      </c>
      <c r="D108" s="40">
        <v>389.75</v>
      </c>
      <c r="E108" s="40">
        <v>379.75</v>
      </c>
      <c r="F108" s="40">
        <v>362.15</v>
      </c>
      <c r="G108" s="40">
        <v>352.15</v>
      </c>
      <c r="H108" s="40">
        <v>407.35</v>
      </c>
      <c r="I108" s="40">
        <v>417.35</v>
      </c>
      <c r="J108" s="40">
        <v>434.95000000000005</v>
      </c>
      <c r="K108" s="31">
        <v>399.75</v>
      </c>
      <c r="L108" s="31">
        <v>372.15</v>
      </c>
      <c r="M108" s="31">
        <v>121.2221</v>
      </c>
      <c r="N108" s="1"/>
      <c r="O108" s="1"/>
    </row>
    <row r="109" spans="1:15" ht="12.75" customHeight="1">
      <c r="A109" s="31">
        <v>99</v>
      </c>
      <c r="B109" s="31" t="s">
        <v>84</v>
      </c>
      <c r="C109" s="31">
        <v>559.29999999999995</v>
      </c>
      <c r="D109" s="40">
        <v>559.86666666666667</v>
      </c>
      <c r="E109" s="40">
        <v>549.73333333333335</v>
      </c>
      <c r="F109" s="40">
        <v>540.16666666666663</v>
      </c>
      <c r="G109" s="40">
        <v>530.0333333333333</v>
      </c>
      <c r="H109" s="40">
        <v>569.43333333333339</v>
      </c>
      <c r="I109" s="40">
        <v>579.56666666666683</v>
      </c>
      <c r="J109" s="40">
        <v>589.13333333333344</v>
      </c>
      <c r="K109" s="31">
        <v>570</v>
      </c>
      <c r="L109" s="31">
        <v>550.29999999999995</v>
      </c>
      <c r="M109" s="31">
        <v>16.469439999999999</v>
      </c>
      <c r="N109" s="1"/>
      <c r="O109" s="1"/>
    </row>
    <row r="110" spans="1:15" ht="12.75" customHeight="1">
      <c r="A110" s="31">
        <v>100</v>
      </c>
      <c r="B110" s="31" t="s">
        <v>342</v>
      </c>
      <c r="C110" s="31">
        <v>698.3</v>
      </c>
      <c r="D110" s="40">
        <v>700.6</v>
      </c>
      <c r="E110" s="40">
        <v>692.7</v>
      </c>
      <c r="F110" s="40">
        <v>687.1</v>
      </c>
      <c r="G110" s="40">
        <v>679.2</v>
      </c>
      <c r="H110" s="40">
        <v>706.2</v>
      </c>
      <c r="I110" s="40">
        <v>714.09999999999991</v>
      </c>
      <c r="J110" s="40">
        <v>719.7</v>
      </c>
      <c r="K110" s="31">
        <v>708.5</v>
      </c>
      <c r="L110" s="31">
        <v>695</v>
      </c>
      <c r="M110" s="31">
        <v>0.16322</v>
      </c>
      <c r="N110" s="1"/>
      <c r="O110" s="1"/>
    </row>
    <row r="111" spans="1:15" ht="12.75" customHeight="1">
      <c r="A111" s="31">
        <v>101</v>
      </c>
      <c r="B111" s="31" t="s">
        <v>85</v>
      </c>
      <c r="C111" s="31">
        <v>928.15</v>
      </c>
      <c r="D111" s="40">
        <v>945.56666666666661</v>
      </c>
      <c r="E111" s="40">
        <v>904.43333333333317</v>
      </c>
      <c r="F111" s="40">
        <v>880.71666666666658</v>
      </c>
      <c r="G111" s="40">
        <v>839.58333333333314</v>
      </c>
      <c r="H111" s="40">
        <v>969.28333333333319</v>
      </c>
      <c r="I111" s="40">
        <v>1010.4166666666666</v>
      </c>
      <c r="J111" s="40">
        <v>1034.1333333333332</v>
      </c>
      <c r="K111" s="31">
        <v>986.7</v>
      </c>
      <c r="L111" s="31">
        <v>921.85</v>
      </c>
      <c r="M111" s="31">
        <v>38.79683</v>
      </c>
      <c r="N111" s="1"/>
      <c r="O111" s="1"/>
    </row>
    <row r="112" spans="1:15" ht="12.75" customHeight="1">
      <c r="A112" s="31">
        <v>102</v>
      </c>
      <c r="B112" s="31" t="s">
        <v>86</v>
      </c>
      <c r="C112" s="31">
        <v>155.55000000000001</v>
      </c>
      <c r="D112" s="40">
        <v>154.78333333333333</v>
      </c>
      <c r="E112" s="40">
        <v>153.31666666666666</v>
      </c>
      <c r="F112" s="40">
        <v>151.08333333333334</v>
      </c>
      <c r="G112" s="40">
        <v>149.61666666666667</v>
      </c>
      <c r="H112" s="40">
        <v>157.01666666666665</v>
      </c>
      <c r="I112" s="40">
        <v>158.48333333333329</v>
      </c>
      <c r="J112" s="40">
        <v>160.71666666666664</v>
      </c>
      <c r="K112" s="31">
        <v>156.25</v>
      </c>
      <c r="L112" s="31">
        <v>152.55000000000001</v>
      </c>
      <c r="M112" s="31">
        <v>162.83427</v>
      </c>
      <c r="N112" s="1"/>
      <c r="O112" s="1"/>
    </row>
    <row r="113" spans="1:15" ht="12.75" customHeight="1">
      <c r="A113" s="31">
        <v>103</v>
      </c>
      <c r="B113" s="31" t="s">
        <v>343</v>
      </c>
      <c r="C113" s="31">
        <v>341</v>
      </c>
      <c r="D113" s="40">
        <v>341.18333333333334</v>
      </c>
      <c r="E113" s="40">
        <v>338.7166666666667</v>
      </c>
      <c r="F113" s="40">
        <v>336.43333333333334</v>
      </c>
      <c r="G113" s="40">
        <v>333.9666666666667</v>
      </c>
      <c r="H113" s="40">
        <v>343.4666666666667</v>
      </c>
      <c r="I113" s="40">
        <v>345.93333333333328</v>
      </c>
      <c r="J113" s="40">
        <v>348.2166666666667</v>
      </c>
      <c r="K113" s="31">
        <v>343.65</v>
      </c>
      <c r="L113" s="31">
        <v>338.9</v>
      </c>
      <c r="M113" s="31">
        <v>1.03538</v>
      </c>
      <c r="N113" s="1"/>
      <c r="O113" s="1"/>
    </row>
    <row r="114" spans="1:15" ht="12.75" customHeight="1">
      <c r="A114" s="31">
        <v>104</v>
      </c>
      <c r="B114" s="31" t="s">
        <v>88</v>
      </c>
      <c r="C114" s="31">
        <v>5378.6</v>
      </c>
      <c r="D114" s="40">
        <v>5380.3333333333339</v>
      </c>
      <c r="E114" s="40">
        <v>5306.3666666666677</v>
      </c>
      <c r="F114" s="40">
        <v>5234.1333333333341</v>
      </c>
      <c r="G114" s="40">
        <v>5160.1666666666679</v>
      </c>
      <c r="H114" s="40">
        <v>5452.5666666666675</v>
      </c>
      <c r="I114" s="40">
        <v>5526.5333333333347</v>
      </c>
      <c r="J114" s="40">
        <v>5598.7666666666673</v>
      </c>
      <c r="K114" s="31">
        <v>5454.3</v>
      </c>
      <c r="L114" s="31">
        <v>5308.1</v>
      </c>
      <c r="M114" s="31">
        <v>3.4742500000000001</v>
      </c>
      <c r="N114" s="1"/>
      <c r="O114" s="1"/>
    </row>
    <row r="115" spans="1:15" ht="12.75" customHeight="1">
      <c r="A115" s="31">
        <v>105</v>
      </c>
      <c r="B115" s="31" t="s">
        <v>89</v>
      </c>
      <c r="C115" s="31">
        <v>1428.45</v>
      </c>
      <c r="D115" s="40">
        <v>1434.1666666666667</v>
      </c>
      <c r="E115" s="40">
        <v>1417.3333333333335</v>
      </c>
      <c r="F115" s="40">
        <v>1406.2166666666667</v>
      </c>
      <c r="G115" s="40">
        <v>1389.3833333333334</v>
      </c>
      <c r="H115" s="40">
        <v>1445.2833333333335</v>
      </c>
      <c r="I115" s="40">
        <v>1462.116666666667</v>
      </c>
      <c r="J115" s="40">
        <v>1473.2333333333336</v>
      </c>
      <c r="K115" s="31">
        <v>1451</v>
      </c>
      <c r="L115" s="31">
        <v>1423.05</v>
      </c>
      <c r="M115" s="31">
        <v>3.9569899999999998</v>
      </c>
      <c r="N115" s="1"/>
      <c r="O115" s="1"/>
    </row>
    <row r="116" spans="1:15" ht="12.75" customHeight="1">
      <c r="A116" s="31">
        <v>106</v>
      </c>
      <c r="B116" s="31" t="s">
        <v>90</v>
      </c>
      <c r="C116" s="31">
        <v>631.35</v>
      </c>
      <c r="D116" s="40">
        <v>628.0333333333333</v>
      </c>
      <c r="E116" s="40">
        <v>620.46666666666658</v>
      </c>
      <c r="F116" s="40">
        <v>609.58333333333326</v>
      </c>
      <c r="G116" s="40">
        <v>602.01666666666654</v>
      </c>
      <c r="H116" s="40">
        <v>638.91666666666663</v>
      </c>
      <c r="I116" s="40">
        <v>646.48333333333323</v>
      </c>
      <c r="J116" s="40">
        <v>657.36666666666667</v>
      </c>
      <c r="K116" s="31">
        <v>635.6</v>
      </c>
      <c r="L116" s="31">
        <v>617.15</v>
      </c>
      <c r="M116" s="31">
        <v>20.523990000000001</v>
      </c>
      <c r="N116" s="1"/>
      <c r="O116" s="1"/>
    </row>
    <row r="117" spans="1:15" ht="12.75" customHeight="1">
      <c r="A117" s="31">
        <v>107</v>
      </c>
      <c r="B117" s="31" t="s">
        <v>91</v>
      </c>
      <c r="C117" s="31">
        <v>744.05</v>
      </c>
      <c r="D117" s="40">
        <v>749.31666666666661</v>
      </c>
      <c r="E117" s="40">
        <v>731.73333333333323</v>
      </c>
      <c r="F117" s="40">
        <v>719.41666666666663</v>
      </c>
      <c r="G117" s="40">
        <v>701.83333333333326</v>
      </c>
      <c r="H117" s="40">
        <v>761.63333333333321</v>
      </c>
      <c r="I117" s="40">
        <v>779.2166666666667</v>
      </c>
      <c r="J117" s="40">
        <v>791.53333333333319</v>
      </c>
      <c r="K117" s="31">
        <v>766.9</v>
      </c>
      <c r="L117" s="31">
        <v>737</v>
      </c>
      <c r="M117" s="31">
        <v>5.5786199999999999</v>
      </c>
      <c r="N117" s="1"/>
      <c r="O117" s="1"/>
    </row>
    <row r="118" spans="1:15" ht="12.75" customHeight="1">
      <c r="A118" s="31">
        <v>108</v>
      </c>
      <c r="B118" s="31" t="s">
        <v>345</v>
      </c>
      <c r="C118" s="31">
        <v>511.7</v>
      </c>
      <c r="D118" s="40">
        <v>508.58333333333331</v>
      </c>
      <c r="E118" s="40">
        <v>497.81666666666661</v>
      </c>
      <c r="F118" s="40">
        <v>483.93333333333328</v>
      </c>
      <c r="G118" s="40">
        <v>473.16666666666657</v>
      </c>
      <c r="H118" s="40">
        <v>522.4666666666667</v>
      </c>
      <c r="I118" s="40">
        <v>533.23333333333335</v>
      </c>
      <c r="J118" s="40">
        <v>547.11666666666667</v>
      </c>
      <c r="K118" s="31">
        <v>519.35</v>
      </c>
      <c r="L118" s="31">
        <v>494.7</v>
      </c>
      <c r="M118" s="31">
        <v>3.16629</v>
      </c>
      <c r="N118" s="1"/>
      <c r="O118" s="1"/>
    </row>
    <row r="119" spans="1:15" ht="12.75" customHeight="1">
      <c r="A119" s="31">
        <v>109</v>
      </c>
      <c r="B119" s="31" t="s">
        <v>328</v>
      </c>
      <c r="C119" s="31">
        <v>3109.75</v>
      </c>
      <c r="D119" s="40">
        <v>3135.5166666666664</v>
      </c>
      <c r="E119" s="40">
        <v>3071.2333333333327</v>
      </c>
      <c r="F119" s="40">
        <v>3032.7166666666662</v>
      </c>
      <c r="G119" s="40">
        <v>2968.4333333333325</v>
      </c>
      <c r="H119" s="40">
        <v>3174.0333333333328</v>
      </c>
      <c r="I119" s="40">
        <v>3238.3166666666666</v>
      </c>
      <c r="J119" s="40">
        <v>3276.833333333333</v>
      </c>
      <c r="K119" s="31">
        <v>3199.8</v>
      </c>
      <c r="L119" s="31">
        <v>3097</v>
      </c>
      <c r="M119" s="31">
        <v>0.33368999999999999</v>
      </c>
      <c r="N119" s="1"/>
      <c r="O119" s="1"/>
    </row>
    <row r="120" spans="1:15" ht="12.75" customHeight="1">
      <c r="A120" s="31">
        <v>110</v>
      </c>
      <c r="B120" s="31" t="s">
        <v>251</v>
      </c>
      <c r="C120" s="31">
        <v>438.55</v>
      </c>
      <c r="D120" s="40">
        <v>443.4666666666667</v>
      </c>
      <c r="E120" s="40">
        <v>431.68333333333339</v>
      </c>
      <c r="F120" s="40">
        <v>424.81666666666672</v>
      </c>
      <c r="G120" s="40">
        <v>413.03333333333342</v>
      </c>
      <c r="H120" s="40">
        <v>450.33333333333337</v>
      </c>
      <c r="I120" s="40">
        <v>462.11666666666667</v>
      </c>
      <c r="J120" s="40">
        <v>468.98333333333335</v>
      </c>
      <c r="K120" s="31">
        <v>455.25</v>
      </c>
      <c r="L120" s="31">
        <v>436.6</v>
      </c>
      <c r="M120" s="31">
        <v>17.30686</v>
      </c>
      <c r="N120" s="1"/>
      <c r="O120" s="1"/>
    </row>
    <row r="121" spans="1:15" ht="12.75" customHeight="1">
      <c r="A121" s="31">
        <v>111</v>
      </c>
      <c r="B121" s="31" t="s">
        <v>329</v>
      </c>
      <c r="C121" s="31">
        <v>274.05</v>
      </c>
      <c r="D121" s="40">
        <v>275.09999999999997</v>
      </c>
      <c r="E121" s="40">
        <v>269.64999999999992</v>
      </c>
      <c r="F121" s="40">
        <v>265.24999999999994</v>
      </c>
      <c r="G121" s="40">
        <v>259.7999999999999</v>
      </c>
      <c r="H121" s="40">
        <v>279.49999999999994</v>
      </c>
      <c r="I121" s="40">
        <v>284.95</v>
      </c>
      <c r="J121" s="40">
        <v>289.34999999999997</v>
      </c>
      <c r="K121" s="31">
        <v>280.55</v>
      </c>
      <c r="L121" s="31">
        <v>270.7</v>
      </c>
      <c r="M121" s="31">
        <v>0.56928000000000001</v>
      </c>
      <c r="N121" s="1"/>
      <c r="O121" s="1"/>
    </row>
    <row r="122" spans="1:15" ht="12.75" customHeight="1">
      <c r="A122" s="31">
        <v>112</v>
      </c>
      <c r="B122" s="31" t="s">
        <v>92</v>
      </c>
      <c r="C122" s="31">
        <v>145.9</v>
      </c>
      <c r="D122" s="40">
        <v>145.65</v>
      </c>
      <c r="E122" s="40">
        <v>144.4</v>
      </c>
      <c r="F122" s="40">
        <v>142.9</v>
      </c>
      <c r="G122" s="40">
        <v>141.65</v>
      </c>
      <c r="H122" s="40">
        <v>147.15</v>
      </c>
      <c r="I122" s="40">
        <v>148.4</v>
      </c>
      <c r="J122" s="40">
        <v>149.9</v>
      </c>
      <c r="K122" s="31">
        <v>146.9</v>
      </c>
      <c r="L122" s="31">
        <v>144.15</v>
      </c>
      <c r="M122" s="31">
        <v>8.1006199999999993</v>
      </c>
      <c r="N122" s="1"/>
      <c r="O122" s="1"/>
    </row>
    <row r="123" spans="1:15" ht="12.75" customHeight="1">
      <c r="A123" s="31">
        <v>113</v>
      </c>
      <c r="B123" s="31" t="s">
        <v>93</v>
      </c>
      <c r="C123" s="31">
        <v>915.25</v>
      </c>
      <c r="D123" s="40">
        <v>904.38333333333333</v>
      </c>
      <c r="E123" s="40">
        <v>890.86666666666667</v>
      </c>
      <c r="F123" s="40">
        <v>866.48333333333335</v>
      </c>
      <c r="G123" s="40">
        <v>852.9666666666667</v>
      </c>
      <c r="H123" s="40">
        <v>928.76666666666665</v>
      </c>
      <c r="I123" s="40">
        <v>942.2833333333333</v>
      </c>
      <c r="J123" s="40">
        <v>966.66666666666663</v>
      </c>
      <c r="K123" s="31">
        <v>917.9</v>
      </c>
      <c r="L123" s="31">
        <v>880</v>
      </c>
      <c r="M123" s="31">
        <v>11.43468</v>
      </c>
      <c r="N123" s="1"/>
      <c r="O123" s="1"/>
    </row>
    <row r="124" spans="1:15" ht="12.75" customHeight="1">
      <c r="A124" s="31">
        <v>114</v>
      </c>
      <c r="B124" s="31" t="s">
        <v>346</v>
      </c>
      <c r="C124" s="31">
        <v>1007.2</v>
      </c>
      <c r="D124" s="40">
        <v>1011.15</v>
      </c>
      <c r="E124" s="40">
        <v>994.05</v>
      </c>
      <c r="F124" s="40">
        <v>980.9</v>
      </c>
      <c r="G124" s="40">
        <v>963.8</v>
      </c>
      <c r="H124" s="40">
        <v>1024.3</v>
      </c>
      <c r="I124" s="40">
        <v>1041.4000000000001</v>
      </c>
      <c r="J124" s="40">
        <v>1054.55</v>
      </c>
      <c r="K124" s="31">
        <v>1028.25</v>
      </c>
      <c r="L124" s="31">
        <v>998</v>
      </c>
      <c r="M124" s="31">
        <v>2.4760900000000001</v>
      </c>
      <c r="N124" s="1"/>
      <c r="O124" s="1"/>
    </row>
    <row r="125" spans="1:15" ht="12.75" customHeight="1">
      <c r="A125" s="31">
        <v>115</v>
      </c>
      <c r="B125" s="31" t="s">
        <v>94</v>
      </c>
      <c r="C125" s="31">
        <v>576.1</v>
      </c>
      <c r="D125" s="40">
        <v>582.86666666666667</v>
      </c>
      <c r="E125" s="40">
        <v>567.5333333333333</v>
      </c>
      <c r="F125" s="40">
        <v>558.96666666666658</v>
      </c>
      <c r="G125" s="40">
        <v>543.63333333333321</v>
      </c>
      <c r="H125" s="40">
        <v>591.43333333333339</v>
      </c>
      <c r="I125" s="40">
        <v>606.76666666666665</v>
      </c>
      <c r="J125" s="40">
        <v>615.33333333333348</v>
      </c>
      <c r="K125" s="31">
        <v>598.20000000000005</v>
      </c>
      <c r="L125" s="31">
        <v>574.29999999999995</v>
      </c>
      <c r="M125" s="31">
        <v>33.06382</v>
      </c>
      <c r="N125" s="1"/>
      <c r="O125" s="1"/>
    </row>
    <row r="126" spans="1:15" ht="12.75" customHeight="1">
      <c r="A126" s="31">
        <v>116</v>
      </c>
      <c r="B126" s="31" t="s">
        <v>252</v>
      </c>
      <c r="C126" s="31">
        <v>1838.1</v>
      </c>
      <c r="D126" s="40">
        <v>1857.1666666666667</v>
      </c>
      <c r="E126" s="40">
        <v>1810.2833333333335</v>
      </c>
      <c r="F126" s="40">
        <v>1782.4666666666667</v>
      </c>
      <c r="G126" s="40">
        <v>1735.5833333333335</v>
      </c>
      <c r="H126" s="40">
        <v>1884.9833333333336</v>
      </c>
      <c r="I126" s="40">
        <v>1931.8666666666668</v>
      </c>
      <c r="J126" s="40">
        <v>1959.6833333333336</v>
      </c>
      <c r="K126" s="31">
        <v>1904.05</v>
      </c>
      <c r="L126" s="31">
        <v>1829.35</v>
      </c>
      <c r="M126" s="31">
        <v>1.54877</v>
      </c>
      <c r="N126" s="1"/>
      <c r="O126" s="1"/>
    </row>
    <row r="127" spans="1:15" ht="12.75" customHeight="1">
      <c r="A127" s="31">
        <v>117</v>
      </c>
      <c r="B127" s="31" t="s">
        <v>351</v>
      </c>
      <c r="C127" s="31">
        <v>531.04999999999995</v>
      </c>
      <c r="D127" s="40">
        <v>530.73333333333323</v>
      </c>
      <c r="E127" s="40">
        <v>521.46666666666647</v>
      </c>
      <c r="F127" s="40">
        <v>511.88333333333321</v>
      </c>
      <c r="G127" s="40">
        <v>502.61666666666645</v>
      </c>
      <c r="H127" s="40">
        <v>540.31666666666649</v>
      </c>
      <c r="I127" s="40">
        <v>549.58333333333314</v>
      </c>
      <c r="J127" s="40">
        <v>559.16666666666652</v>
      </c>
      <c r="K127" s="31">
        <v>540</v>
      </c>
      <c r="L127" s="31">
        <v>521.15</v>
      </c>
      <c r="M127" s="31">
        <v>2.1753800000000001</v>
      </c>
      <c r="N127" s="1"/>
      <c r="O127" s="1"/>
    </row>
    <row r="128" spans="1:15" ht="12.75" customHeight="1">
      <c r="A128" s="31">
        <v>118</v>
      </c>
      <c r="B128" s="31" t="s">
        <v>347</v>
      </c>
      <c r="C128" s="31">
        <v>83.65</v>
      </c>
      <c r="D128" s="40">
        <v>83.100000000000009</v>
      </c>
      <c r="E128" s="40">
        <v>81.950000000000017</v>
      </c>
      <c r="F128" s="40">
        <v>80.250000000000014</v>
      </c>
      <c r="G128" s="40">
        <v>79.100000000000023</v>
      </c>
      <c r="H128" s="40">
        <v>84.800000000000011</v>
      </c>
      <c r="I128" s="40">
        <v>85.950000000000017</v>
      </c>
      <c r="J128" s="40">
        <v>87.65</v>
      </c>
      <c r="K128" s="31">
        <v>84.25</v>
      </c>
      <c r="L128" s="31">
        <v>81.400000000000006</v>
      </c>
      <c r="M128" s="31">
        <v>36.713239999999999</v>
      </c>
      <c r="N128" s="1"/>
      <c r="O128" s="1"/>
    </row>
    <row r="129" spans="1:15" ht="12.75" customHeight="1">
      <c r="A129" s="31">
        <v>119</v>
      </c>
      <c r="B129" s="31" t="s">
        <v>348</v>
      </c>
      <c r="C129" s="31">
        <v>990.25</v>
      </c>
      <c r="D129" s="40">
        <v>982.18333333333339</v>
      </c>
      <c r="E129" s="40">
        <v>970.36666666666679</v>
      </c>
      <c r="F129" s="40">
        <v>950.48333333333335</v>
      </c>
      <c r="G129" s="40">
        <v>938.66666666666674</v>
      </c>
      <c r="H129" s="40">
        <v>1002.0666666666668</v>
      </c>
      <c r="I129" s="40">
        <v>1013.8833333333334</v>
      </c>
      <c r="J129" s="40">
        <v>1033.7666666666669</v>
      </c>
      <c r="K129" s="31">
        <v>994</v>
      </c>
      <c r="L129" s="31">
        <v>962.3</v>
      </c>
      <c r="M129" s="31">
        <v>0.44208999999999998</v>
      </c>
      <c r="N129" s="1"/>
      <c r="O129" s="1"/>
    </row>
    <row r="130" spans="1:15" ht="12.75" customHeight="1">
      <c r="A130" s="31">
        <v>120</v>
      </c>
      <c r="B130" s="31" t="s">
        <v>95</v>
      </c>
      <c r="C130" s="31">
        <v>2151.4499999999998</v>
      </c>
      <c r="D130" s="40">
        <v>2140.3666666666663</v>
      </c>
      <c r="E130" s="40">
        <v>2121.3833333333328</v>
      </c>
      <c r="F130" s="40">
        <v>2091.3166666666666</v>
      </c>
      <c r="G130" s="40">
        <v>2072.333333333333</v>
      </c>
      <c r="H130" s="40">
        <v>2170.4333333333325</v>
      </c>
      <c r="I130" s="40">
        <v>2189.4166666666661</v>
      </c>
      <c r="J130" s="40">
        <v>2219.4833333333322</v>
      </c>
      <c r="K130" s="31">
        <v>2159.35</v>
      </c>
      <c r="L130" s="31">
        <v>2110.3000000000002</v>
      </c>
      <c r="M130" s="31">
        <v>4.92272</v>
      </c>
      <c r="N130" s="1"/>
      <c r="O130" s="1"/>
    </row>
    <row r="131" spans="1:15" ht="12.75" customHeight="1">
      <c r="A131" s="31">
        <v>121</v>
      </c>
      <c r="B131" s="31" t="s">
        <v>349</v>
      </c>
      <c r="C131" s="31">
        <v>247.75</v>
      </c>
      <c r="D131" s="40">
        <v>247.81666666666669</v>
      </c>
      <c r="E131" s="40">
        <v>242.03333333333339</v>
      </c>
      <c r="F131" s="40">
        <v>236.31666666666669</v>
      </c>
      <c r="G131" s="40">
        <v>230.53333333333339</v>
      </c>
      <c r="H131" s="40">
        <v>253.53333333333339</v>
      </c>
      <c r="I131" s="40">
        <v>259.31666666666672</v>
      </c>
      <c r="J131" s="40">
        <v>265.03333333333342</v>
      </c>
      <c r="K131" s="31">
        <v>253.6</v>
      </c>
      <c r="L131" s="31">
        <v>242.1</v>
      </c>
      <c r="M131" s="31">
        <v>47.403030000000001</v>
      </c>
      <c r="N131" s="1"/>
      <c r="O131" s="1"/>
    </row>
    <row r="132" spans="1:15" ht="12.75" customHeight="1">
      <c r="A132" s="31">
        <v>122</v>
      </c>
      <c r="B132" s="31" t="s">
        <v>253</v>
      </c>
      <c r="C132" s="31">
        <v>164.25</v>
      </c>
      <c r="D132" s="40">
        <v>164.63333333333333</v>
      </c>
      <c r="E132" s="40">
        <v>162.76666666666665</v>
      </c>
      <c r="F132" s="40">
        <v>161.28333333333333</v>
      </c>
      <c r="G132" s="40">
        <v>159.41666666666666</v>
      </c>
      <c r="H132" s="40">
        <v>166.11666666666665</v>
      </c>
      <c r="I132" s="40">
        <v>167.98333333333332</v>
      </c>
      <c r="J132" s="40">
        <v>169.46666666666664</v>
      </c>
      <c r="K132" s="31">
        <v>166.5</v>
      </c>
      <c r="L132" s="31">
        <v>163.15</v>
      </c>
      <c r="M132" s="31">
        <v>12.694140000000001</v>
      </c>
      <c r="N132" s="1"/>
      <c r="O132" s="1"/>
    </row>
    <row r="133" spans="1:15" ht="12.75" customHeight="1">
      <c r="A133" s="31">
        <v>123</v>
      </c>
      <c r="B133" s="31" t="s">
        <v>350</v>
      </c>
      <c r="C133" s="31">
        <v>750.6</v>
      </c>
      <c r="D133" s="40">
        <v>745.21666666666658</v>
      </c>
      <c r="E133" s="40">
        <v>737.43333333333317</v>
      </c>
      <c r="F133" s="40">
        <v>724.26666666666654</v>
      </c>
      <c r="G133" s="40">
        <v>716.48333333333312</v>
      </c>
      <c r="H133" s="40">
        <v>758.38333333333321</v>
      </c>
      <c r="I133" s="40">
        <v>766.16666666666674</v>
      </c>
      <c r="J133" s="40">
        <v>779.33333333333326</v>
      </c>
      <c r="K133" s="31">
        <v>753</v>
      </c>
      <c r="L133" s="31">
        <v>732.05</v>
      </c>
      <c r="M133" s="31">
        <v>0.23447000000000001</v>
      </c>
      <c r="N133" s="1"/>
      <c r="O133" s="1"/>
    </row>
    <row r="134" spans="1:15" ht="12.75" customHeight="1">
      <c r="A134" s="31">
        <v>124</v>
      </c>
      <c r="B134" s="31" t="s">
        <v>96</v>
      </c>
      <c r="C134" s="31">
        <v>4752.2</v>
      </c>
      <c r="D134" s="40">
        <v>4818.333333333333</v>
      </c>
      <c r="E134" s="40">
        <v>4658.8666666666659</v>
      </c>
      <c r="F134" s="40">
        <v>4565.5333333333328</v>
      </c>
      <c r="G134" s="40">
        <v>4406.0666666666657</v>
      </c>
      <c r="H134" s="40">
        <v>4911.6666666666661</v>
      </c>
      <c r="I134" s="40">
        <v>5071.1333333333332</v>
      </c>
      <c r="J134" s="40">
        <v>5164.4666666666662</v>
      </c>
      <c r="K134" s="31">
        <v>4977.8</v>
      </c>
      <c r="L134" s="31">
        <v>4725</v>
      </c>
      <c r="M134" s="31">
        <v>6.0312200000000002</v>
      </c>
      <c r="N134" s="1"/>
      <c r="O134" s="1"/>
    </row>
    <row r="135" spans="1:15" ht="12.75" customHeight="1">
      <c r="A135" s="31">
        <v>125</v>
      </c>
      <c r="B135" s="31" t="s">
        <v>254</v>
      </c>
      <c r="C135" s="31">
        <v>5077.75</v>
      </c>
      <c r="D135" s="40">
        <v>5103.1333333333332</v>
      </c>
      <c r="E135" s="40">
        <v>5025.6166666666668</v>
      </c>
      <c r="F135" s="40">
        <v>4973.4833333333336</v>
      </c>
      <c r="G135" s="40">
        <v>4895.9666666666672</v>
      </c>
      <c r="H135" s="40">
        <v>5155.2666666666664</v>
      </c>
      <c r="I135" s="40">
        <v>5232.7833333333328</v>
      </c>
      <c r="J135" s="40">
        <v>5284.9166666666661</v>
      </c>
      <c r="K135" s="31">
        <v>5180.6499999999996</v>
      </c>
      <c r="L135" s="31">
        <v>5051</v>
      </c>
      <c r="M135" s="31">
        <v>2.0152899999999998</v>
      </c>
      <c r="N135" s="1"/>
      <c r="O135" s="1"/>
    </row>
    <row r="136" spans="1:15" ht="12.75" customHeight="1">
      <c r="A136" s="31">
        <v>126</v>
      </c>
      <c r="B136" s="31" t="s">
        <v>98</v>
      </c>
      <c r="C136" s="31">
        <v>383.1</v>
      </c>
      <c r="D136" s="40">
        <v>381.41666666666669</v>
      </c>
      <c r="E136" s="40">
        <v>377.03333333333336</v>
      </c>
      <c r="F136" s="40">
        <v>370.9666666666667</v>
      </c>
      <c r="G136" s="40">
        <v>366.58333333333337</v>
      </c>
      <c r="H136" s="40">
        <v>387.48333333333335</v>
      </c>
      <c r="I136" s="40">
        <v>391.86666666666667</v>
      </c>
      <c r="J136" s="40">
        <v>397.93333333333334</v>
      </c>
      <c r="K136" s="31">
        <v>385.8</v>
      </c>
      <c r="L136" s="31">
        <v>375.35</v>
      </c>
      <c r="M136" s="31">
        <v>74.798320000000004</v>
      </c>
      <c r="N136" s="1"/>
      <c r="O136" s="1"/>
    </row>
    <row r="137" spans="1:15" ht="12.75" customHeight="1">
      <c r="A137" s="31">
        <v>127</v>
      </c>
      <c r="B137" s="31" t="s">
        <v>245</v>
      </c>
      <c r="C137" s="31">
        <v>4693.7</v>
      </c>
      <c r="D137" s="40">
        <v>4735.9000000000005</v>
      </c>
      <c r="E137" s="40">
        <v>4623.8000000000011</v>
      </c>
      <c r="F137" s="40">
        <v>4553.9000000000005</v>
      </c>
      <c r="G137" s="40">
        <v>4441.8000000000011</v>
      </c>
      <c r="H137" s="40">
        <v>4805.8000000000011</v>
      </c>
      <c r="I137" s="40">
        <v>4917.9000000000015</v>
      </c>
      <c r="J137" s="40">
        <v>4987.8000000000011</v>
      </c>
      <c r="K137" s="31">
        <v>4848</v>
      </c>
      <c r="L137" s="31">
        <v>4666</v>
      </c>
      <c r="M137" s="31">
        <v>3.7483</v>
      </c>
      <c r="N137" s="1"/>
      <c r="O137" s="1"/>
    </row>
    <row r="138" spans="1:15" ht="12.75" customHeight="1">
      <c r="A138" s="31">
        <v>128</v>
      </c>
      <c r="B138" s="31" t="s">
        <v>99</v>
      </c>
      <c r="C138" s="31">
        <v>4606.3500000000004</v>
      </c>
      <c r="D138" s="40">
        <v>4636.25</v>
      </c>
      <c r="E138" s="40">
        <v>4560.1000000000004</v>
      </c>
      <c r="F138" s="40">
        <v>4513.8500000000004</v>
      </c>
      <c r="G138" s="40">
        <v>4437.7000000000007</v>
      </c>
      <c r="H138" s="40">
        <v>4682.5</v>
      </c>
      <c r="I138" s="40">
        <v>4758.6499999999996</v>
      </c>
      <c r="J138" s="40">
        <v>4804.8999999999996</v>
      </c>
      <c r="K138" s="31">
        <v>4712.3999999999996</v>
      </c>
      <c r="L138" s="31">
        <v>4590</v>
      </c>
      <c r="M138" s="31">
        <v>4.2542099999999996</v>
      </c>
      <c r="N138" s="1"/>
      <c r="O138" s="1"/>
    </row>
    <row r="139" spans="1:15" ht="12.75" customHeight="1">
      <c r="A139" s="31">
        <v>129</v>
      </c>
      <c r="B139" s="31" t="s">
        <v>565</v>
      </c>
      <c r="C139" s="31">
        <v>2142.75</v>
      </c>
      <c r="D139" s="40">
        <v>2152.1666666666665</v>
      </c>
      <c r="E139" s="40">
        <v>2099.333333333333</v>
      </c>
      <c r="F139" s="40">
        <v>2055.9166666666665</v>
      </c>
      <c r="G139" s="40">
        <v>2003.083333333333</v>
      </c>
      <c r="H139" s="40">
        <v>2195.583333333333</v>
      </c>
      <c r="I139" s="40">
        <v>2248.4166666666661</v>
      </c>
      <c r="J139" s="40">
        <v>2291.833333333333</v>
      </c>
      <c r="K139" s="31">
        <v>2205</v>
      </c>
      <c r="L139" s="31">
        <v>2108.75</v>
      </c>
      <c r="M139" s="31">
        <v>1.1718599999999999</v>
      </c>
      <c r="N139" s="1"/>
      <c r="O139" s="1"/>
    </row>
    <row r="140" spans="1:15" ht="12.75" customHeight="1">
      <c r="A140" s="31">
        <v>130</v>
      </c>
      <c r="B140" s="31" t="s">
        <v>355</v>
      </c>
      <c r="C140" s="31">
        <v>68.8</v>
      </c>
      <c r="D140" s="40">
        <v>68.533333333333346</v>
      </c>
      <c r="E140" s="40">
        <v>67.816666666666691</v>
      </c>
      <c r="F140" s="40">
        <v>66.833333333333343</v>
      </c>
      <c r="G140" s="40">
        <v>66.116666666666688</v>
      </c>
      <c r="H140" s="40">
        <v>69.516666666666694</v>
      </c>
      <c r="I140" s="40">
        <v>70.233333333333363</v>
      </c>
      <c r="J140" s="40">
        <v>71.216666666666697</v>
      </c>
      <c r="K140" s="31">
        <v>69.25</v>
      </c>
      <c r="L140" s="31">
        <v>67.55</v>
      </c>
      <c r="M140" s="31">
        <v>12.623290000000001</v>
      </c>
      <c r="N140" s="1"/>
      <c r="O140" s="1"/>
    </row>
    <row r="141" spans="1:15" ht="12.75" customHeight="1">
      <c r="A141" s="31">
        <v>131</v>
      </c>
      <c r="B141" s="31" t="s">
        <v>100</v>
      </c>
      <c r="C141" s="31">
        <v>2438.3000000000002</v>
      </c>
      <c r="D141" s="40">
        <v>2435.2666666666669</v>
      </c>
      <c r="E141" s="40">
        <v>2388.0833333333339</v>
      </c>
      <c r="F141" s="40">
        <v>2337.8666666666672</v>
      </c>
      <c r="G141" s="40">
        <v>2290.6833333333343</v>
      </c>
      <c r="H141" s="40">
        <v>2485.4833333333336</v>
      </c>
      <c r="I141" s="40">
        <v>2532.666666666667</v>
      </c>
      <c r="J141" s="40">
        <v>2582.8833333333332</v>
      </c>
      <c r="K141" s="31">
        <v>2482.4499999999998</v>
      </c>
      <c r="L141" s="31">
        <v>2385.0500000000002</v>
      </c>
      <c r="M141" s="31">
        <v>16.91658</v>
      </c>
      <c r="N141" s="1"/>
      <c r="O141" s="1"/>
    </row>
    <row r="142" spans="1:15" ht="12.75" customHeight="1">
      <c r="A142" s="31">
        <v>132</v>
      </c>
      <c r="B142" s="31" t="s">
        <v>352</v>
      </c>
      <c r="C142" s="31">
        <v>465.9</v>
      </c>
      <c r="D142" s="40">
        <v>467.68333333333334</v>
      </c>
      <c r="E142" s="40">
        <v>461.11666666666667</v>
      </c>
      <c r="F142" s="40">
        <v>456.33333333333331</v>
      </c>
      <c r="G142" s="40">
        <v>449.76666666666665</v>
      </c>
      <c r="H142" s="40">
        <v>472.4666666666667</v>
      </c>
      <c r="I142" s="40">
        <v>479.03333333333342</v>
      </c>
      <c r="J142" s="40">
        <v>483.81666666666672</v>
      </c>
      <c r="K142" s="31">
        <v>474.25</v>
      </c>
      <c r="L142" s="31">
        <v>462.9</v>
      </c>
      <c r="M142" s="31">
        <v>1.3199000000000001</v>
      </c>
      <c r="N142" s="1"/>
      <c r="O142" s="1"/>
    </row>
    <row r="143" spans="1:15" ht="12.75" customHeight="1">
      <c r="A143" s="31">
        <v>133</v>
      </c>
      <c r="B143" s="31" t="s">
        <v>353</v>
      </c>
      <c r="C143" s="31">
        <v>120.5</v>
      </c>
      <c r="D143" s="40">
        <v>121.8</v>
      </c>
      <c r="E143" s="40">
        <v>118.69999999999999</v>
      </c>
      <c r="F143" s="40">
        <v>116.89999999999999</v>
      </c>
      <c r="G143" s="40">
        <v>113.79999999999998</v>
      </c>
      <c r="H143" s="40">
        <v>123.6</v>
      </c>
      <c r="I143" s="40">
        <v>126.69999999999999</v>
      </c>
      <c r="J143" s="40">
        <v>128.5</v>
      </c>
      <c r="K143" s="31">
        <v>124.9</v>
      </c>
      <c r="L143" s="31">
        <v>120</v>
      </c>
      <c r="M143" s="31">
        <v>4.5549999999999997</v>
      </c>
      <c r="N143" s="1"/>
      <c r="O143" s="1"/>
    </row>
    <row r="144" spans="1:15" ht="12.75" customHeight="1">
      <c r="A144" s="31">
        <v>134</v>
      </c>
      <c r="B144" s="31" t="s">
        <v>356</v>
      </c>
      <c r="C144" s="31">
        <v>279</v>
      </c>
      <c r="D144" s="40">
        <v>277</v>
      </c>
      <c r="E144" s="40">
        <v>271</v>
      </c>
      <c r="F144" s="40">
        <v>263</v>
      </c>
      <c r="G144" s="40">
        <v>257</v>
      </c>
      <c r="H144" s="40">
        <v>285</v>
      </c>
      <c r="I144" s="40">
        <v>291</v>
      </c>
      <c r="J144" s="40">
        <v>299</v>
      </c>
      <c r="K144" s="31">
        <v>283</v>
      </c>
      <c r="L144" s="31">
        <v>269</v>
      </c>
      <c r="M144" s="31">
        <v>4.7762900000000004</v>
      </c>
      <c r="N144" s="1"/>
      <c r="O144" s="1"/>
    </row>
    <row r="145" spans="1:15" ht="12.75" customHeight="1">
      <c r="A145" s="31">
        <v>135</v>
      </c>
      <c r="B145" s="31" t="s">
        <v>255</v>
      </c>
      <c r="C145" s="31">
        <v>514.35</v>
      </c>
      <c r="D145" s="40">
        <v>518.11666666666667</v>
      </c>
      <c r="E145" s="40">
        <v>507.23333333333335</v>
      </c>
      <c r="F145" s="40">
        <v>500.11666666666667</v>
      </c>
      <c r="G145" s="40">
        <v>489.23333333333335</v>
      </c>
      <c r="H145" s="40">
        <v>525.23333333333335</v>
      </c>
      <c r="I145" s="40">
        <v>536.11666666666679</v>
      </c>
      <c r="J145" s="40">
        <v>543.23333333333335</v>
      </c>
      <c r="K145" s="31">
        <v>529</v>
      </c>
      <c r="L145" s="31">
        <v>511</v>
      </c>
      <c r="M145" s="31">
        <v>12.39841</v>
      </c>
      <c r="N145" s="1"/>
      <c r="O145" s="1"/>
    </row>
    <row r="146" spans="1:15" ht="12.75" customHeight="1">
      <c r="A146" s="31">
        <v>136</v>
      </c>
      <c r="B146" s="31" t="s">
        <v>256</v>
      </c>
      <c r="C146" s="31">
        <v>1690.55</v>
      </c>
      <c r="D146" s="40">
        <v>1682.0833333333333</v>
      </c>
      <c r="E146" s="40">
        <v>1615.5666666666666</v>
      </c>
      <c r="F146" s="40">
        <v>1540.5833333333333</v>
      </c>
      <c r="G146" s="40">
        <v>1474.0666666666666</v>
      </c>
      <c r="H146" s="40">
        <v>1757.0666666666666</v>
      </c>
      <c r="I146" s="40">
        <v>1823.5833333333335</v>
      </c>
      <c r="J146" s="40">
        <v>1898.5666666666666</v>
      </c>
      <c r="K146" s="31">
        <v>1748.6</v>
      </c>
      <c r="L146" s="31">
        <v>1607.1</v>
      </c>
      <c r="M146" s="31">
        <v>0.66930999999999996</v>
      </c>
      <c r="N146" s="1"/>
      <c r="O146" s="1"/>
    </row>
    <row r="147" spans="1:15" ht="12.75" customHeight="1">
      <c r="A147" s="31">
        <v>137</v>
      </c>
      <c r="B147" s="31" t="s">
        <v>357</v>
      </c>
      <c r="C147" s="31">
        <v>71.099999999999994</v>
      </c>
      <c r="D147" s="40">
        <v>71.283333333333317</v>
      </c>
      <c r="E147" s="40">
        <v>70.516666666666637</v>
      </c>
      <c r="F147" s="40">
        <v>69.933333333333323</v>
      </c>
      <c r="G147" s="40">
        <v>69.166666666666643</v>
      </c>
      <c r="H147" s="40">
        <v>71.866666666666632</v>
      </c>
      <c r="I147" s="40">
        <v>72.633333333333312</v>
      </c>
      <c r="J147" s="40">
        <v>73.216666666666626</v>
      </c>
      <c r="K147" s="31">
        <v>72.05</v>
      </c>
      <c r="L147" s="31">
        <v>70.7</v>
      </c>
      <c r="M147" s="31">
        <v>10.844810000000001</v>
      </c>
      <c r="N147" s="1"/>
      <c r="O147" s="1"/>
    </row>
    <row r="148" spans="1:15" ht="12.75" customHeight="1">
      <c r="A148" s="31">
        <v>138</v>
      </c>
      <c r="B148" s="31" t="s">
        <v>354</v>
      </c>
      <c r="C148" s="31">
        <v>203.35</v>
      </c>
      <c r="D148" s="40">
        <v>204.30000000000004</v>
      </c>
      <c r="E148" s="40">
        <v>198.10000000000008</v>
      </c>
      <c r="F148" s="40">
        <v>192.85000000000005</v>
      </c>
      <c r="G148" s="40">
        <v>186.65000000000009</v>
      </c>
      <c r="H148" s="40">
        <v>209.55000000000007</v>
      </c>
      <c r="I148" s="40">
        <v>215.75000000000006</v>
      </c>
      <c r="J148" s="40">
        <v>221.00000000000006</v>
      </c>
      <c r="K148" s="31">
        <v>210.5</v>
      </c>
      <c r="L148" s="31">
        <v>199.05</v>
      </c>
      <c r="M148" s="31">
        <v>8.1993799999999997</v>
      </c>
      <c r="N148" s="1"/>
      <c r="O148" s="1"/>
    </row>
    <row r="149" spans="1:15" ht="12.75" customHeight="1">
      <c r="A149" s="31">
        <v>139</v>
      </c>
      <c r="B149" s="31" t="s">
        <v>358</v>
      </c>
      <c r="C149" s="31">
        <v>122.85</v>
      </c>
      <c r="D149" s="40">
        <v>122.51666666666667</v>
      </c>
      <c r="E149" s="40">
        <v>119.83333333333333</v>
      </c>
      <c r="F149" s="40">
        <v>116.81666666666666</v>
      </c>
      <c r="G149" s="40">
        <v>114.13333333333333</v>
      </c>
      <c r="H149" s="40">
        <v>125.53333333333333</v>
      </c>
      <c r="I149" s="40">
        <v>128.21666666666667</v>
      </c>
      <c r="J149" s="40">
        <v>131.23333333333335</v>
      </c>
      <c r="K149" s="31">
        <v>125.2</v>
      </c>
      <c r="L149" s="31">
        <v>119.5</v>
      </c>
      <c r="M149" s="31">
        <v>6.5714499999999996</v>
      </c>
      <c r="N149" s="1"/>
      <c r="O149" s="1"/>
    </row>
    <row r="150" spans="1:15" ht="12.75" customHeight="1">
      <c r="A150" s="31">
        <v>140</v>
      </c>
      <c r="B150" s="31" t="s">
        <v>847</v>
      </c>
      <c r="C150" s="31">
        <v>61.55</v>
      </c>
      <c r="D150" s="40">
        <v>61.099999999999994</v>
      </c>
      <c r="E150" s="40">
        <v>60.29999999999999</v>
      </c>
      <c r="F150" s="40">
        <v>59.05</v>
      </c>
      <c r="G150" s="40">
        <v>58.249999999999993</v>
      </c>
      <c r="H150" s="40">
        <v>62.349999999999987</v>
      </c>
      <c r="I150" s="40">
        <v>63.15</v>
      </c>
      <c r="J150" s="40">
        <v>64.399999999999977</v>
      </c>
      <c r="K150" s="31">
        <v>61.9</v>
      </c>
      <c r="L150" s="31">
        <v>59.85</v>
      </c>
      <c r="M150" s="31">
        <v>5.0921399999999997</v>
      </c>
      <c r="N150" s="1"/>
      <c r="O150" s="1"/>
    </row>
    <row r="151" spans="1:15" ht="12.75" customHeight="1">
      <c r="A151" s="31">
        <v>141</v>
      </c>
      <c r="B151" s="31" t="s">
        <v>359</v>
      </c>
      <c r="C151" s="31">
        <v>732.6</v>
      </c>
      <c r="D151" s="40">
        <v>730.06666666666661</v>
      </c>
      <c r="E151" s="40">
        <v>701.58333333333326</v>
      </c>
      <c r="F151" s="40">
        <v>670.56666666666661</v>
      </c>
      <c r="G151" s="40">
        <v>642.08333333333326</v>
      </c>
      <c r="H151" s="40">
        <v>761.08333333333326</v>
      </c>
      <c r="I151" s="40">
        <v>789.56666666666661</v>
      </c>
      <c r="J151" s="40">
        <v>820.58333333333326</v>
      </c>
      <c r="K151" s="31">
        <v>758.55</v>
      </c>
      <c r="L151" s="31">
        <v>699.05</v>
      </c>
      <c r="M151" s="31">
        <v>4.0375899999999998</v>
      </c>
      <c r="N151" s="1"/>
      <c r="O151" s="1"/>
    </row>
    <row r="152" spans="1:15" ht="12.75" customHeight="1">
      <c r="A152" s="31">
        <v>142</v>
      </c>
      <c r="B152" s="31" t="s">
        <v>101</v>
      </c>
      <c r="C152" s="31">
        <v>1848.4</v>
      </c>
      <c r="D152" s="40">
        <v>1848.0333333333335</v>
      </c>
      <c r="E152" s="40">
        <v>1831.666666666667</v>
      </c>
      <c r="F152" s="40">
        <v>1814.9333333333334</v>
      </c>
      <c r="G152" s="40">
        <v>1798.5666666666668</v>
      </c>
      <c r="H152" s="40">
        <v>1864.7666666666671</v>
      </c>
      <c r="I152" s="40">
        <v>1881.1333333333334</v>
      </c>
      <c r="J152" s="40">
        <v>1897.8666666666672</v>
      </c>
      <c r="K152" s="31">
        <v>1864.4</v>
      </c>
      <c r="L152" s="31">
        <v>1831.3</v>
      </c>
      <c r="M152" s="31">
        <v>10.92248</v>
      </c>
      <c r="N152" s="1"/>
      <c r="O152" s="1"/>
    </row>
    <row r="153" spans="1:15" ht="12.75" customHeight="1">
      <c r="A153" s="31">
        <v>143</v>
      </c>
      <c r="B153" s="31" t="s">
        <v>102</v>
      </c>
      <c r="C153" s="31">
        <v>163.15</v>
      </c>
      <c r="D153" s="40">
        <v>163.33333333333334</v>
      </c>
      <c r="E153" s="40">
        <v>161.86666666666667</v>
      </c>
      <c r="F153" s="40">
        <v>160.58333333333334</v>
      </c>
      <c r="G153" s="40">
        <v>159.11666666666667</v>
      </c>
      <c r="H153" s="40">
        <v>164.61666666666667</v>
      </c>
      <c r="I153" s="40">
        <v>166.08333333333331</v>
      </c>
      <c r="J153" s="40">
        <v>167.36666666666667</v>
      </c>
      <c r="K153" s="31">
        <v>164.8</v>
      </c>
      <c r="L153" s="31">
        <v>162.05000000000001</v>
      </c>
      <c r="M153" s="31">
        <v>17.640979999999999</v>
      </c>
      <c r="N153" s="1"/>
      <c r="O153" s="1"/>
    </row>
    <row r="154" spans="1:15" ht="12.75" customHeight="1">
      <c r="A154" s="31">
        <v>144</v>
      </c>
      <c r="B154" s="31" t="s">
        <v>848</v>
      </c>
      <c r="C154" s="31">
        <v>113.8</v>
      </c>
      <c r="D154" s="40">
        <v>114.43333333333334</v>
      </c>
      <c r="E154" s="40">
        <v>111.86666666666667</v>
      </c>
      <c r="F154" s="40">
        <v>109.93333333333334</v>
      </c>
      <c r="G154" s="40">
        <v>107.36666666666667</v>
      </c>
      <c r="H154" s="40">
        <v>116.36666666666667</v>
      </c>
      <c r="I154" s="40">
        <v>118.93333333333334</v>
      </c>
      <c r="J154" s="40">
        <v>120.86666666666667</v>
      </c>
      <c r="K154" s="31">
        <v>117</v>
      </c>
      <c r="L154" s="31">
        <v>112.5</v>
      </c>
      <c r="M154" s="31">
        <v>2.0659800000000001</v>
      </c>
      <c r="N154" s="1"/>
      <c r="O154" s="1"/>
    </row>
    <row r="155" spans="1:15" ht="12.75" customHeight="1">
      <c r="A155" s="31">
        <v>145</v>
      </c>
      <c r="B155" s="31" t="s">
        <v>360</v>
      </c>
      <c r="C155" s="31">
        <v>285</v>
      </c>
      <c r="D155" s="40">
        <v>286.01666666666665</v>
      </c>
      <c r="E155" s="40">
        <v>282.13333333333333</v>
      </c>
      <c r="F155" s="40">
        <v>279.26666666666665</v>
      </c>
      <c r="G155" s="40">
        <v>275.38333333333333</v>
      </c>
      <c r="H155" s="40">
        <v>288.88333333333333</v>
      </c>
      <c r="I155" s="40">
        <v>292.76666666666665</v>
      </c>
      <c r="J155" s="40">
        <v>295.63333333333333</v>
      </c>
      <c r="K155" s="31">
        <v>289.89999999999998</v>
      </c>
      <c r="L155" s="31">
        <v>283.14999999999998</v>
      </c>
      <c r="M155" s="31">
        <v>1.31616</v>
      </c>
      <c r="N155" s="1"/>
      <c r="O155" s="1"/>
    </row>
    <row r="156" spans="1:15" ht="12.75" customHeight="1">
      <c r="A156" s="31">
        <v>146</v>
      </c>
      <c r="B156" s="31" t="s">
        <v>103</v>
      </c>
      <c r="C156" s="31">
        <v>88.55</v>
      </c>
      <c r="D156" s="40">
        <v>88.133333333333326</v>
      </c>
      <c r="E156" s="40">
        <v>87.516666666666652</v>
      </c>
      <c r="F156" s="40">
        <v>86.48333333333332</v>
      </c>
      <c r="G156" s="40">
        <v>85.866666666666646</v>
      </c>
      <c r="H156" s="40">
        <v>89.166666666666657</v>
      </c>
      <c r="I156" s="40">
        <v>89.783333333333331</v>
      </c>
      <c r="J156" s="40">
        <v>90.816666666666663</v>
      </c>
      <c r="K156" s="31">
        <v>88.75</v>
      </c>
      <c r="L156" s="31">
        <v>87.1</v>
      </c>
      <c r="M156" s="31">
        <v>145.39590000000001</v>
      </c>
      <c r="N156" s="1"/>
      <c r="O156" s="1"/>
    </row>
    <row r="157" spans="1:15" ht="12.75" customHeight="1">
      <c r="A157" s="31">
        <v>147</v>
      </c>
      <c r="B157" s="31" t="s">
        <v>362</v>
      </c>
      <c r="C157" s="31">
        <v>568.65</v>
      </c>
      <c r="D157" s="40">
        <v>566.31666666666672</v>
      </c>
      <c r="E157" s="40">
        <v>558.63333333333344</v>
      </c>
      <c r="F157" s="40">
        <v>548.61666666666667</v>
      </c>
      <c r="G157" s="40">
        <v>540.93333333333339</v>
      </c>
      <c r="H157" s="40">
        <v>576.33333333333348</v>
      </c>
      <c r="I157" s="40">
        <v>584.01666666666665</v>
      </c>
      <c r="J157" s="40">
        <v>594.03333333333353</v>
      </c>
      <c r="K157" s="31">
        <v>574</v>
      </c>
      <c r="L157" s="31">
        <v>556.29999999999995</v>
      </c>
      <c r="M157" s="31">
        <v>1.7754300000000001</v>
      </c>
      <c r="N157" s="1"/>
      <c r="O157" s="1"/>
    </row>
    <row r="158" spans="1:15" ht="12.75" customHeight="1">
      <c r="A158" s="31">
        <v>148</v>
      </c>
      <c r="B158" s="31" t="s">
        <v>361</v>
      </c>
      <c r="C158" s="31">
        <v>3746</v>
      </c>
      <c r="D158" s="40">
        <v>3703.7999999999997</v>
      </c>
      <c r="E158" s="40">
        <v>3634.2999999999993</v>
      </c>
      <c r="F158" s="40">
        <v>3522.5999999999995</v>
      </c>
      <c r="G158" s="40">
        <v>3453.099999999999</v>
      </c>
      <c r="H158" s="40">
        <v>3815.4999999999995</v>
      </c>
      <c r="I158" s="40">
        <v>3885.0000000000005</v>
      </c>
      <c r="J158" s="40">
        <v>3996.7</v>
      </c>
      <c r="K158" s="31">
        <v>3773.3</v>
      </c>
      <c r="L158" s="31">
        <v>3592.1</v>
      </c>
      <c r="M158" s="31">
        <v>0.46305000000000002</v>
      </c>
      <c r="N158" s="1"/>
      <c r="O158" s="1"/>
    </row>
    <row r="159" spans="1:15" ht="12.75" customHeight="1">
      <c r="A159" s="31">
        <v>149</v>
      </c>
      <c r="B159" s="31" t="s">
        <v>363</v>
      </c>
      <c r="C159" s="31">
        <v>204.45</v>
      </c>
      <c r="D159" s="40">
        <v>207.08333333333334</v>
      </c>
      <c r="E159" s="40">
        <v>200.4666666666667</v>
      </c>
      <c r="F159" s="40">
        <v>196.48333333333335</v>
      </c>
      <c r="G159" s="40">
        <v>189.8666666666667</v>
      </c>
      <c r="H159" s="40">
        <v>211.06666666666669</v>
      </c>
      <c r="I159" s="40">
        <v>217.68333333333331</v>
      </c>
      <c r="J159" s="40">
        <v>221.66666666666669</v>
      </c>
      <c r="K159" s="31">
        <v>213.7</v>
      </c>
      <c r="L159" s="31">
        <v>203.1</v>
      </c>
      <c r="M159" s="31">
        <v>4.8821000000000003</v>
      </c>
      <c r="N159" s="1"/>
      <c r="O159" s="1"/>
    </row>
    <row r="160" spans="1:15" ht="12.75" customHeight="1">
      <c r="A160" s="31">
        <v>150</v>
      </c>
      <c r="B160" s="31" t="s">
        <v>380</v>
      </c>
      <c r="C160" s="31">
        <v>2059.9</v>
      </c>
      <c r="D160" s="40">
        <v>2043.7666666666667</v>
      </c>
      <c r="E160" s="40">
        <v>1987.1833333333334</v>
      </c>
      <c r="F160" s="40">
        <v>1914.4666666666667</v>
      </c>
      <c r="G160" s="40">
        <v>1857.8833333333334</v>
      </c>
      <c r="H160" s="40">
        <v>2116.4833333333336</v>
      </c>
      <c r="I160" s="40">
        <v>2173.0666666666666</v>
      </c>
      <c r="J160" s="40">
        <v>2245.7833333333333</v>
      </c>
      <c r="K160" s="31">
        <v>2100.35</v>
      </c>
      <c r="L160" s="31">
        <v>1971.05</v>
      </c>
      <c r="M160" s="31">
        <v>1.33274</v>
      </c>
      <c r="N160" s="1"/>
      <c r="O160" s="1"/>
    </row>
    <row r="161" spans="1:15" ht="12.75" customHeight="1">
      <c r="A161" s="31">
        <v>151</v>
      </c>
      <c r="B161" s="31" t="s">
        <v>257</v>
      </c>
      <c r="C161" s="31">
        <v>286.60000000000002</v>
      </c>
      <c r="D161" s="40">
        <v>284.53333333333336</v>
      </c>
      <c r="E161" s="40">
        <v>277.06666666666672</v>
      </c>
      <c r="F161" s="40">
        <v>267.53333333333336</v>
      </c>
      <c r="G161" s="40">
        <v>260.06666666666672</v>
      </c>
      <c r="H161" s="40">
        <v>294.06666666666672</v>
      </c>
      <c r="I161" s="40">
        <v>301.5333333333333</v>
      </c>
      <c r="J161" s="40">
        <v>311.06666666666672</v>
      </c>
      <c r="K161" s="31">
        <v>292</v>
      </c>
      <c r="L161" s="31">
        <v>275</v>
      </c>
      <c r="M161" s="31">
        <v>23.10999</v>
      </c>
      <c r="N161" s="1"/>
      <c r="O161" s="1"/>
    </row>
    <row r="162" spans="1:15" ht="12.75" customHeight="1">
      <c r="A162" s="31">
        <v>152</v>
      </c>
      <c r="B162" s="31" t="s">
        <v>366</v>
      </c>
      <c r="C162" s="31">
        <v>48.95</v>
      </c>
      <c r="D162" s="40">
        <v>49.466666666666669</v>
      </c>
      <c r="E162" s="40">
        <v>48.13333333333334</v>
      </c>
      <c r="F162" s="40">
        <v>47.31666666666667</v>
      </c>
      <c r="G162" s="40">
        <v>45.983333333333341</v>
      </c>
      <c r="H162" s="40">
        <v>50.283333333333339</v>
      </c>
      <c r="I162" s="40">
        <v>51.616666666666667</v>
      </c>
      <c r="J162" s="40">
        <v>52.433333333333337</v>
      </c>
      <c r="K162" s="31">
        <v>50.8</v>
      </c>
      <c r="L162" s="31">
        <v>48.65</v>
      </c>
      <c r="M162" s="31">
        <v>17.69699</v>
      </c>
      <c r="N162" s="1"/>
      <c r="O162" s="1"/>
    </row>
    <row r="163" spans="1:15" ht="12.75" customHeight="1">
      <c r="A163" s="31">
        <v>153</v>
      </c>
      <c r="B163" s="31" t="s">
        <v>364</v>
      </c>
      <c r="C163" s="31">
        <v>168.85</v>
      </c>
      <c r="D163" s="40">
        <v>169.78333333333333</v>
      </c>
      <c r="E163" s="40">
        <v>166.71666666666667</v>
      </c>
      <c r="F163" s="40">
        <v>164.58333333333334</v>
      </c>
      <c r="G163" s="40">
        <v>161.51666666666668</v>
      </c>
      <c r="H163" s="40">
        <v>171.91666666666666</v>
      </c>
      <c r="I163" s="40">
        <v>174.98333333333332</v>
      </c>
      <c r="J163" s="40">
        <v>177.11666666666665</v>
      </c>
      <c r="K163" s="31">
        <v>172.85</v>
      </c>
      <c r="L163" s="31">
        <v>167.65</v>
      </c>
      <c r="M163" s="31">
        <v>22.217829999999999</v>
      </c>
      <c r="N163" s="1"/>
      <c r="O163" s="1"/>
    </row>
    <row r="164" spans="1:15" ht="12.75" customHeight="1">
      <c r="A164" s="31">
        <v>154</v>
      </c>
      <c r="B164" s="31" t="s">
        <v>379</v>
      </c>
      <c r="C164" s="31">
        <v>157.35</v>
      </c>
      <c r="D164" s="40">
        <v>158.04999999999998</v>
      </c>
      <c r="E164" s="40">
        <v>155.14999999999998</v>
      </c>
      <c r="F164" s="40">
        <v>152.94999999999999</v>
      </c>
      <c r="G164" s="40">
        <v>150.04999999999998</v>
      </c>
      <c r="H164" s="40">
        <v>160.24999999999997</v>
      </c>
      <c r="I164" s="40">
        <v>163.15</v>
      </c>
      <c r="J164" s="40">
        <v>165.34999999999997</v>
      </c>
      <c r="K164" s="31">
        <v>160.94999999999999</v>
      </c>
      <c r="L164" s="31">
        <v>155.85</v>
      </c>
      <c r="M164" s="31">
        <v>1.2315</v>
      </c>
      <c r="N164" s="1"/>
      <c r="O164" s="1"/>
    </row>
    <row r="165" spans="1:15" ht="12.75" customHeight="1">
      <c r="A165" s="31">
        <v>155</v>
      </c>
      <c r="B165" s="31" t="s">
        <v>104</v>
      </c>
      <c r="C165" s="31">
        <v>130.55000000000001</v>
      </c>
      <c r="D165" s="40">
        <v>130.53333333333333</v>
      </c>
      <c r="E165" s="40">
        <v>127.76666666666665</v>
      </c>
      <c r="F165" s="40">
        <v>124.98333333333332</v>
      </c>
      <c r="G165" s="40">
        <v>122.21666666666664</v>
      </c>
      <c r="H165" s="40">
        <v>133.31666666666666</v>
      </c>
      <c r="I165" s="40">
        <v>136.08333333333337</v>
      </c>
      <c r="J165" s="40">
        <v>138.86666666666667</v>
      </c>
      <c r="K165" s="31">
        <v>133.30000000000001</v>
      </c>
      <c r="L165" s="31">
        <v>127.75</v>
      </c>
      <c r="M165" s="31">
        <v>136.25825</v>
      </c>
      <c r="N165" s="1"/>
      <c r="O165" s="1"/>
    </row>
    <row r="166" spans="1:15" ht="12.75" customHeight="1">
      <c r="A166" s="31">
        <v>156</v>
      </c>
      <c r="B166" s="31" t="s">
        <v>368</v>
      </c>
      <c r="C166" s="31">
        <v>2868.8</v>
      </c>
      <c r="D166" s="40">
        <v>2840.2833333333333</v>
      </c>
      <c r="E166" s="40">
        <v>2790.5666666666666</v>
      </c>
      <c r="F166" s="40">
        <v>2712.3333333333335</v>
      </c>
      <c r="G166" s="40">
        <v>2662.6166666666668</v>
      </c>
      <c r="H166" s="40">
        <v>2918.5166666666664</v>
      </c>
      <c r="I166" s="40">
        <v>2968.2333333333327</v>
      </c>
      <c r="J166" s="40">
        <v>3046.4666666666662</v>
      </c>
      <c r="K166" s="31">
        <v>2890</v>
      </c>
      <c r="L166" s="31">
        <v>2762.05</v>
      </c>
      <c r="M166" s="31">
        <v>0.19583999999999999</v>
      </c>
      <c r="N166" s="1"/>
      <c r="O166" s="1"/>
    </row>
    <row r="167" spans="1:15" ht="12.75" customHeight="1">
      <c r="A167" s="31">
        <v>157</v>
      </c>
      <c r="B167" s="31" t="s">
        <v>369</v>
      </c>
      <c r="C167" s="31">
        <v>3201.6</v>
      </c>
      <c r="D167" s="40">
        <v>3185.5333333333333</v>
      </c>
      <c r="E167" s="40">
        <v>3149.7166666666667</v>
      </c>
      <c r="F167" s="40">
        <v>3097.8333333333335</v>
      </c>
      <c r="G167" s="40">
        <v>3062.0166666666669</v>
      </c>
      <c r="H167" s="40">
        <v>3237.4166666666665</v>
      </c>
      <c r="I167" s="40">
        <v>3273.2333333333331</v>
      </c>
      <c r="J167" s="40">
        <v>3325.1166666666663</v>
      </c>
      <c r="K167" s="31">
        <v>3221.35</v>
      </c>
      <c r="L167" s="31">
        <v>3133.65</v>
      </c>
      <c r="M167" s="31">
        <v>0.12126000000000001</v>
      </c>
      <c r="N167" s="1"/>
      <c r="O167" s="1"/>
    </row>
    <row r="168" spans="1:15" ht="12.75" customHeight="1">
      <c r="A168" s="31">
        <v>158</v>
      </c>
      <c r="B168" s="31" t="s">
        <v>375</v>
      </c>
      <c r="C168" s="31">
        <v>299.2</v>
      </c>
      <c r="D168" s="40">
        <v>297.68333333333334</v>
      </c>
      <c r="E168" s="40">
        <v>294.91666666666669</v>
      </c>
      <c r="F168" s="40">
        <v>290.63333333333333</v>
      </c>
      <c r="G168" s="40">
        <v>287.86666666666667</v>
      </c>
      <c r="H168" s="40">
        <v>301.9666666666667</v>
      </c>
      <c r="I168" s="40">
        <v>304.73333333333335</v>
      </c>
      <c r="J168" s="40">
        <v>309.01666666666671</v>
      </c>
      <c r="K168" s="31">
        <v>300.45</v>
      </c>
      <c r="L168" s="31">
        <v>293.39999999999998</v>
      </c>
      <c r="M168" s="31">
        <v>1.1894100000000001</v>
      </c>
      <c r="N168" s="1"/>
      <c r="O168" s="1"/>
    </row>
    <row r="169" spans="1:15" ht="12.75" customHeight="1">
      <c r="A169" s="31">
        <v>159</v>
      </c>
      <c r="B169" s="31" t="s">
        <v>370</v>
      </c>
      <c r="C169" s="31">
        <v>143.35</v>
      </c>
      <c r="D169" s="40">
        <v>142.80000000000001</v>
      </c>
      <c r="E169" s="40">
        <v>141.35000000000002</v>
      </c>
      <c r="F169" s="40">
        <v>139.35000000000002</v>
      </c>
      <c r="G169" s="40">
        <v>137.90000000000003</v>
      </c>
      <c r="H169" s="40">
        <v>144.80000000000001</v>
      </c>
      <c r="I169" s="40">
        <v>146.25</v>
      </c>
      <c r="J169" s="40">
        <v>148.25</v>
      </c>
      <c r="K169" s="31">
        <v>144.25</v>
      </c>
      <c r="L169" s="31">
        <v>140.80000000000001</v>
      </c>
      <c r="M169" s="31">
        <v>3.4656899999999999</v>
      </c>
      <c r="N169" s="1"/>
      <c r="O169" s="1"/>
    </row>
    <row r="170" spans="1:15" ht="12.75" customHeight="1">
      <c r="A170" s="31">
        <v>160</v>
      </c>
      <c r="B170" s="31" t="s">
        <v>371</v>
      </c>
      <c r="C170" s="31">
        <v>5427.45</v>
      </c>
      <c r="D170" s="40">
        <v>5430.8166666666666</v>
      </c>
      <c r="E170" s="40">
        <v>5401.6333333333332</v>
      </c>
      <c r="F170" s="40">
        <v>5375.8166666666666</v>
      </c>
      <c r="G170" s="40">
        <v>5346.6333333333332</v>
      </c>
      <c r="H170" s="40">
        <v>5456.6333333333332</v>
      </c>
      <c r="I170" s="40">
        <v>5485.8166666666657</v>
      </c>
      <c r="J170" s="40">
        <v>5511.6333333333332</v>
      </c>
      <c r="K170" s="31">
        <v>5460</v>
      </c>
      <c r="L170" s="31">
        <v>5405</v>
      </c>
      <c r="M170" s="31">
        <v>2.1870000000000001E-2</v>
      </c>
      <c r="N170" s="1"/>
      <c r="O170" s="1"/>
    </row>
    <row r="171" spans="1:15" ht="12.75" customHeight="1">
      <c r="A171" s="31">
        <v>161</v>
      </c>
      <c r="B171" s="31" t="s">
        <v>258</v>
      </c>
      <c r="C171" s="31">
        <v>3620.6</v>
      </c>
      <c r="D171" s="40">
        <v>3615.8833333333337</v>
      </c>
      <c r="E171" s="40">
        <v>3579.7666666666673</v>
      </c>
      <c r="F171" s="40">
        <v>3538.9333333333338</v>
      </c>
      <c r="G171" s="40">
        <v>3502.8166666666675</v>
      </c>
      <c r="H171" s="40">
        <v>3656.7166666666672</v>
      </c>
      <c r="I171" s="40">
        <v>3692.833333333333</v>
      </c>
      <c r="J171" s="40">
        <v>3733.666666666667</v>
      </c>
      <c r="K171" s="31">
        <v>3652</v>
      </c>
      <c r="L171" s="31">
        <v>3575.05</v>
      </c>
      <c r="M171" s="31">
        <v>1.5080800000000001</v>
      </c>
      <c r="N171" s="1"/>
      <c r="O171" s="1"/>
    </row>
    <row r="172" spans="1:15" ht="12.75" customHeight="1">
      <c r="A172" s="31">
        <v>162</v>
      </c>
      <c r="B172" s="31" t="s">
        <v>372</v>
      </c>
      <c r="C172" s="31">
        <v>1671.45</v>
      </c>
      <c r="D172" s="40">
        <v>1694.1333333333332</v>
      </c>
      <c r="E172" s="40">
        <v>1638.4666666666665</v>
      </c>
      <c r="F172" s="40">
        <v>1605.4833333333333</v>
      </c>
      <c r="G172" s="40">
        <v>1549.8166666666666</v>
      </c>
      <c r="H172" s="40">
        <v>1727.1166666666663</v>
      </c>
      <c r="I172" s="40">
        <v>1782.7833333333333</v>
      </c>
      <c r="J172" s="40">
        <v>1815.7666666666662</v>
      </c>
      <c r="K172" s="31">
        <v>1749.8</v>
      </c>
      <c r="L172" s="31">
        <v>1661.15</v>
      </c>
      <c r="M172" s="31">
        <v>1.26597</v>
      </c>
      <c r="N172" s="1"/>
      <c r="O172" s="1"/>
    </row>
    <row r="173" spans="1:15" ht="12.75" customHeight="1">
      <c r="A173" s="31">
        <v>163</v>
      </c>
      <c r="B173" s="31" t="s">
        <v>105</v>
      </c>
      <c r="C173" s="31">
        <v>501.45</v>
      </c>
      <c r="D173" s="40">
        <v>509.48333333333329</v>
      </c>
      <c r="E173" s="40">
        <v>490.81666666666661</v>
      </c>
      <c r="F173" s="40">
        <v>480.18333333333334</v>
      </c>
      <c r="G173" s="40">
        <v>461.51666666666665</v>
      </c>
      <c r="H173" s="40">
        <v>520.11666666666656</v>
      </c>
      <c r="I173" s="40">
        <v>538.78333333333319</v>
      </c>
      <c r="J173" s="40">
        <v>549.41666666666652</v>
      </c>
      <c r="K173" s="31">
        <v>528.15</v>
      </c>
      <c r="L173" s="31">
        <v>498.85</v>
      </c>
      <c r="M173" s="31">
        <v>20.75911</v>
      </c>
      <c r="N173" s="1"/>
      <c r="O173" s="1"/>
    </row>
    <row r="174" spans="1:15" ht="12.75" customHeight="1">
      <c r="A174" s="31">
        <v>164</v>
      </c>
      <c r="B174" s="31" t="s">
        <v>367</v>
      </c>
      <c r="C174" s="31">
        <v>4488.55</v>
      </c>
      <c r="D174" s="40">
        <v>4488.083333333333</v>
      </c>
      <c r="E174" s="40">
        <v>4456.1666666666661</v>
      </c>
      <c r="F174" s="40">
        <v>4423.7833333333328</v>
      </c>
      <c r="G174" s="40">
        <v>4391.8666666666659</v>
      </c>
      <c r="H174" s="40">
        <v>4520.4666666666662</v>
      </c>
      <c r="I174" s="40">
        <v>4552.3833333333323</v>
      </c>
      <c r="J174" s="40">
        <v>4584.7666666666664</v>
      </c>
      <c r="K174" s="31">
        <v>4520</v>
      </c>
      <c r="L174" s="31">
        <v>4455.7</v>
      </c>
      <c r="M174" s="31">
        <v>0.14482</v>
      </c>
      <c r="N174" s="1"/>
      <c r="O174" s="1"/>
    </row>
    <row r="175" spans="1:15" ht="12.75" customHeight="1">
      <c r="A175" s="31">
        <v>165</v>
      </c>
      <c r="B175" s="31" t="s">
        <v>107</v>
      </c>
      <c r="C175" s="31">
        <v>38.450000000000003</v>
      </c>
      <c r="D175" s="40">
        <v>38.133333333333333</v>
      </c>
      <c r="E175" s="40">
        <v>37.566666666666663</v>
      </c>
      <c r="F175" s="40">
        <v>36.68333333333333</v>
      </c>
      <c r="G175" s="40">
        <v>36.11666666666666</v>
      </c>
      <c r="H175" s="40">
        <v>39.016666666666666</v>
      </c>
      <c r="I175" s="40">
        <v>39.583333333333343</v>
      </c>
      <c r="J175" s="40">
        <v>40.466666666666669</v>
      </c>
      <c r="K175" s="31">
        <v>38.700000000000003</v>
      </c>
      <c r="L175" s="31">
        <v>37.25</v>
      </c>
      <c r="M175" s="31">
        <v>111.17134</v>
      </c>
      <c r="N175" s="1"/>
      <c r="O175" s="1"/>
    </row>
    <row r="176" spans="1:15" ht="12.75" customHeight="1">
      <c r="A176" s="31">
        <v>166</v>
      </c>
      <c r="B176" s="31" t="s">
        <v>381</v>
      </c>
      <c r="C176" s="31">
        <v>425.75</v>
      </c>
      <c r="D176" s="40">
        <v>436.76666666666665</v>
      </c>
      <c r="E176" s="40">
        <v>411.5333333333333</v>
      </c>
      <c r="F176" s="40">
        <v>397.31666666666666</v>
      </c>
      <c r="G176" s="40">
        <v>372.08333333333331</v>
      </c>
      <c r="H176" s="40">
        <v>450.98333333333329</v>
      </c>
      <c r="I176" s="40">
        <v>476.21666666666664</v>
      </c>
      <c r="J176" s="40">
        <v>490.43333333333328</v>
      </c>
      <c r="K176" s="31">
        <v>462</v>
      </c>
      <c r="L176" s="31">
        <v>422.55</v>
      </c>
      <c r="M176" s="31">
        <v>40.843879999999999</v>
      </c>
      <c r="N176" s="1"/>
      <c r="O176" s="1"/>
    </row>
    <row r="177" spans="1:15" ht="12.75" customHeight="1">
      <c r="A177" s="31">
        <v>167</v>
      </c>
      <c r="B177" s="31" t="s">
        <v>373</v>
      </c>
      <c r="C177" s="31">
        <v>1226.1500000000001</v>
      </c>
      <c r="D177" s="40">
        <v>1226.9666666666667</v>
      </c>
      <c r="E177" s="40">
        <v>1199.9333333333334</v>
      </c>
      <c r="F177" s="40">
        <v>1173.7166666666667</v>
      </c>
      <c r="G177" s="40">
        <v>1146.6833333333334</v>
      </c>
      <c r="H177" s="40">
        <v>1253.1833333333334</v>
      </c>
      <c r="I177" s="40">
        <v>1280.2166666666667</v>
      </c>
      <c r="J177" s="40">
        <v>1306.4333333333334</v>
      </c>
      <c r="K177" s="31">
        <v>1254</v>
      </c>
      <c r="L177" s="31">
        <v>1200.75</v>
      </c>
      <c r="M177" s="31">
        <v>0.43924999999999997</v>
      </c>
      <c r="N177" s="1"/>
      <c r="O177" s="1"/>
    </row>
    <row r="178" spans="1:15" ht="12.75" customHeight="1">
      <c r="A178" s="31">
        <v>168</v>
      </c>
      <c r="B178" s="31" t="s">
        <v>259</v>
      </c>
      <c r="C178" s="31">
        <v>521.35</v>
      </c>
      <c r="D178" s="40">
        <v>523.08333333333337</v>
      </c>
      <c r="E178" s="40">
        <v>509.26666666666677</v>
      </c>
      <c r="F178" s="40">
        <v>497.18333333333339</v>
      </c>
      <c r="G178" s="40">
        <v>483.36666666666679</v>
      </c>
      <c r="H178" s="40">
        <v>535.16666666666674</v>
      </c>
      <c r="I178" s="40">
        <v>548.98333333333335</v>
      </c>
      <c r="J178" s="40">
        <v>561.06666666666672</v>
      </c>
      <c r="K178" s="31">
        <v>536.9</v>
      </c>
      <c r="L178" s="31">
        <v>511</v>
      </c>
      <c r="M178" s="31">
        <v>0.88005</v>
      </c>
      <c r="N178" s="1"/>
      <c r="O178" s="1"/>
    </row>
    <row r="179" spans="1:15" ht="12.75" customHeight="1">
      <c r="A179" s="31">
        <v>169</v>
      </c>
      <c r="B179" s="31" t="s">
        <v>108</v>
      </c>
      <c r="C179" s="31">
        <v>938.4</v>
      </c>
      <c r="D179" s="40">
        <v>937.4666666666667</v>
      </c>
      <c r="E179" s="40">
        <v>927.93333333333339</v>
      </c>
      <c r="F179" s="40">
        <v>917.4666666666667</v>
      </c>
      <c r="G179" s="40">
        <v>907.93333333333339</v>
      </c>
      <c r="H179" s="40">
        <v>947.93333333333339</v>
      </c>
      <c r="I179" s="40">
        <v>957.4666666666667</v>
      </c>
      <c r="J179" s="40">
        <v>967.93333333333339</v>
      </c>
      <c r="K179" s="31">
        <v>947</v>
      </c>
      <c r="L179" s="31">
        <v>927</v>
      </c>
      <c r="M179" s="31">
        <v>18.437460000000002</v>
      </c>
      <c r="N179" s="1"/>
      <c r="O179" s="1"/>
    </row>
    <row r="180" spans="1:15" ht="12.75" customHeight="1">
      <c r="A180" s="31">
        <v>170</v>
      </c>
      <c r="B180" s="31" t="s">
        <v>260</v>
      </c>
      <c r="C180" s="31">
        <v>571.65</v>
      </c>
      <c r="D180" s="40">
        <v>571.81666666666661</v>
      </c>
      <c r="E180" s="40">
        <v>567.43333333333317</v>
      </c>
      <c r="F180" s="40">
        <v>563.21666666666658</v>
      </c>
      <c r="G180" s="40">
        <v>558.83333333333314</v>
      </c>
      <c r="H180" s="40">
        <v>576.03333333333319</v>
      </c>
      <c r="I180" s="40">
        <v>580.41666666666663</v>
      </c>
      <c r="J180" s="40">
        <v>584.63333333333321</v>
      </c>
      <c r="K180" s="31">
        <v>576.20000000000005</v>
      </c>
      <c r="L180" s="31">
        <v>567.6</v>
      </c>
      <c r="M180" s="31">
        <v>0.78134000000000003</v>
      </c>
      <c r="N180" s="1"/>
      <c r="O180" s="1"/>
    </row>
    <row r="181" spans="1:15" ht="12.75" customHeight="1">
      <c r="A181" s="31">
        <v>171</v>
      </c>
      <c r="B181" s="31" t="s">
        <v>109</v>
      </c>
      <c r="C181" s="31">
        <v>1966.5</v>
      </c>
      <c r="D181" s="40">
        <v>1978.5166666666667</v>
      </c>
      <c r="E181" s="40">
        <v>1926.0333333333333</v>
      </c>
      <c r="F181" s="40">
        <v>1885.5666666666666</v>
      </c>
      <c r="G181" s="40">
        <v>1833.0833333333333</v>
      </c>
      <c r="H181" s="40">
        <v>2018.9833333333333</v>
      </c>
      <c r="I181" s="40">
        <v>2071.4666666666662</v>
      </c>
      <c r="J181" s="40">
        <v>2111.9333333333334</v>
      </c>
      <c r="K181" s="31">
        <v>2031</v>
      </c>
      <c r="L181" s="31">
        <v>1938.05</v>
      </c>
      <c r="M181" s="31">
        <v>13.81091</v>
      </c>
      <c r="N181" s="1"/>
      <c r="O181" s="1"/>
    </row>
    <row r="182" spans="1:15" ht="12.75" customHeight="1">
      <c r="A182" s="31">
        <v>172</v>
      </c>
      <c r="B182" s="31" t="s">
        <v>382</v>
      </c>
      <c r="C182" s="31">
        <v>98.65</v>
      </c>
      <c r="D182" s="40">
        <v>99.383333333333326</v>
      </c>
      <c r="E182" s="40">
        <v>96.516666666666652</v>
      </c>
      <c r="F182" s="40">
        <v>94.383333333333326</v>
      </c>
      <c r="G182" s="40">
        <v>91.516666666666652</v>
      </c>
      <c r="H182" s="40">
        <v>101.51666666666665</v>
      </c>
      <c r="I182" s="40">
        <v>104.38333333333333</v>
      </c>
      <c r="J182" s="40">
        <v>106.51666666666665</v>
      </c>
      <c r="K182" s="31">
        <v>102.25</v>
      </c>
      <c r="L182" s="31">
        <v>97.25</v>
      </c>
      <c r="M182" s="31">
        <v>9.13626</v>
      </c>
      <c r="N182" s="1"/>
      <c r="O182" s="1"/>
    </row>
    <row r="183" spans="1:15" ht="12.75" customHeight="1">
      <c r="A183" s="31">
        <v>173</v>
      </c>
      <c r="B183" s="31" t="s">
        <v>110</v>
      </c>
      <c r="C183" s="31">
        <v>302.5</v>
      </c>
      <c r="D183" s="40">
        <v>299.68333333333334</v>
      </c>
      <c r="E183" s="40">
        <v>295.01666666666665</v>
      </c>
      <c r="F183" s="40">
        <v>287.5333333333333</v>
      </c>
      <c r="G183" s="40">
        <v>282.86666666666662</v>
      </c>
      <c r="H183" s="40">
        <v>307.16666666666669</v>
      </c>
      <c r="I183" s="40">
        <v>311.83333333333331</v>
      </c>
      <c r="J183" s="40">
        <v>319.31666666666672</v>
      </c>
      <c r="K183" s="31">
        <v>304.35000000000002</v>
      </c>
      <c r="L183" s="31">
        <v>292.2</v>
      </c>
      <c r="M183" s="31">
        <v>15.70837</v>
      </c>
      <c r="N183" s="1"/>
      <c r="O183" s="1"/>
    </row>
    <row r="184" spans="1:15" ht="12.75" customHeight="1">
      <c r="A184" s="31">
        <v>174</v>
      </c>
      <c r="B184" s="31" t="s">
        <v>374</v>
      </c>
      <c r="C184" s="31">
        <v>406.7</v>
      </c>
      <c r="D184" s="40">
        <v>410.26666666666665</v>
      </c>
      <c r="E184" s="40">
        <v>399.63333333333333</v>
      </c>
      <c r="F184" s="40">
        <v>392.56666666666666</v>
      </c>
      <c r="G184" s="40">
        <v>381.93333333333334</v>
      </c>
      <c r="H184" s="40">
        <v>417.33333333333331</v>
      </c>
      <c r="I184" s="40">
        <v>427.96666666666664</v>
      </c>
      <c r="J184" s="40">
        <v>435.0333333333333</v>
      </c>
      <c r="K184" s="31">
        <v>420.9</v>
      </c>
      <c r="L184" s="31">
        <v>403.2</v>
      </c>
      <c r="M184" s="31">
        <v>8.1611999999999991</v>
      </c>
      <c r="N184" s="1"/>
      <c r="O184" s="1"/>
    </row>
    <row r="185" spans="1:15" ht="12.75" customHeight="1">
      <c r="A185" s="31">
        <v>175</v>
      </c>
      <c r="B185" s="31" t="s">
        <v>111</v>
      </c>
      <c r="C185" s="31">
        <v>1679.6</v>
      </c>
      <c r="D185" s="40">
        <v>1675.7833333333335</v>
      </c>
      <c r="E185" s="40">
        <v>1657.166666666667</v>
      </c>
      <c r="F185" s="40">
        <v>1634.7333333333333</v>
      </c>
      <c r="G185" s="40">
        <v>1616.1166666666668</v>
      </c>
      <c r="H185" s="40">
        <v>1698.2166666666672</v>
      </c>
      <c r="I185" s="40">
        <v>1716.8333333333335</v>
      </c>
      <c r="J185" s="40">
        <v>1739.2666666666673</v>
      </c>
      <c r="K185" s="31">
        <v>1694.4</v>
      </c>
      <c r="L185" s="31">
        <v>1653.35</v>
      </c>
      <c r="M185" s="31">
        <v>8.6373700000000007</v>
      </c>
      <c r="N185" s="1"/>
      <c r="O185" s="1"/>
    </row>
    <row r="186" spans="1:15" ht="12.75" customHeight="1">
      <c r="A186" s="31">
        <v>176</v>
      </c>
      <c r="B186" s="31" t="s">
        <v>376</v>
      </c>
      <c r="C186" s="31">
        <v>140.80000000000001</v>
      </c>
      <c r="D186" s="40">
        <v>140.08333333333334</v>
      </c>
      <c r="E186" s="40">
        <v>138.2166666666667</v>
      </c>
      <c r="F186" s="40">
        <v>135.63333333333335</v>
      </c>
      <c r="G186" s="40">
        <v>133.76666666666671</v>
      </c>
      <c r="H186" s="40">
        <v>142.66666666666669</v>
      </c>
      <c r="I186" s="40">
        <v>144.5333333333333</v>
      </c>
      <c r="J186" s="40">
        <v>147.11666666666667</v>
      </c>
      <c r="K186" s="31">
        <v>141.94999999999999</v>
      </c>
      <c r="L186" s="31">
        <v>137.5</v>
      </c>
      <c r="M186" s="31">
        <v>15.382379999999999</v>
      </c>
      <c r="N186" s="1"/>
      <c r="O186" s="1"/>
    </row>
    <row r="187" spans="1:15" ht="12.75" customHeight="1">
      <c r="A187" s="31">
        <v>177</v>
      </c>
      <c r="B187" s="31" t="s">
        <v>377</v>
      </c>
      <c r="C187" s="31">
        <v>1677.6</v>
      </c>
      <c r="D187" s="40">
        <v>1692.8833333333332</v>
      </c>
      <c r="E187" s="40">
        <v>1645.7666666666664</v>
      </c>
      <c r="F187" s="40">
        <v>1613.9333333333332</v>
      </c>
      <c r="G187" s="40">
        <v>1566.8166666666664</v>
      </c>
      <c r="H187" s="40">
        <v>1724.7166666666665</v>
      </c>
      <c r="I187" s="40">
        <v>1771.8333333333333</v>
      </c>
      <c r="J187" s="40">
        <v>1803.6666666666665</v>
      </c>
      <c r="K187" s="31">
        <v>1740</v>
      </c>
      <c r="L187" s="31">
        <v>1661.05</v>
      </c>
      <c r="M187" s="31">
        <v>0.65317999999999998</v>
      </c>
      <c r="N187" s="1"/>
      <c r="O187" s="1"/>
    </row>
    <row r="188" spans="1:15" ht="12.75" customHeight="1">
      <c r="A188" s="31">
        <v>178</v>
      </c>
      <c r="B188" s="31" t="s">
        <v>383</v>
      </c>
      <c r="C188" s="31">
        <v>115.4</v>
      </c>
      <c r="D188" s="40">
        <v>114.66666666666667</v>
      </c>
      <c r="E188" s="40">
        <v>113.43333333333334</v>
      </c>
      <c r="F188" s="40">
        <v>111.46666666666667</v>
      </c>
      <c r="G188" s="40">
        <v>110.23333333333333</v>
      </c>
      <c r="H188" s="40">
        <v>116.63333333333334</v>
      </c>
      <c r="I188" s="40">
        <v>117.86666666666666</v>
      </c>
      <c r="J188" s="40">
        <v>119.83333333333334</v>
      </c>
      <c r="K188" s="31">
        <v>115.9</v>
      </c>
      <c r="L188" s="31">
        <v>112.7</v>
      </c>
      <c r="M188" s="31">
        <v>22.998090000000001</v>
      </c>
      <c r="N188" s="1"/>
      <c r="O188" s="1"/>
    </row>
    <row r="189" spans="1:15" ht="12.75" customHeight="1">
      <c r="A189" s="31">
        <v>179</v>
      </c>
      <c r="B189" s="31" t="s">
        <v>261</v>
      </c>
      <c r="C189" s="31">
        <v>304.8</v>
      </c>
      <c r="D189" s="40">
        <v>308.10000000000002</v>
      </c>
      <c r="E189" s="40">
        <v>300.30000000000007</v>
      </c>
      <c r="F189" s="40">
        <v>295.80000000000007</v>
      </c>
      <c r="G189" s="40">
        <v>288.00000000000011</v>
      </c>
      <c r="H189" s="40">
        <v>312.60000000000002</v>
      </c>
      <c r="I189" s="40">
        <v>320.39999999999998</v>
      </c>
      <c r="J189" s="40">
        <v>324.89999999999998</v>
      </c>
      <c r="K189" s="31">
        <v>315.89999999999998</v>
      </c>
      <c r="L189" s="31">
        <v>303.60000000000002</v>
      </c>
      <c r="M189" s="31">
        <v>6.6149699999999996</v>
      </c>
      <c r="N189" s="1"/>
      <c r="O189" s="1"/>
    </row>
    <row r="190" spans="1:15" ht="12.75" customHeight="1">
      <c r="A190" s="31">
        <v>180</v>
      </c>
      <c r="B190" s="31" t="s">
        <v>378</v>
      </c>
      <c r="C190" s="31">
        <v>602.70000000000005</v>
      </c>
      <c r="D190" s="40">
        <v>610.69999999999993</v>
      </c>
      <c r="E190" s="40">
        <v>590.99999999999989</v>
      </c>
      <c r="F190" s="40">
        <v>579.29999999999995</v>
      </c>
      <c r="G190" s="40">
        <v>559.59999999999991</v>
      </c>
      <c r="H190" s="40">
        <v>622.39999999999986</v>
      </c>
      <c r="I190" s="40">
        <v>642.09999999999991</v>
      </c>
      <c r="J190" s="40">
        <v>653.79999999999984</v>
      </c>
      <c r="K190" s="31">
        <v>630.4</v>
      </c>
      <c r="L190" s="31">
        <v>599</v>
      </c>
      <c r="M190" s="31">
        <v>2.5394800000000002</v>
      </c>
      <c r="N190" s="1"/>
      <c r="O190" s="1"/>
    </row>
    <row r="191" spans="1:15" ht="12.75" customHeight="1">
      <c r="A191" s="31">
        <v>181</v>
      </c>
      <c r="B191" s="31" t="s">
        <v>112</v>
      </c>
      <c r="C191" s="31">
        <v>665.7</v>
      </c>
      <c r="D191" s="40">
        <v>663.98333333333335</v>
      </c>
      <c r="E191" s="40">
        <v>653.9666666666667</v>
      </c>
      <c r="F191" s="40">
        <v>642.23333333333335</v>
      </c>
      <c r="G191" s="40">
        <v>632.2166666666667</v>
      </c>
      <c r="H191" s="40">
        <v>675.7166666666667</v>
      </c>
      <c r="I191" s="40">
        <v>685.73333333333335</v>
      </c>
      <c r="J191" s="40">
        <v>697.4666666666667</v>
      </c>
      <c r="K191" s="31">
        <v>674</v>
      </c>
      <c r="L191" s="31">
        <v>652.25</v>
      </c>
      <c r="M191" s="31">
        <v>9.23142</v>
      </c>
      <c r="N191" s="1"/>
      <c r="O191" s="1"/>
    </row>
    <row r="192" spans="1:15" ht="12.75" customHeight="1">
      <c r="A192" s="31">
        <v>182</v>
      </c>
      <c r="B192" s="31" t="s">
        <v>262</v>
      </c>
      <c r="C192" s="31">
        <v>1308.95</v>
      </c>
      <c r="D192" s="40">
        <v>1298.5333333333335</v>
      </c>
      <c r="E192" s="40">
        <v>1282.116666666667</v>
      </c>
      <c r="F192" s="40">
        <v>1255.2833333333335</v>
      </c>
      <c r="G192" s="40">
        <v>1238.866666666667</v>
      </c>
      <c r="H192" s="40">
        <v>1325.366666666667</v>
      </c>
      <c r="I192" s="40">
        <v>1341.7833333333335</v>
      </c>
      <c r="J192" s="40">
        <v>1368.616666666667</v>
      </c>
      <c r="K192" s="31">
        <v>1314.95</v>
      </c>
      <c r="L192" s="31">
        <v>1271.7</v>
      </c>
      <c r="M192" s="31">
        <v>4.2823200000000003</v>
      </c>
      <c r="N192" s="1"/>
      <c r="O192" s="1"/>
    </row>
    <row r="193" spans="1:15" ht="12.75" customHeight="1">
      <c r="A193" s="31">
        <v>183</v>
      </c>
      <c r="B193" s="31" t="s">
        <v>387</v>
      </c>
      <c r="C193" s="31">
        <v>1210.3499999999999</v>
      </c>
      <c r="D193" s="40">
        <v>1217.7833333333333</v>
      </c>
      <c r="E193" s="40">
        <v>1196.5666666666666</v>
      </c>
      <c r="F193" s="40">
        <v>1182.7833333333333</v>
      </c>
      <c r="G193" s="40">
        <v>1161.5666666666666</v>
      </c>
      <c r="H193" s="40">
        <v>1231.5666666666666</v>
      </c>
      <c r="I193" s="40">
        <v>1252.7833333333333</v>
      </c>
      <c r="J193" s="40">
        <v>1266.5666666666666</v>
      </c>
      <c r="K193" s="31">
        <v>1239</v>
      </c>
      <c r="L193" s="31">
        <v>1204</v>
      </c>
      <c r="M193" s="31">
        <v>1.0014700000000001</v>
      </c>
      <c r="N193" s="1"/>
      <c r="O193" s="1"/>
    </row>
    <row r="194" spans="1:15" ht="12.75" customHeight="1">
      <c r="A194" s="31">
        <v>184</v>
      </c>
      <c r="B194" s="31" t="s">
        <v>849</v>
      </c>
      <c r="C194" s="31">
        <v>20.100000000000001</v>
      </c>
      <c r="D194" s="40">
        <v>20.266666666666666</v>
      </c>
      <c r="E194" s="40">
        <v>19.833333333333332</v>
      </c>
      <c r="F194" s="40">
        <v>19.566666666666666</v>
      </c>
      <c r="G194" s="40">
        <v>19.133333333333333</v>
      </c>
      <c r="H194" s="40">
        <v>20.533333333333331</v>
      </c>
      <c r="I194" s="40">
        <v>20.966666666666669</v>
      </c>
      <c r="J194" s="40">
        <v>21.233333333333331</v>
      </c>
      <c r="K194" s="31">
        <v>20.7</v>
      </c>
      <c r="L194" s="31">
        <v>20</v>
      </c>
      <c r="M194" s="31">
        <v>22.606449999999999</v>
      </c>
      <c r="N194" s="1"/>
      <c r="O194" s="1"/>
    </row>
    <row r="195" spans="1:15" ht="12.75" customHeight="1">
      <c r="A195" s="31">
        <v>185</v>
      </c>
      <c r="B195" s="31" t="s">
        <v>388</v>
      </c>
      <c r="C195" s="31">
        <v>1322.9</v>
      </c>
      <c r="D195" s="40">
        <v>1322.5166666666667</v>
      </c>
      <c r="E195" s="40">
        <v>1303.4333333333334</v>
      </c>
      <c r="F195" s="40">
        <v>1283.9666666666667</v>
      </c>
      <c r="G195" s="40">
        <v>1264.8833333333334</v>
      </c>
      <c r="H195" s="40">
        <v>1341.9833333333333</v>
      </c>
      <c r="I195" s="40">
        <v>1361.0666666666668</v>
      </c>
      <c r="J195" s="40">
        <v>1380.5333333333333</v>
      </c>
      <c r="K195" s="31">
        <v>1341.6</v>
      </c>
      <c r="L195" s="31">
        <v>1303.05</v>
      </c>
      <c r="M195" s="31">
        <v>0.22883999999999999</v>
      </c>
      <c r="N195" s="1"/>
      <c r="O195" s="1"/>
    </row>
    <row r="196" spans="1:15" ht="12.75" customHeight="1">
      <c r="A196" s="31">
        <v>186</v>
      </c>
      <c r="B196" s="31" t="s">
        <v>113</v>
      </c>
      <c r="C196" s="31">
        <v>1361</v>
      </c>
      <c r="D196" s="40">
        <v>1352.5833333333333</v>
      </c>
      <c r="E196" s="40">
        <v>1328.4166666666665</v>
      </c>
      <c r="F196" s="40">
        <v>1295.8333333333333</v>
      </c>
      <c r="G196" s="40">
        <v>1271.6666666666665</v>
      </c>
      <c r="H196" s="40">
        <v>1385.1666666666665</v>
      </c>
      <c r="I196" s="40">
        <v>1409.333333333333</v>
      </c>
      <c r="J196" s="40">
        <v>1441.9166666666665</v>
      </c>
      <c r="K196" s="31">
        <v>1376.75</v>
      </c>
      <c r="L196" s="31">
        <v>1320</v>
      </c>
      <c r="M196" s="31">
        <v>16.243189999999998</v>
      </c>
      <c r="N196" s="1"/>
      <c r="O196" s="1"/>
    </row>
    <row r="197" spans="1:15" ht="12.75" customHeight="1">
      <c r="A197" s="31">
        <v>187</v>
      </c>
      <c r="B197" s="31" t="s">
        <v>114</v>
      </c>
      <c r="C197" s="31">
        <v>1156.7</v>
      </c>
      <c r="D197" s="40">
        <v>1154.9666666666665</v>
      </c>
      <c r="E197" s="40">
        <v>1146.9333333333329</v>
      </c>
      <c r="F197" s="40">
        <v>1137.1666666666665</v>
      </c>
      <c r="G197" s="40">
        <v>1129.133333333333</v>
      </c>
      <c r="H197" s="40">
        <v>1164.7333333333329</v>
      </c>
      <c r="I197" s="40">
        <v>1172.7666666666662</v>
      </c>
      <c r="J197" s="40">
        <v>1182.5333333333328</v>
      </c>
      <c r="K197" s="31">
        <v>1163</v>
      </c>
      <c r="L197" s="31">
        <v>1145.2</v>
      </c>
      <c r="M197" s="31">
        <v>29.185860000000002</v>
      </c>
      <c r="N197" s="1"/>
      <c r="O197" s="1"/>
    </row>
    <row r="198" spans="1:15" ht="12.75" customHeight="1">
      <c r="A198" s="31">
        <v>188</v>
      </c>
      <c r="B198" s="31" t="s">
        <v>115</v>
      </c>
      <c r="C198" s="31">
        <v>2703.65</v>
      </c>
      <c r="D198" s="40">
        <v>2719.1</v>
      </c>
      <c r="E198" s="40">
        <v>2680.75</v>
      </c>
      <c r="F198" s="40">
        <v>2657.85</v>
      </c>
      <c r="G198" s="40">
        <v>2619.5</v>
      </c>
      <c r="H198" s="40">
        <v>2742</v>
      </c>
      <c r="I198" s="40">
        <v>2780.3499999999995</v>
      </c>
      <c r="J198" s="40">
        <v>2803.25</v>
      </c>
      <c r="K198" s="31">
        <v>2757.45</v>
      </c>
      <c r="L198" s="31">
        <v>2696.2</v>
      </c>
      <c r="M198" s="31">
        <v>38.473840000000003</v>
      </c>
      <c r="N198" s="1"/>
      <c r="O198" s="1"/>
    </row>
    <row r="199" spans="1:15" ht="12.75" customHeight="1">
      <c r="A199" s="31">
        <v>189</v>
      </c>
      <c r="B199" s="31" t="s">
        <v>116</v>
      </c>
      <c r="C199" s="31">
        <v>2551.1999999999998</v>
      </c>
      <c r="D199" s="40">
        <v>2541.4333333333329</v>
      </c>
      <c r="E199" s="40">
        <v>2527.9166666666661</v>
      </c>
      <c r="F199" s="40">
        <v>2504.6333333333332</v>
      </c>
      <c r="G199" s="40">
        <v>2491.1166666666663</v>
      </c>
      <c r="H199" s="40">
        <v>2564.7166666666658</v>
      </c>
      <c r="I199" s="40">
        <v>2578.2333333333331</v>
      </c>
      <c r="J199" s="40">
        <v>2601.5166666666655</v>
      </c>
      <c r="K199" s="31">
        <v>2554.9499999999998</v>
      </c>
      <c r="L199" s="31">
        <v>2518.15</v>
      </c>
      <c r="M199" s="31">
        <v>2.2882199999999999</v>
      </c>
      <c r="N199" s="1"/>
      <c r="O199" s="1"/>
    </row>
    <row r="200" spans="1:15" ht="12.75" customHeight="1">
      <c r="A200" s="31">
        <v>190</v>
      </c>
      <c r="B200" s="31" t="s">
        <v>117</v>
      </c>
      <c r="C200" s="31">
        <v>1504.65</v>
      </c>
      <c r="D200" s="40">
        <v>1500.2666666666664</v>
      </c>
      <c r="E200" s="40">
        <v>1493.4833333333329</v>
      </c>
      <c r="F200" s="40">
        <v>1482.3166666666664</v>
      </c>
      <c r="G200" s="40">
        <v>1475.5333333333328</v>
      </c>
      <c r="H200" s="40">
        <v>1511.4333333333329</v>
      </c>
      <c r="I200" s="40">
        <v>1518.2166666666667</v>
      </c>
      <c r="J200" s="40">
        <v>1529.383333333333</v>
      </c>
      <c r="K200" s="31">
        <v>1507.05</v>
      </c>
      <c r="L200" s="31">
        <v>1489.1</v>
      </c>
      <c r="M200" s="31">
        <v>43.388170000000002</v>
      </c>
      <c r="N200" s="1"/>
      <c r="O200" s="1"/>
    </row>
    <row r="201" spans="1:15" ht="12.75" customHeight="1">
      <c r="A201" s="31">
        <v>191</v>
      </c>
      <c r="B201" s="31" t="s">
        <v>118</v>
      </c>
      <c r="C201" s="31">
        <v>693.85</v>
      </c>
      <c r="D201" s="40">
        <v>688.96666666666658</v>
      </c>
      <c r="E201" s="40">
        <v>682.93333333333317</v>
      </c>
      <c r="F201" s="40">
        <v>672.01666666666654</v>
      </c>
      <c r="G201" s="40">
        <v>665.98333333333312</v>
      </c>
      <c r="H201" s="40">
        <v>699.88333333333321</v>
      </c>
      <c r="I201" s="40">
        <v>705.91666666666674</v>
      </c>
      <c r="J201" s="40">
        <v>716.83333333333326</v>
      </c>
      <c r="K201" s="31">
        <v>695</v>
      </c>
      <c r="L201" s="31">
        <v>678.05</v>
      </c>
      <c r="M201" s="31">
        <v>32.097990000000003</v>
      </c>
      <c r="N201" s="1"/>
      <c r="O201" s="1"/>
    </row>
    <row r="202" spans="1:15" ht="12.75" customHeight="1">
      <c r="A202" s="31">
        <v>192</v>
      </c>
      <c r="B202" s="31" t="s">
        <v>385</v>
      </c>
      <c r="C202" s="31">
        <v>1788.4</v>
      </c>
      <c r="D202" s="40">
        <v>1806.3833333333332</v>
      </c>
      <c r="E202" s="40">
        <v>1764.0166666666664</v>
      </c>
      <c r="F202" s="40">
        <v>1739.6333333333332</v>
      </c>
      <c r="G202" s="40">
        <v>1697.2666666666664</v>
      </c>
      <c r="H202" s="40">
        <v>1830.7666666666664</v>
      </c>
      <c r="I202" s="40">
        <v>1873.1333333333332</v>
      </c>
      <c r="J202" s="40">
        <v>1897.5166666666664</v>
      </c>
      <c r="K202" s="31">
        <v>1848.75</v>
      </c>
      <c r="L202" s="31">
        <v>1782</v>
      </c>
      <c r="M202" s="31">
        <v>1.05064</v>
      </c>
      <c r="N202" s="1"/>
      <c r="O202" s="1"/>
    </row>
    <row r="203" spans="1:15" ht="12.75" customHeight="1">
      <c r="A203" s="31">
        <v>193</v>
      </c>
      <c r="B203" s="31" t="s">
        <v>389</v>
      </c>
      <c r="C203" s="31">
        <v>224.15</v>
      </c>
      <c r="D203" s="40">
        <v>223.41666666666666</v>
      </c>
      <c r="E203" s="40">
        <v>221.83333333333331</v>
      </c>
      <c r="F203" s="40">
        <v>219.51666666666665</v>
      </c>
      <c r="G203" s="40">
        <v>217.93333333333331</v>
      </c>
      <c r="H203" s="40">
        <v>225.73333333333332</v>
      </c>
      <c r="I203" s="40">
        <v>227.31666666666663</v>
      </c>
      <c r="J203" s="40">
        <v>229.63333333333333</v>
      </c>
      <c r="K203" s="31">
        <v>225</v>
      </c>
      <c r="L203" s="31">
        <v>221.1</v>
      </c>
      <c r="M203" s="31">
        <v>0.53671000000000002</v>
      </c>
      <c r="N203" s="1"/>
      <c r="O203" s="1"/>
    </row>
    <row r="204" spans="1:15" ht="12.75" customHeight="1">
      <c r="A204" s="31">
        <v>194</v>
      </c>
      <c r="B204" s="31" t="s">
        <v>390</v>
      </c>
      <c r="C204" s="31">
        <v>133.6</v>
      </c>
      <c r="D204" s="40">
        <v>133.11666666666665</v>
      </c>
      <c r="E204" s="40">
        <v>131.93333333333328</v>
      </c>
      <c r="F204" s="40">
        <v>130.26666666666662</v>
      </c>
      <c r="G204" s="40">
        <v>129.08333333333326</v>
      </c>
      <c r="H204" s="40">
        <v>134.7833333333333</v>
      </c>
      <c r="I204" s="40">
        <v>135.96666666666664</v>
      </c>
      <c r="J204" s="40">
        <v>137.63333333333333</v>
      </c>
      <c r="K204" s="31">
        <v>134.30000000000001</v>
      </c>
      <c r="L204" s="31">
        <v>131.44999999999999</v>
      </c>
      <c r="M204" s="31">
        <v>3.1524700000000001</v>
      </c>
      <c r="N204" s="1"/>
      <c r="O204" s="1"/>
    </row>
    <row r="205" spans="1:15" ht="12.75" customHeight="1">
      <c r="A205" s="31">
        <v>195</v>
      </c>
      <c r="B205" s="31" t="s">
        <v>119</v>
      </c>
      <c r="C205" s="31">
        <v>2448.1999999999998</v>
      </c>
      <c r="D205" s="40">
        <v>2455.0833333333335</v>
      </c>
      <c r="E205" s="40">
        <v>2430.166666666667</v>
      </c>
      <c r="F205" s="40">
        <v>2412.1333333333337</v>
      </c>
      <c r="G205" s="40">
        <v>2387.2166666666672</v>
      </c>
      <c r="H205" s="40">
        <v>2473.1166666666668</v>
      </c>
      <c r="I205" s="40">
        <v>2498.0333333333338</v>
      </c>
      <c r="J205" s="40">
        <v>2516.0666666666666</v>
      </c>
      <c r="K205" s="31">
        <v>2480</v>
      </c>
      <c r="L205" s="31">
        <v>2437.0500000000002</v>
      </c>
      <c r="M205" s="31">
        <v>7.6998699999999998</v>
      </c>
      <c r="N205" s="1"/>
      <c r="O205" s="1"/>
    </row>
    <row r="206" spans="1:15" ht="12.75" customHeight="1">
      <c r="A206" s="31">
        <v>196</v>
      </c>
      <c r="B206" s="31" t="s">
        <v>386</v>
      </c>
      <c r="C206" s="31">
        <v>70.900000000000006</v>
      </c>
      <c r="D206" s="40">
        <v>71.716666666666654</v>
      </c>
      <c r="E206" s="40">
        <v>69.633333333333312</v>
      </c>
      <c r="F206" s="40">
        <v>68.36666666666666</v>
      </c>
      <c r="G206" s="40">
        <v>66.283333333333317</v>
      </c>
      <c r="H206" s="40">
        <v>72.983333333333306</v>
      </c>
      <c r="I206" s="40">
        <v>75.066666666666649</v>
      </c>
      <c r="J206" s="40">
        <v>76.3333333333333</v>
      </c>
      <c r="K206" s="31">
        <v>73.8</v>
      </c>
      <c r="L206" s="31">
        <v>70.45</v>
      </c>
      <c r="M206" s="31">
        <v>39.382710000000003</v>
      </c>
      <c r="N206" s="1"/>
      <c r="O206" s="1"/>
    </row>
    <row r="207" spans="1:15" ht="12.75" customHeight="1">
      <c r="A207" s="31">
        <v>197</v>
      </c>
      <c r="B207" s="31" t="s">
        <v>850</v>
      </c>
      <c r="C207" s="31">
        <v>2862.1</v>
      </c>
      <c r="D207" s="40">
        <v>2872.35</v>
      </c>
      <c r="E207" s="40">
        <v>2844.75</v>
      </c>
      <c r="F207" s="40">
        <v>2827.4</v>
      </c>
      <c r="G207" s="40">
        <v>2799.8</v>
      </c>
      <c r="H207" s="40">
        <v>2889.7</v>
      </c>
      <c r="I207" s="40">
        <v>2917.2999999999993</v>
      </c>
      <c r="J207" s="40">
        <v>2934.6499999999996</v>
      </c>
      <c r="K207" s="31">
        <v>2899.95</v>
      </c>
      <c r="L207" s="31">
        <v>2855</v>
      </c>
      <c r="M207" s="31">
        <v>8.5339999999999999E-2</v>
      </c>
      <c r="N207" s="1"/>
      <c r="O207" s="1"/>
    </row>
    <row r="208" spans="1:15" ht="12.75" customHeight="1">
      <c r="A208" s="31">
        <v>198</v>
      </c>
      <c r="B208" s="31" t="s">
        <v>834</v>
      </c>
      <c r="C208" s="31">
        <v>503.6</v>
      </c>
      <c r="D208" s="40">
        <v>504.66666666666669</v>
      </c>
      <c r="E208" s="40">
        <v>496.48333333333335</v>
      </c>
      <c r="F208" s="40">
        <v>489.36666666666667</v>
      </c>
      <c r="G208" s="40">
        <v>481.18333333333334</v>
      </c>
      <c r="H208" s="40">
        <v>511.78333333333336</v>
      </c>
      <c r="I208" s="40">
        <v>519.9666666666667</v>
      </c>
      <c r="J208" s="40">
        <v>527.08333333333337</v>
      </c>
      <c r="K208" s="31">
        <v>512.85</v>
      </c>
      <c r="L208" s="31">
        <v>497.55</v>
      </c>
      <c r="M208" s="31">
        <v>1.44953</v>
      </c>
      <c r="N208" s="1"/>
      <c r="O208" s="1"/>
    </row>
    <row r="209" spans="1:15" ht="12.75" customHeight="1">
      <c r="A209" s="31">
        <v>199</v>
      </c>
      <c r="B209" s="31" t="s">
        <v>121</v>
      </c>
      <c r="C209" s="31">
        <v>424.9</v>
      </c>
      <c r="D209" s="40">
        <v>422.36666666666662</v>
      </c>
      <c r="E209" s="40">
        <v>418.63333333333321</v>
      </c>
      <c r="F209" s="40">
        <v>412.36666666666662</v>
      </c>
      <c r="G209" s="40">
        <v>408.63333333333321</v>
      </c>
      <c r="H209" s="40">
        <v>428.63333333333321</v>
      </c>
      <c r="I209" s="40">
        <v>432.36666666666667</v>
      </c>
      <c r="J209" s="40">
        <v>438.63333333333321</v>
      </c>
      <c r="K209" s="31">
        <v>426.1</v>
      </c>
      <c r="L209" s="31">
        <v>416.1</v>
      </c>
      <c r="M209" s="31">
        <v>81.835560000000001</v>
      </c>
      <c r="N209" s="1"/>
      <c r="O209" s="1"/>
    </row>
    <row r="210" spans="1:15" ht="12.75" customHeight="1">
      <c r="A210" s="31">
        <v>200</v>
      </c>
      <c r="B210" s="31" t="s">
        <v>391</v>
      </c>
      <c r="C210" s="31">
        <v>115.3</v>
      </c>
      <c r="D210" s="40">
        <v>115.21666666666665</v>
      </c>
      <c r="E210" s="40">
        <v>113.08333333333331</v>
      </c>
      <c r="F210" s="40">
        <v>110.86666666666666</v>
      </c>
      <c r="G210" s="40">
        <v>108.73333333333332</v>
      </c>
      <c r="H210" s="40">
        <v>117.43333333333331</v>
      </c>
      <c r="I210" s="40">
        <v>119.56666666666666</v>
      </c>
      <c r="J210" s="40">
        <v>121.7833333333333</v>
      </c>
      <c r="K210" s="31">
        <v>117.35</v>
      </c>
      <c r="L210" s="31">
        <v>113</v>
      </c>
      <c r="M210" s="31">
        <v>32.746000000000002</v>
      </c>
      <c r="N210" s="1"/>
      <c r="O210" s="1"/>
    </row>
    <row r="211" spans="1:15" ht="12.75" customHeight="1">
      <c r="A211" s="31">
        <v>201</v>
      </c>
      <c r="B211" s="31" t="s">
        <v>122</v>
      </c>
      <c r="C211" s="31">
        <v>297.75</v>
      </c>
      <c r="D211" s="40">
        <v>296.36666666666667</v>
      </c>
      <c r="E211" s="40">
        <v>292.03333333333336</v>
      </c>
      <c r="F211" s="40">
        <v>286.31666666666666</v>
      </c>
      <c r="G211" s="40">
        <v>281.98333333333335</v>
      </c>
      <c r="H211" s="40">
        <v>302.08333333333337</v>
      </c>
      <c r="I211" s="40">
        <v>306.41666666666663</v>
      </c>
      <c r="J211" s="40">
        <v>312.13333333333338</v>
      </c>
      <c r="K211" s="31">
        <v>300.7</v>
      </c>
      <c r="L211" s="31">
        <v>290.64999999999998</v>
      </c>
      <c r="M211" s="31">
        <v>25.71114</v>
      </c>
      <c r="N211" s="1"/>
      <c r="O211" s="1"/>
    </row>
    <row r="212" spans="1:15" ht="12.75" customHeight="1">
      <c r="A212" s="31">
        <v>202</v>
      </c>
      <c r="B212" s="31" t="s">
        <v>123</v>
      </c>
      <c r="C212" s="31">
        <v>2344.85</v>
      </c>
      <c r="D212" s="40">
        <v>2341.6166666666668</v>
      </c>
      <c r="E212" s="40">
        <v>2326.4833333333336</v>
      </c>
      <c r="F212" s="40">
        <v>2308.1166666666668</v>
      </c>
      <c r="G212" s="40">
        <v>2292.9833333333336</v>
      </c>
      <c r="H212" s="40">
        <v>2359.9833333333336</v>
      </c>
      <c r="I212" s="40">
        <v>2375.1166666666668</v>
      </c>
      <c r="J212" s="40">
        <v>2393.4833333333336</v>
      </c>
      <c r="K212" s="31">
        <v>2356.75</v>
      </c>
      <c r="L212" s="31">
        <v>2323.25</v>
      </c>
      <c r="M212" s="31">
        <v>12.63139</v>
      </c>
      <c r="N212" s="1"/>
      <c r="O212" s="1"/>
    </row>
    <row r="213" spans="1:15" ht="12.75" customHeight="1">
      <c r="A213" s="31">
        <v>203</v>
      </c>
      <c r="B213" s="31" t="s">
        <v>263</v>
      </c>
      <c r="C213" s="31">
        <v>332.6</v>
      </c>
      <c r="D213" s="40">
        <v>332.40000000000003</v>
      </c>
      <c r="E213" s="40">
        <v>329.00000000000006</v>
      </c>
      <c r="F213" s="40">
        <v>325.40000000000003</v>
      </c>
      <c r="G213" s="40">
        <v>322.00000000000006</v>
      </c>
      <c r="H213" s="40">
        <v>336.00000000000006</v>
      </c>
      <c r="I213" s="40">
        <v>339.40000000000003</v>
      </c>
      <c r="J213" s="40">
        <v>343.00000000000006</v>
      </c>
      <c r="K213" s="31">
        <v>335.8</v>
      </c>
      <c r="L213" s="31">
        <v>328.8</v>
      </c>
      <c r="M213" s="31">
        <v>6.30349</v>
      </c>
      <c r="N213" s="1"/>
      <c r="O213" s="1"/>
    </row>
    <row r="214" spans="1:15" ht="12.75" customHeight="1">
      <c r="A214" s="31">
        <v>204</v>
      </c>
      <c r="B214" s="31" t="s">
        <v>851</v>
      </c>
      <c r="C214" s="31">
        <v>817.55</v>
      </c>
      <c r="D214" s="40">
        <v>814.5</v>
      </c>
      <c r="E214" s="40">
        <v>797.7</v>
      </c>
      <c r="F214" s="40">
        <v>777.85</v>
      </c>
      <c r="G214" s="40">
        <v>761.05000000000007</v>
      </c>
      <c r="H214" s="40">
        <v>834.35</v>
      </c>
      <c r="I214" s="40">
        <v>851.15</v>
      </c>
      <c r="J214" s="40">
        <v>871</v>
      </c>
      <c r="K214" s="31">
        <v>831.3</v>
      </c>
      <c r="L214" s="31">
        <v>794.65</v>
      </c>
      <c r="M214" s="31">
        <v>0.85599999999999998</v>
      </c>
      <c r="N214" s="1"/>
      <c r="O214" s="1"/>
    </row>
    <row r="215" spans="1:15" ht="12.75" customHeight="1">
      <c r="A215" s="31">
        <v>205</v>
      </c>
      <c r="B215" s="31" t="s">
        <v>392</v>
      </c>
      <c r="C215" s="31">
        <v>38501.199999999997</v>
      </c>
      <c r="D215" s="40">
        <v>38833.183333333327</v>
      </c>
      <c r="E215" s="40">
        <v>38068.016666666656</v>
      </c>
      <c r="F215" s="40">
        <v>37634.833333333328</v>
      </c>
      <c r="G215" s="40">
        <v>36869.666666666657</v>
      </c>
      <c r="H215" s="40">
        <v>39266.366666666654</v>
      </c>
      <c r="I215" s="40">
        <v>40031.533333333326</v>
      </c>
      <c r="J215" s="40">
        <v>40464.716666666653</v>
      </c>
      <c r="K215" s="31">
        <v>39598.35</v>
      </c>
      <c r="L215" s="31">
        <v>38400</v>
      </c>
      <c r="M215" s="31">
        <v>2.581E-2</v>
      </c>
      <c r="N215" s="1"/>
      <c r="O215" s="1"/>
    </row>
    <row r="216" spans="1:15" ht="12.75" customHeight="1">
      <c r="A216" s="31">
        <v>206</v>
      </c>
      <c r="B216" s="31" t="s">
        <v>393</v>
      </c>
      <c r="C216" s="31">
        <v>39.85</v>
      </c>
      <c r="D216" s="40">
        <v>39.800000000000004</v>
      </c>
      <c r="E216" s="40">
        <v>39.45000000000001</v>
      </c>
      <c r="F216" s="40">
        <v>39.050000000000004</v>
      </c>
      <c r="G216" s="40">
        <v>38.70000000000001</v>
      </c>
      <c r="H216" s="40">
        <v>40.20000000000001</v>
      </c>
      <c r="I216" s="40">
        <v>40.550000000000004</v>
      </c>
      <c r="J216" s="40">
        <v>40.95000000000001</v>
      </c>
      <c r="K216" s="31">
        <v>40.15</v>
      </c>
      <c r="L216" s="31">
        <v>39.4</v>
      </c>
      <c r="M216" s="31">
        <v>8.8237299999999994</v>
      </c>
      <c r="N216" s="1"/>
      <c r="O216" s="1"/>
    </row>
    <row r="217" spans="1:15" ht="12.75" customHeight="1">
      <c r="A217" s="31">
        <v>207</v>
      </c>
      <c r="B217" s="31" t="s">
        <v>405</v>
      </c>
      <c r="C217" s="31">
        <v>172.05</v>
      </c>
      <c r="D217" s="40">
        <v>170.79999999999998</v>
      </c>
      <c r="E217" s="40">
        <v>166.39999999999998</v>
      </c>
      <c r="F217" s="40">
        <v>160.75</v>
      </c>
      <c r="G217" s="40">
        <v>156.35</v>
      </c>
      <c r="H217" s="40">
        <v>176.44999999999996</v>
      </c>
      <c r="I217" s="40">
        <v>180.85</v>
      </c>
      <c r="J217" s="40">
        <v>186.49999999999994</v>
      </c>
      <c r="K217" s="31">
        <v>175.2</v>
      </c>
      <c r="L217" s="31">
        <v>165.15</v>
      </c>
      <c r="M217" s="31">
        <v>158.07657</v>
      </c>
      <c r="N217" s="1"/>
      <c r="O217" s="1"/>
    </row>
    <row r="218" spans="1:15" ht="12.75" customHeight="1">
      <c r="A218" s="31">
        <v>208</v>
      </c>
      <c r="B218" s="31" t="s">
        <v>124</v>
      </c>
      <c r="C218" s="31">
        <v>250.5</v>
      </c>
      <c r="D218" s="40">
        <v>243.78333333333333</v>
      </c>
      <c r="E218" s="40">
        <v>235.56666666666666</v>
      </c>
      <c r="F218" s="40">
        <v>220.63333333333333</v>
      </c>
      <c r="G218" s="40">
        <v>212.41666666666666</v>
      </c>
      <c r="H218" s="40">
        <v>258.7166666666667</v>
      </c>
      <c r="I218" s="40">
        <v>266.93333333333328</v>
      </c>
      <c r="J218" s="40">
        <v>281.86666666666667</v>
      </c>
      <c r="K218" s="31">
        <v>252</v>
      </c>
      <c r="L218" s="31">
        <v>228.85</v>
      </c>
      <c r="M218" s="31">
        <v>447.77312999999998</v>
      </c>
      <c r="N218" s="1"/>
      <c r="O218" s="1"/>
    </row>
    <row r="219" spans="1:15" ht="12.75" customHeight="1">
      <c r="A219" s="31">
        <v>209</v>
      </c>
      <c r="B219" s="31" t="s">
        <v>125</v>
      </c>
      <c r="C219" s="31">
        <v>727.7</v>
      </c>
      <c r="D219" s="40">
        <v>725.15</v>
      </c>
      <c r="E219" s="40">
        <v>717.55</v>
      </c>
      <c r="F219" s="40">
        <v>707.4</v>
      </c>
      <c r="G219" s="40">
        <v>699.8</v>
      </c>
      <c r="H219" s="40">
        <v>735.3</v>
      </c>
      <c r="I219" s="40">
        <v>742.90000000000009</v>
      </c>
      <c r="J219" s="40">
        <v>753.05</v>
      </c>
      <c r="K219" s="31">
        <v>732.75</v>
      </c>
      <c r="L219" s="31">
        <v>715</v>
      </c>
      <c r="M219" s="31">
        <v>152.14913000000001</v>
      </c>
      <c r="N219" s="1"/>
      <c r="O219" s="1"/>
    </row>
    <row r="220" spans="1:15" ht="12.75" customHeight="1">
      <c r="A220" s="31">
        <v>210</v>
      </c>
      <c r="B220" s="31" t="s">
        <v>126</v>
      </c>
      <c r="C220" s="31">
        <v>1440.5</v>
      </c>
      <c r="D220" s="40">
        <v>1441.2833333333335</v>
      </c>
      <c r="E220" s="40">
        <v>1432.7666666666671</v>
      </c>
      <c r="F220" s="40">
        <v>1425.0333333333335</v>
      </c>
      <c r="G220" s="40">
        <v>1416.5166666666671</v>
      </c>
      <c r="H220" s="40">
        <v>1449.0166666666671</v>
      </c>
      <c r="I220" s="40">
        <v>1457.5333333333335</v>
      </c>
      <c r="J220" s="40">
        <v>1465.2666666666671</v>
      </c>
      <c r="K220" s="31">
        <v>1449.8</v>
      </c>
      <c r="L220" s="31">
        <v>1433.55</v>
      </c>
      <c r="M220" s="31">
        <v>3.9786999999999999</v>
      </c>
      <c r="N220" s="1"/>
      <c r="O220" s="1"/>
    </row>
    <row r="221" spans="1:15" ht="12.75" customHeight="1">
      <c r="A221" s="31">
        <v>211</v>
      </c>
      <c r="B221" s="31" t="s">
        <v>127</v>
      </c>
      <c r="C221" s="31">
        <v>597.04999999999995</v>
      </c>
      <c r="D221" s="40">
        <v>599.13333333333333</v>
      </c>
      <c r="E221" s="40">
        <v>590.26666666666665</v>
      </c>
      <c r="F221" s="40">
        <v>583.48333333333335</v>
      </c>
      <c r="G221" s="40">
        <v>574.61666666666667</v>
      </c>
      <c r="H221" s="40">
        <v>605.91666666666663</v>
      </c>
      <c r="I221" s="40">
        <v>614.78333333333319</v>
      </c>
      <c r="J221" s="40">
        <v>621.56666666666661</v>
      </c>
      <c r="K221" s="31">
        <v>608</v>
      </c>
      <c r="L221" s="31">
        <v>592.35</v>
      </c>
      <c r="M221" s="31">
        <v>11.493220000000001</v>
      </c>
      <c r="N221" s="1"/>
      <c r="O221" s="1"/>
    </row>
    <row r="222" spans="1:15" ht="12.75" customHeight="1">
      <c r="A222" s="31">
        <v>212</v>
      </c>
      <c r="B222" s="31" t="s">
        <v>409</v>
      </c>
      <c r="C222" s="31">
        <v>236.6</v>
      </c>
      <c r="D222" s="40">
        <v>234.23333333333335</v>
      </c>
      <c r="E222" s="40">
        <v>229.9666666666667</v>
      </c>
      <c r="F222" s="40">
        <v>223.33333333333334</v>
      </c>
      <c r="G222" s="40">
        <v>219.06666666666669</v>
      </c>
      <c r="H222" s="40">
        <v>240.8666666666667</v>
      </c>
      <c r="I222" s="40">
        <v>245.13333333333335</v>
      </c>
      <c r="J222" s="40">
        <v>251.76666666666671</v>
      </c>
      <c r="K222" s="31">
        <v>238.5</v>
      </c>
      <c r="L222" s="31">
        <v>227.6</v>
      </c>
      <c r="M222" s="31">
        <v>3.0698099999999999</v>
      </c>
      <c r="N222" s="1"/>
      <c r="O222" s="1"/>
    </row>
    <row r="223" spans="1:15" ht="12.75" customHeight="1">
      <c r="A223" s="31">
        <v>213</v>
      </c>
      <c r="B223" s="31" t="s">
        <v>395</v>
      </c>
      <c r="C223" s="31">
        <v>45.95</v>
      </c>
      <c r="D223" s="40">
        <v>45.866666666666667</v>
      </c>
      <c r="E223" s="40">
        <v>45.333333333333336</v>
      </c>
      <c r="F223" s="40">
        <v>44.716666666666669</v>
      </c>
      <c r="G223" s="40">
        <v>44.183333333333337</v>
      </c>
      <c r="H223" s="40">
        <v>46.483333333333334</v>
      </c>
      <c r="I223" s="40">
        <v>47.016666666666666</v>
      </c>
      <c r="J223" s="40">
        <v>47.633333333333333</v>
      </c>
      <c r="K223" s="31">
        <v>46.4</v>
      </c>
      <c r="L223" s="31">
        <v>45.25</v>
      </c>
      <c r="M223" s="31">
        <v>82.361170000000001</v>
      </c>
      <c r="N223" s="1"/>
      <c r="O223" s="1"/>
    </row>
    <row r="224" spans="1:15" ht="12.75" customHeight="1">
      <c r="A224" s="31">
        <v>214</v>
      </c>
      <c r="B224" s="31" t="s">
        <v>128</v>
      </c>
      <c r="C224" s="31">
        <v>12.8</v>
      </c>
      <c r="D224" s="40">
        <v>12.25</v>
      </c>
      <c r="E224" s="40">
        <v>11.25</v>
      </c>
      <c r="F224" s="40">
        <v>9.6999999999999993</v>
      </c>
      <c r="G224" s="40">
        <v>8.6999999999999993</v>
      </c>
      <c r="H224" s="40">
        <v>13.8</v>
      </c>
      <c r="I224" s="40">
        <v>14.8</v>
      </c>
      <c r="J224" s="40">
        <v>16.350000000000001</v>
      </c>
      <c r="K224" s="31">
        <v>13.25</v>
      </c>
      <c r="L224" s="31">
        <v>10.7</v>
      </c>
      <c r="M224" s="31">
        <v>9342.6771000000008</v>
      </c>
      <c r="N224" s="1"/>
      <c r="O224" s="1"/>
    </row>
    <row r="225" spans="1:15" ht="12.75" customHeight="1">
      <c r="A225" s="31">
        <v>215</v>
      </c>
      <c r="B225" s="31" t="s">
        <v>396</v>
      </c>
      <c r="C225" s="31">
        <v>52.1</v>
      </c>
      <c r="D225" s="40">
        <v>51.183333333333337</v>
      </c>
      <c r="E225" s="40">
        <v>49.866666666666674</v>
      </c>
      <c r="F225" s="40">
        <v>47.63333333333334</v>
      </c>
      <c r="G225" s="40">
        <v>46.316666666666677</v>
      </c>
      <c r="H225" s="40">
        <v>53.416666666666671</v>
      </c>
      <c r="I225" s="40">
        <v>54.733333333333334</v>
      </c>
      <c r="J225" s="40">
        <v>56.966666666666669</v>
      </c>
      <c r="K225" s="31">
        <v>52.5</v>
      </c>
      <c r="L225" s="31">
        <v>48.95</v>
      </c>
      <c r="M225" s="31">
        <v>130.10989000000001</v>
      </c>
      <c r="N225" s="1"/>
      <c r="O225" s="1"/>
    </row>
    <row r="226" spans="1:15" ht="12.75" customHeight="1">
      <c r="A226" s="31">
        <v>216</v>
      </c>
      <c r="B226" s="31" t="s">
        <v>129</v>
      </c>
      <c r="C226" s="31">
        <v>46.3</v>
      </c>
      <c r="D226" s="40">
        <v>45.716666666666669</v>
      </c>
      <c r="E226" s="40">
        <v>44.933333333333337</v>
      </c>
      <c r="F226" s="40">
        <v>43.56666666666667</v>
      </c>
      <c r="G226" s="40">
        <v>42.783333333333339</v>
      </c>
      <c r="H226" s="40">
        <v>47.083333333333336</v>
      </c>
      <c r="I226" s="40">
        <v>47.866666666666667</v>
      </c>
      <c r="J226" s="40">
        <v>49.233333333333334</v>
      </c>
      <c r="K226" s="31">
        <v>46.5</v>
      </c>
      <c r="L226" s="31">
        <v>44.35</v>
      </c>
      <c r="M226" s="31">
        <v>267.25826000000001</v>
      </c>
      <c r="N226" s="1"/>
      <c r="O226" s="1"/>
    </row>
    <row r="227" spans="1:15" ht="12.75" customHeight="1">
      <c r="A227" s="31">
        <v>217</v>
      </c>
      <c r="B227" s="31" t="s">
        <v>407</v>
      </c>
      <c r="C227" s="31">
        <v>729.95</v>
      </c>
      <c r="D227" s="40">
        <v>730.65</v>
      </c>
      <c r="E227" s="40">
        <v>704.3</v>
      </c>
      <c r="F227" s="40">
        <v>678.65</v>
      </c>
      <c r="G227" s="40">
        <v>652.29999999999995</v>
      </c>
      <c r="H227" s="40">
        <v>756.3</v>
      </c>
      <c r="I227" s="40">
        <v>782.65000000000009</v>
      </c>
      <c r="J227" s="40">
        <v>808.3</v>
      </c>
      <c r="K227" s="31">
        <v>757</v>
      </c>
      <c r="L227" s="31">
        <v>705</v>
      </c>
      <c r="M227" s="31">
        <v>125.5228</v>
      </c>
      <c r="N227" s="1"/>
      <c r="O227" s="1"/>
    </row>
    <row r="228" spans="1:15" ht="12.75" customHeight="1">
      <c r="A228" s="31">
        <v>218</v>
      </c>
      <c r="B228" s="31" t="s">
        <v>397</v>
      </c>
      <c r="C228" s="31">
        <v>1130.25</v>
      </c>
      <c r="D228" s="40">
        <v>1132.7333333333333</v>
      </c>
      <c r="E228" s="40">
        <v>1117.9166666666667</v>
      </c>
      <c r="F228" s="40">
        <v>1105.5833333333335</v>
      </c>
      <c r="G228" s="40">
        <v>1090.7666666666669</v>
      </c>
      <c r="H228" s="40">
        <v>1145.0666666666666</v>
      </c>
      <c r="I228" s="40">
        <v>1159.8833333333332</v>
      </c>
      <c r="J228" s="40">
        <v>1172.2166666666665</v>
      </c>
      <c r="K228" s="31">
        <v>1147.55</v>
      </c>
      <c r="L228" s="31">
        <v>1120.4000000000001</v>
      </c>
      <c r="M228" s="31">
        <v>0.24192</v>
      </c>
      <c r="N228" s="1"/>
      <c r="O228" s="1"/>
    </row>
    <row r="229" spans="1:15" ht="12.75" customHeight="1">
      <c r="A229" s="31">
        <v>219</v>
      </c>
      <c r="B229" s="31" t="s">
        <v>130</v>
      </c>
      <c r="C229" s="31">
        <v>484.75</v>
      </c>
      <c r="D229" s="40">
        <v>485.25</v>
      </c>
      <c r="E229" s="40">
        <v>480.5</v>
      </c>
      <c r="F229" s="40">
        <v>476.25</v>
      </c>
      <c r="G229" s="40">
        <v>471.5</v>
      </c>
      <c r="H229" s="40">
        <v>489.5</v>
      </c>
      <c r="I229" s="40">
        <v>494.25</v>
      </c>
      <c r="J229" s="40">
        <v>498.5</v>
      </c>
      <c r="K229" s="31">
        <v>490</v>
      </c>
      <c r="L229" s="31">
        <v>481</v>
      </c>
      <c r="M229" s="31">
        <v>20.04242</v>
      </c>
      <c r="N229" s="1"/>
      <c r="O229" s="1"/>
    </row>
    <row r="230" spans="1:15" ht="12.75" customHeight="1">
      <c r="A230" s="31">
        <v>220</v>
      </c>
      <c r="B230" s="31" t="s">
        <v>398</v>
      </c>
      <c r="C230" s="31">
        <v>316.5</v>
      </c>
      <c r="D230" s="40">
        <v>313.61666666666667</v>
      </c>
      <c r="E230" s="40">
        <v>304.88333333333333</v>
      </c>
      <c r="F230" s="40">
        <v>293.26666666666665</v>
      </c>
      <c r="G230" s="40">
        <v>284.5333333333333</v>
      </c>
      <c r="H230" s="40">
        <v>325.23333333333335</v>
      </c>
      <c r="I230" s="40">
        <v>333.9666666666667</v>
      </c>
      <c r="J230" s="40">
        <v>345.58333333333337</v>
      </c>
      <c r="K230" s="31">
        <v>322.35000000000002</v>
      </c>
      <c r="L230" s="31">
        <v>302</v>
      </c>
      <c r="M230" s="31">
        <v>23.210149999999999</v>
      </c>
      <c r="N230" s="1"/>
      <c r="O230" s="1"/>
    </row>
    <row r="231" spans="1:15" ht="12.75" customHeight="1">
      <c r="A231" s="31">
        <v>221</v>
      </c>
      <c r="B231" s="31" t="s">
        <v>399</v>
      </c>
      <c r="C231" s="31">
        <v>1472.4</v>
      </c>
      <c r="D231" s="40">
        <v>1472.0666666666666</v>
      </c>
      <c r="E231" s="40">
        <v>1447.5833333333333</v>
      </c>
      <c r="F231" s="40">
        <v>1422.7666666666667</v>
      </c>
      <c r="G231" s="40">
        <v>1398.2833333333333</v>
      </c>
      <c r="H231" s="40">
        <v>1496.8833333333332</v>
      </c>
      <c r="I231" s="40">
        <v>1521.3666666666668</v>
      </c>
      <c r="J231" s="40">
        <v>1546.1833333333332</v>
      </c>
      <c r="K231" s="31">
        <v>1496.55</v>
      </c>
      <c r="L231" s="31">
        <v>1447.25</v>
      </c>
      <c r="M231" s="31">
        <v>0.21643000000000001</v>
      </c>
      <c r="N231" s="1"/>
      <c r="O231" s="1"/>
    </row>
    <row r="232" spans="1:15" ht="12.75" customHeight="1">
      <c r="A232" s="31">
        <v>222</v>
      </c>
      <c r="B232" s="31" t="s">
        <v>131</v>
      </c>
      <c r="C232" s="31">
        <v>184.1</v>
      </c>
      <c r="D232" s="40">
        <v>182.33333333333334</v>
      </c>
      <c r="E232" s="40">
        <v>179.31666666666669</v>
      </c>
      <c r="F232" s="40">
        <v>174.53333333333336</v>
      </c>
      <c r="G232" s="40">
        <v>171.51666666666671</v>
      </c>
      <c r="H232" s="40">
        <v>187.11666666666667</v>
      </c>
      <c r="I232" s="40">
        <v>190.13333333333333</v>
      </c>
      <c r="J232" s="40">
        <v>194.91666666666666</v>
      </c>
      <c r="K232" s="31">
        <v>185.35</v>
      </c>
      <c r="L232" s="31">
        <v>177.55</v>
      </c>
      <c r="M232" s="31">
        <v>115.47920999999999</v>
      </c>
      <c r="N232" s="1"/>
      <c r="O232" s="1"/>
    </row>
    <row r="233" spans="1:15" ht="12.75" customHeight="1">
      <c r="A233" s="31">
        <v>223</v>
      </c>
      <c r="B233" s="31" t="s">
        <v>404</v>
      </c>
      <c r="C233" s="31">
        <v>182.4</v>
      </c>
      <c r="D233" s="40">
        <v>183.61666666666665</v>
      </c>
      <c r="E233" s="40">
        <v>180.23333333333329</v>
      </c>
      <c r="F233" s="40">
        <v>178.06666666666663</v>
      </c>
      <c r="G233" s="40">
        <v>174.68333333333328</v>
      </c>
      <c r="H233" s="40">
        <v>185.7833333333333</v>
      </c>
      <c r="I233" s="40">
        <v>189.16666666666669</v>
      </c>
      <c r="J233" s="40">
        <v>191.33333333333331</v>
      </c>
      <c r="K233" s="31">
        <v>187</v>
      </c>
      <c r="L233" s="31">
        <v>181.45</v>
      </c>
      <c r="M233" s="31">
        <v>20.30641</v>
      </c>
      <c r="N233" s="1"/>
      <c r="O233" s="1"/>
    </row>
    <row r="234" spans="1:15" ht="12.75" customHeight="1">
      <c r="A234" s="31">
        <v>224</v>
      </c>
      <c r="B234" s="31" t="s">
        <v>265</v>
      </c>
      <c r="C234" s="31">
        <v>7415.5</v>
      </c>
      <c r="D234" s="40">
        <v>7431.3</v>
      </c>
      <c r="E234" s="40">
        <v>7366.2000000000007</v>
      </c>
      <c r="F234" s="40">
        <v>7316.9000000000005</v>
      </c>
      <c r="G234" s="40">
        <v>7251.8000000000011</v>
      </c>
      <c r="H234" s="40">
        <v>7480.6</v>
      </c>
      <c r="I234" s="40">
        <v>7545.7000000000007</v>
      </c>
      <c r="J234" s="40">
        <v>7595</v>
      </c>
      <c r="K234" s="31">
        <v>7496.4</v>
      </c>
      <c r="L234" s="31">
        <v>7382</v>
      </c>
      <c r="M234" s="31">
        <v>0.53300000000000003</v>
      </c>
      <c r="N234" s="1"/>
      <c r="O234" s="1"/>
    </row>
    <row r="235" spans="1:15" ht="12.75" customHeight="1">
      <c r="A235" s="31">
        <v>225</v>
      </c>
      <c r="B235" s="31" t="s">
        <v>406</v>
      </c>
      <c r="C235" s="31">
        <v>143.35</v>
      </c>
      <c r="D235" s="40">
        <v>143.96666666666667</v>
      </c>
      <c r="E235" s="40">
        <v>141.58333333333334</v>
      </c>
      <c r="F235" s="40">
        <v>139.81666666666666</v>
      </c>
      <c r="G235" s="40">
        <v>137.43333333333334</v>
      </c>
      <c r="H235" s="40">
        <v>145.73333333333335</v>
      </c>
      <c r="I235" s="40">
        <v>148.11666666666667</v>
      </c>
      <c r="J235" s="40">
        <v>149.88333333333335</v>
      </c>
      <c r="K235" s="31">
        <v>146.35</v>
      </c>
      <c r="L235" s="31">
        <v>142.19999999999999</v>
      </c>
      <c r="M235" s="31">
        <v>27.76145</v>
      </c>
      <c r="N235" s="1"/>
      <c r="O235" s="1"/>
    </row>
    <row r="236" spans="1:15" ht="12.75" customHeight="1">
      <c r="A236" s="31">
        <v>226</v>
      </c>
      <c r="B236" s="31" t="s">
        <v>132</v>
      </c>
      <c r="C236" s="31">
        <v>1902.8</v>
      </c>
      <c r="D236" s="40">
        <v>1905.75</v>
      </c>
      <c r="E236" s="40">
        <v>1850.55</v>
      </c>
      <c r="F236" s="40">
        <v>1798.3</v>
      </c>
      <c r="G236" s="40">
        <v>1743.1</v>
      </c>
      <c r="H236" s="40">
        <v>1958</v>
      </c>
      <c r="I236" s="40">
        <v>2013.1999999999998</v>
      </c>
      <c r="J236" s="40">
        <v>2065.4499999999998</v>
      </c>
      <c r="K236" s="31">
        <v>1960.95</v>
      </c>
      <c r="L236" s="31">
        <v>1853.5</v>
      </c>
      <c r="M236" s="31">
        <v>17.124089999999999</v>
      </c>
      <c r="N236" s="1"/>
      <c r="O236" s="1"/>
    </row>
    <row r="237" spans="1:15" ht="12.75" customHeight="1">
      <c r="A237" s="31">
        <v>227</v>
      </c>
      <c r="B237" s="31" t="s">
        <v>852</v>
      </c>
      <c r="C237" s="31">
        <v>2260.75</v>
      </c>
      <c r="D237" s="40">
        <v>2243.9166666666665</v>
      </c>
      <c r="E237" s="40">
        <v>2212.833333333333</v>
      </c>
      <c r="F237" s="40">
        <v>2164.9166666666665</v>
      </c>
      <c r="G237" s="40">
        <v>2133.833333333333</v>
      </c>
      <c r="H237" s="40">
        <v>2291.833333333333</v>
      </c>
      <c r="I237" s="40">
        <v>2322.9166666666661</v>
      </c>
      <c r="J237" s="40">
        <v>2370.833333333333</v>
      </c>
      <c r="K237" s="31">
        <v>2275</v>
      </c>
      <c r="L237" s="31">
        <v>2196</v>
      </c>
      <c r="M237" s="31">
        <v>0.10506</v>
      </c>
      <c r="N237" s="1"/>
      <c r="O237" s="1"/>
    </row>
    <row r="238" spans="1:15" ht="12.75" customHeight="1">
      <c r="A238" s="31">
        <v>228</v>
      </c>
      <c r="B238" s="31" t="s">
        <v>410</v>
      </c>
      <c r="C238" s="31">
        <v>380.35</v>
      </c>
      <c r="D238" s="40">
        <v>385.16666666666669</v>
      </c>
      <c r="E238" s="40">
        <v>371.53333333333336</v>
      </c>
      <c r="F238" s="40">
        <v>362.7166666666667</v>
      </c>
      <c r="G238" s="40">
        <v>349.08333333333337</v>
      </c>
      <c r="H238" s="40">
        <v>393.98333333333335</v>
      </c>
      <c r="I238" s="40">
        <v>407.61666666666667</v>
      </c>
      <c r="J238" s="40">
        <v>416.43333333333334</v>
      </c>
      <c r="K238" s="31">
        <v>398.8</v>
      </c>
      <c r="L238" s="31">
        <v>376.35</v>
      </c>
      <c r="M238" s="31">
        <v>1.4326700000000001</v>
      </c>
      <c r="N238" s="1"/>
      <c r="O238" s="1"/>
    </row>
    <row r="239" spans="1:15" ht="12.75" customHeight="1">
      <c r="A239" s="31">
        <v>229</v>
      </c>
      <c r="B239" s="31" t="s">
        <v>133</v>
      </c>
      <c r="C239" s="31">
        <v>933.65</v>
      </c>
      <c r="D239" s="40">
        <v>920.85</v>
      </c>
      <c r="E239" s="40">
        <v>902.95</v>
      </c>
      <c r="F239" s="40">
        <v>872.25</v>
      </c>
      <c r="G239" s="40">
        <v>854.35</v>
      </c>
      <c r="H239" s="40">
        <v>951.55000000000007</v>
      </c>
      <c r="I239" s="40">
        <v>969.44999999999993</v>
      </c>
      <c r="J239" s="40">
        <v>1000.1500000000001</v>
      </c>
      <c r="K239" s="31">
        <v>938.75</v>
      </c>
      <c r="L239" s="31">
        <v>890.15</v>
      </c>
      <c r="M239" s="31">
        <v>146.26215999999999</v>
      </c>
      <c r="N239" s="1"/>
      <c r="O239" s="1"/>
    </row>
    <row r="240" spans="1:15" ht="12.75" customHeight="1">
      <c r="A240" s="31">
        <v>230</v>
      </c>
      <c r="B240" s="31" t="s">
        <v>134</v>
      </c>
      <c r="C240" s="31">
        <v>284.39999999999998</v>
      </c>
      <c r="D240" s="40">
        <v>282.06666666666666</v>
      </c>
      <c r="E240" s="40">
        <v>276.5333333333333</v>
      </c>
      <c r="F240" s="40">
        <v>268.66666666666663</v>
      </c>
      <c r="G240" s="40">
        <v>263.13333333333327</v>
      </c>
      <c r="H240" s="40">
        <v>289.93333333333334</v>
      </c>
      <c r="I240" s="40">
        <v>295.46666666666675</v>
      </c>
      <c r="J240" s="40">
        <v>303.33333333333337</v>
      </c>
      <c r="K240" s="31">
        <v>287.60000000000002</v>
      </c>
      <c r="L240" s="31">
        <v>274.2</v>
      </c>
      <c r="M240" s="31">
        <v>56.753970000000002</v>
      </c>
      <c r="N240" s="1"/>
      <c r="O240" s="1"/>
    </row>
    <row r="241" spans="1:15" ht="12.75" customHeight="1">
      <c r="A241" s="31">
        <v>231</v>
      </c>
      <c r="B241" s="31" t="s">
        <v>411</v>
      </c>
      <c r="C241" s="31">
        <v>40.35</v>
      </c>
      <c r="D241" s="40">
        <v>40.283333333333331</v>
      </c>
      <c r="E241" s="40">
        <v>39.816666666666663</v>
      </c>
      <c r="F241" s="40">
        <v>39.283333333333331</v>
      </c>
      <c r="G241" s="40">
        <v>38.816666666666663</v>
      </c>
      <c r="H241" s="40">
        <v>40.816666666666663</v>
      </c>
      <c r="I241" s="40">
        <v>41.283333333333331</v>
      </c>
      <c r="J241" s="40">
        <v>41.816666666666663</v>
      </c>
      <c r="K241" s="31">
        <v>40.75</v>
      </c>
      <c r="L241" s="31">
        <v>39.75</v>
      </c>
      <c r="M241" s="31">
        <v>14.42206</v>
      </c>
      <c r="N241" s="1"/>
      <c r="O241" s="1"/>
    </row>
    <row r="242" spans="1:15" ht="12.75" customHeight="1">
      <c r="A242" s="31">
        <v>232</v>
      </c>
      <c r="B242" s="31" t="s">
        <v>135</v>
      </c>
      <c r="C242" s="31">
        <v>1714.9</v>
      </c>
      <c r="D242" s="40">
        <v>1723.2666666666667</v>
      </c>
      <c r="E242" s="40">
        <v>1704.6333333333332</v>
      </c>
      <c r="F242" s="40">
        <v>1694.3666666666666</v>
      </c>
      <c r="G242" s="40">
        <v>1675.7333333333331</v>
      </c>
      <c r="H242" s="40">
        <v>1733.5333333333333</v>
      </c>
      <c r="I242" s="40">
        <v>1752.166666666667</v>
      </c>
      <c r="J242" s="40">
        <v>1762.4333333333334</v>
      </c>
      <c r="K242" s="31">
        <v>1741.9</v>
      </c>
      <c r="L242" s="31">
        <v>1713</v>
      </c>
      <c r="M242" s="31">
        <v>51.932639999999999</v>
      </c>
      <c r="N242" s="1"/>
      <c r="O242" s="1"/>
    </row>
    <row r="243" spans="1:15" ht="12.75" customHeight="1">
      <c r="A243" s="31">
        <v>233</v>
      </c>
      <c r="B243" s="31" t="s">
        <v>412</v>
      </c>
      <c r="C243" s="31">
        <v>1196.45</v>
      </c>
      <c r="D243" s="40">
        <v>1216.5333333333335</v>
      </c>
      <c r="E243" s="40">
        <v>1161.916666666667</v>
      </c>
      <c r="F243" s="40">
        <v>1127.3833333333334</v>
      </c>
      <c r="G243" s="40">
        <v>1072.7666666666669</v>
      </c>
      <c r="H243" s="40">
        <v>1251.0666666666671</v>
      </c>
      <c r="I243" s="40">
        <v>1305.6833333333334</v>
      </c>
      <c r="J243" s="40">
        <v>1340.2166666666672</v>
      </c>
      <c r="K243" s="31">
        <v>1271.1500000000001</v>
      </c>
      <c r="L243" s="31">
        <v>1182</v>
      </c>
      <c r="M243" s="31">
        <v>1.22889</v>
      </c>
      <c r="N243" s="1"/>
      <c r="O243" s="1"/>
    </row>
    <row r="244" spans="1:15" ht="12.75" customHeight="1">
      <c r="A244" s="31">
        <v>234</v>
      </c>
      <c r="B244" s="31" t="s">
        <v>413</v>
      </c>
      <c r="C244" s="31">
        <v>381.05</v>
      </c>
      <c r="D244" s="40">
        <v>384.90000000000003</v>
      </c>
      <c r="E244" s="40">
        <v>371.00000000000006</v>
      </c>
      <c r="F244" s="40">
        <v>360.95000000000005</v>
      </c>
      <c r="G244" s="40">
        <v>347.05000000000007</v>
      </c>
      <c r="H244" s="40">
        <v>394.95000000000005</v>
      </c>
      <c r="I244" s="40">
        <v>408.85</v>
      </c>
      <c r="J244" s="40">
        <v>418.90000000000003</v>
      </c>
      <c r="K244" s="31">
        <v>398.8</v>
      </c>
      <c r="L244" s="31">
        <v>374.85</v>
      </c>
      <c r="M244" s="31">
        <v>6.3450300000000004</v>
      </c>
      <c r="N244" s="1"/>
      <c r="O244" s="1"/>
    </row>
    <row r="245" spans="1:15" ht="12.75" customHeight="1">
      <c r="A245" s="31">
        <v>235</v>
      </c>
      <c r="B245" s="31" t="s">
        <v>414</v>
      </c>
      <c r="C245" s="31">
        <v>630.04999999999995</v>
      </c>
      <c r="D245" s="40">
        <v>627.06666666666661</v>
      </c>
      <c r="E245" s="40">
        <v>614.23333333333323</v>
      </c>
      <c r="F245" s="40">
        <v>598.41666666666663</v>
      </c>
      <c r="G245" s="40">
        <v>585.58333333333326</v>
      </c>
      <c r="H245" s="40">
        <v>642.88333333333321</v>
      </c>
      <c r="I245" s="40">
        <v>655.7166666666667</v>
      </c>
      <c r="J245" s="40">
        <v>671.53333333333319</v>
      </c>
      <c r="K245" s="31">
        <v>639.9</v>
      </c>
      <c r="L245" s="31">
        <v>611.25</v>
      </c>
      <c r="M245" s="31">
        <v>1.8160700000000001</v>
      </c>
      <c r="N245" s="1"/>
      <c r="O245" s="1"/>
    </row>
    <row r="246" spans="1:15" ht="12.75" customHeight="1">
      <c r="A246" s="31">
        <v>236</v>
      </c>
      <c r="B246" s="31" t="s">
        <v>408</v>
      </c>
      <c r="C246" s="31">
        <v>21</v>
      </c>
      <c r="D246" s="40">
        <v>21</v>
      </c>
      <c r="E246" s="40">
        <v>20.8</v>
      </c>
      <c r="F246" s="40">
        <v>20.6</v>
      </c>
      <c r="G246" s="40">
        <v>20.400000000000002</v>
      </c>
      <c r="H246" s="40">
        <v>21.2</v>
      </c>
      <c r="I246" s="40">
        <v>21.400000000000002</v>
      </c>
      <c r="J246" s="40">
        <v>21.599999999999998</v>
      </c>
      <c r="K246" s="31">
        <v>21.2</v>
      </c>
      <c r="L246" s="31">
        <v>20.8</v>
      </c>
      <c r="M246" s="31">
        <v>37.891480000000001</v>
      </c>
      <c r="N246" s="1"/>
      <c r="O246" s="1"/>
    </row>
    <row r="247" spans="1:15" ht="12.75" customHeight="1">
      <c r="A247" s="31">
        <v>237</v>
      </c>
      <c r="B247" s="31" t="s">
        <v>136</v>
      </c>
      <c r="C247" s="31">
        <v>117.7</v>
      </c>
      <c r="D247" s="40">
        <v>118.05</v>
      </c>
      <c r="E247" s="40">
        <v>116.14999999999999</v>
      </c>
      <c r="F247" s="40">
        <v>114.6</v>
      </c>
      <c r="G247" s="40">
        <v>112.69999999999999</v>
      </c>
      <c r="H247" s="40">
        <v>119.6</v>
      </c>
      <c r="I247" s="40">
        <v>121.5</v>
      </c>
      <c r="J247" s="40">
        <v>123.05</v>
      </c>
      <c r="K247" s="31">
        <v>119.95</v>
      </c>
      <c r="L247" s="31">
        <v>116.5</v>
      </c>
      <c r="M247" s="31">
        <v>132.47776999999999</v>
      </c>
      <c r="N247" s="1"/>
      <c r="O247" s="1"/>
    </row>
    <row r="248" spans="1:15" ht="12.75" customHeight="1">
      <c r="A248" s="31">
        <v>238</v>
      </c>
      <c r="B248" s="31" t="s">
        <v>400</v>
      </c>
      <c r="C248" s="31">
        <v>438.9</v>
      </c>
      <c r="D248" s="40">
        <v>441</v>
      </c>
      <c r="E248" s="40">
        <v>431.9</v>
      </c>
      <c r="F248" s="40">
        <v>424.9</v>
      </c>
      <c r="G248" s="40">
        <v>415.79999999999995</v>
      </c>
      <c r="H248" s="40">
        <v>448</v>
      </c>
      <c r="I248" s="40">
        <v>457.1</v>
      </c>
      <c r="J248" s="40">
        <v>464.1</v>
      </c>
      <c r="K248" s="31">
        <v>450.1</v>
      </c>
      <c r="L248" s="31">
        <v>434</v>
      </c>
      <c r="M248" s="31">
        <v>2.7812600000000001</v>
      </c>
      <c r="N248" s="1"/>
      <c r="O248" s="1"/>
    </row>
    <row r="249" spans="1:15" ht="12.75" customHeight="1">
      <c r="A249" s="31">
        <v>239</v>
      </c>
      <c r="B249" s="31" t="s">
        <v>266</v>
      </c>
      <c r="C249" s="31">
        <v>2067.9499999999998</v>
      </c>
      <c r="D249" s="40">
        <v>2082.9666666666667</v>
      </c>
      <c r="E249" s="40">
        <v>2026.9333333333334</v>
      </c>
      <c r="F249" s="40">
        <v>1985.9166666666667</v>
      </c>
      <c r="G249" s="40">
        <v>1929.8833333333334</v>
      </c>
      <c r="H249" s="40">
        <v>2123.9833333333336</v>
      </c>
      <c r="I249" s="40">
        <v>2180.0166666666673</v>
      </c>
      <c r="J249" s="40">
        <v>2221.0333333333333</v>
      </c>
      <c r="K249" s="31">
        <v>2139</v>
      </c>
      <c r="L249" s="31">
        <v>2041.95</v>
      </c>
      <c r="M249" s="31">
        <v>3.47519</v>
      </c>
      <c r="N249" s="1"/>
      <c r="O249" s="1"/>
    </row>
    <row r="250" spans="1:15" ht="12.75" customHeight="1">
      <c r="A250" s="31">
        <v>240</v>
      </c>
      <c r="B250" s="31" t="s">
        <v>401</v>
      </c>
      <c r="C250" s="31">
        <v>215.45</v>
      </c>
      <c r="D250" s="40">
        <v>212.63333333333333</v>
      </c>
      <c r="E250" s="40">
        <v>209.81666666666666</v>
      </c>
      <c r="F250" s="40">
        <v>204.18333333333334</v>
      </c>
      <c r="G250" s="40">
        <v>201.36666666666667</v>
      </c>
      <c r="H250" s="40">
        <v>218.26666666666665</v>
      </c>
      <c r="I250" s="40">
        <v>221.08333333333331</v>
      </c>
      <c r="J250" s="40">
        <v>226.71666666666664</v>
      </c>
      <c r="K250" s="31">
        <v>215.45</v>
      </c>
      <c r="L250" s="31">
        <v>207</v>
      </c>
      <c r="M250" s="31">
        <v>15.60984</v>
      </c>
      <c r="N250" s="1"/>
      <c r="O250" s="1"/>
    </row>
    <row r="251" spans="1:15" ht="12.75" customHeight="1">
      <c r="A251" s="31">
        <v>241</v>
      </c>
      <c r="B251" s="31" t="s">
        <v>402</v>
      </c>
      <c r="C251" s="31">
        <v>44.9</v>
      </c>
      <c r="D251" s="40">
        <v>44.933333333333337</v>
      </c>
      <c r="E251" s="40">
        <v>44.416666666666671</v>
      </c>
      <c r="F251" s="40">
        <v>43.933333333333337</v>
      </c>
      <c r="G251" s="40">
        <v>43.416666666666671</v>
      </c>
      <c r="H251" s="40">
        <v>45.416666666666671</v>
      </c>
      <c r="I251" s="40">
        <v>45.933333333333337</v>
      </c>
      <c r="J251" s="40">
        <v>46.416666666666671</v>
      </c>
      <c r="K251" s="31">
        <v>45.45</v>
      </c>
      <c r="L251" s="31">
        <v>44.45</v>
      </c>
      <c r="M251" s="31">
        <v>10.057700000000001</v>
      </c>
      <c r="N251" s="1"/>
      <c r="O251" s="1"/>
    </row>
    <row r="252" spans="1:15" ht="12.75" customHeight="1">
      <c r="A252" s="31">
        <v>242</v>
      </c>
      <c r="B252" s="31" t="s">
        <v>137</v>
      </c>
      <c r="C252" s="31">
        <v>811.95</v>
      </c>
      <c r="D252" s="40">
        <v>808.43333333333339</v>
      </c>
      <c r="E252" s="40">
        <v>799.86666666666679</v>
      </c>
      <c r="F252" s="40">
        <v>787.78333333333342</v>
      </c>
      <c r="G252" s="40">
        <v>779.21666666666681</v>
      </c>
      <c r="H252" s="40">
        <v>820.51666666666677</v>
      </c>
      <c r="I252" s="40">
        <v>829.08333333333337</v>
      </c>
      <c r="J252" s="40">
        <v>841.16666666666674</v>
      </c>
      <c r="K252" s="31">
        <v>817</v>
      </c>
      <c r="L252" s="31">
        <v>796.35</v>
      </c>
      <c r="M252" s="31">
        <v>64.487970000000004</v>
      </c>
      <c r="N252" s="1"/>
      <c r="O252" s="1"/>
    </row>
    <row r="253" spans="1:15" ht="12.75" customHeight="1">
      <c r="A253" s="31">
        <v>243</v>
      </c>
      <c r="B253" s="31" t="s">
        <v>845</v>
      </c>
      <c r="C253" s="31">
        <v>23.15</v>
      </c>
      <c r="D253" s="40">
        <v>23.233333333333331</v>
      </c>
      <c r="E253" s="40">
        <v>23.016666666666662</v>
      </c>
      <c r="F253" s="40">
        <v>22.883333333333333</v>
      </c>
      <c r="G253" s="40">
        <v>22.666666666666664</v>
      </c>
      <c r="H253" s="40">
        <v>23.36666666666666</v>
      </c>
      <c r="I253" s="40">
        <v>23.583333333333329</v>
      </c>
      <c r="J253" s="40">
        <v>23.716666666666658</v>
      </c>
      <c r="K253" s="31">
        <v>23.45</v>
      </c>
      <c r="L253" s="31">
        <v>23.1</v>
      </c>
      <c r="M253" s="31">
        <v>58.985689999999998</v>
      </c>
      <c r="N253" s="1"/>
      <c r="O253" s="1"/>
    </row>
    <row r="254" spans="1:15" ht="12.75" customHeight="1">
      <c r="A254" s="31">
        <v>244</v>
      </c>
      <c r="B254" s="31" t="s">
        <v>264</v>
      </c>
      <c r="C254" s="31">
        <v>746.55</v>
      </c>
      <c r="D254" s="40">
        <v>743.15</v>
      </c>
      <c r="E254" s="40">
        <v>736.3</v>
      </c>
      <c r="F254" s="40">
        <v>726.05</v>
      </c>
      <c r="G254" s="40">
        <v>719.19999999999993</v>
      </c>
      <c r="H254" s="40">
        <v>753.4</v>
      </c>
      <c r="I254" s="40">
        <v>760.25000000000011</v>
      </c>
      <c r="J254" s="40">
        <v>770.5</v>
      </c>
      <c r="K254" s="31">
        <v>750</v>
      </c>
      <c r="L254" s="31">
        <v>732.9</v>
      </c>
      <c r="M254" s="31">
        <v>2.8733300000000002</v>
      </c>
      <c r="N254" s="1"/>
      <c r="O254" s="1"/>
    </row>
    <row r="255" spans="1:15" ht="12.75" customHeight="1">
      <c r="A255" s="31">
        <v>245</v>
      </c>
      <c r="B255" s="31" t="s">
        <v>138</v>
      </c>
      <c r="C255" s="31">
        <v>221.9</v>
      </c>
      <c r="D255" s="40">
        <v>221.93333333333337</v>
      </c>
      <c r="E255" s="40">
        <v>220.56666666666672</v>
      </c>
      <c r="F255" s="40">
        <v>219.23333333333335</v>
      </c>
      <c r="G255" s="40">
        <v>217.8666666666667</v>
      </c>
      <c r="H255" s="40">
        <v>223.26666666666674</v>
      </c>
      <c r="I255" s="40">
        <v>224.63333333333335</v>
      </c>
      <c r="J255" s="40">
        <v>225.96666666666675</v>
      </c>
      <c r="K255" s="31">
        <v>223.3</v>
      </c>
      <c r="L255" s="31">
        <v>220.6</v>
      </c>
      <c r="M255" s="31">
        <v>129.958</v>
      </c>
      <c r="N255" s="1"/>
      <c r="O255" s="1"/>
    </row>
    <row r="256" spans="1:15" ht="12.75" customHeight="1">
      <c r="A256" s="31">
        <v>246</v>
      </c>
      <c r="B256" s="31" t="s">
        <v>403</v>
      </c>
      <c r="C256" s="31">
        <v>110.55</v>
      </c>
      <c r="D256" s="40">
        <v>110.68333333333334</v>
      </c>
      <c r="E256" s="40">
        <v>109.86666666666667</v>
      </c>
      <c r="F256" s="40">
        <v>109.18333333333334</v>
      </c>
      <c r="G256" s="40">
        <v>108.36666666666667</v>
      </c>
      <c r="H256" s="40">
        <v>111.36666666666667</v>
      </c>
      <c r="I256" s="40">
        <v>112.18333333333334</v>
      </c>
      <c r="J256" s="40">
        <v>112.86666666666667</v>
      </c>
      <c r="K256" s="31">
        <v>111.5</v>
      </c>
      <c r="L256" s="31">
        <v>110</v>
      </c>
      <c r="M256" s="31">
        <v>1.3643799999999999</v>
      </c>
      <c r="N256" s="1"/>
      <c r="O256" s="1"/>
    </row>
    <row r="257" spans="1:15" ht="12.75" customHeight="1">
      <c r="A257" s="31">
        <v>247</v>
      </c>
      <c r="B257" s="31" t="s">
        <v>421</v>
      </c>
      <c r="C257" s="31">
        <v>100.3</v>
      </c>
      <c r="D257" s="40">
        <v>100.2</v>
      </c>
      <c r="E257" s="40">
        <v>98.4</v>
      </c>
      <c r="F257" s="40">
        <v>96.5</v>
      </c>
      <c r="G257" s="40">
        <v>94.7</v>
      </c>
      <c r="H257" s="40">
        <v>102.10000000000001</v>
      </c>
      <c r="I257" s="40">
        <v>103.89999999999999</v>
      </c>
      <c r="J257" s="40">
        <v>105.80000000000001</v>
      </c>
      <c r="K257" s="31">
        <v>102</v>
      </c>
      <c r="L257" s="31">
        <v>98.3</v>
      </c>
      <c r="M257" s="31">
        <v>11.87457</v>
      </c>
      <c r="N257" s="1"/>
      <c r="O257" s="1"/>
    </row>
    <row r="258" spans="1:15" ht="12.75" customHeight="1">
      <c r="A258" s="31">
        <v>248</v>
      </c>
      <c r="B258" s="31" t="s">
        <v>415</v>
      </c>
      <c r="C258" s="31">
        <v>1597.05</v>
      </c>
      <c r="D258" s="40">
        <v>1600.8500000000001</v>
      </c>
      <c r="E258" s="40">
        <v>1553.9000000000003</v>
      </c>
      <c r="F258" s="40">
        <v>1510.7500000000002</v>
      </c>
      <c r="G258" s="40">
        <v>1463.8000000000004</v>
      </c>
      <c r="H258" s="40">
        <v>1644.0000000000002</v>
      </c>
      <c r="I258" s="40">
        <v>1690.95</v>
      </c>
      <c r="J258" s="40">
        <v>1734.1000000000001</v>
      </c>
      <c r="K258" s="31">
        <v>1647.8</v>
      </c>
      <c r="L258" s="31">
        <v>1557.7</v>
      </c>
      <c r="M258" s="31">
        <v>0.37806000000000001</v>
      </c>
      <c r="N258" s="1"/>
      <c r="O258" s="1"/>
    </row>
    <row r="259" spans="1:15" ht="12.75" customHeight="1">
      <c r="A259" s="31">
        <v>249</v>
      </c>
      <c r="B259" s="31" t="s">
        <v>425</v>
      </c>
      <c r="C259" s="31">
        <v>1888.45</v>
      </c>
      <c r="D259" s="40">
        <v>1900.1499999999999</v>
      </c>
      <c r="E259" s="40">
        <v>1870.2999999999997</v>
      </c>
      <c r="F259" s="40">
        <v>1852.1499999999999</v>
      </c>
      <c r="G259" s="40">
        <v>1822.2999999999997</v>
      </c>
      <c r="H259" s="40">
        <v>1918.2999999999997</v>
      </c>
      <c r="I259" s="40">
        <v>1948.1499999999996</v>
      </c>
      <c r="J259" s="40">
        <v>1966.2999999999997</v>
      </c>
      <c r="K259" s="31">
        <v>1930</v>
      </c>
      <c r="L259" s="31">
        <v>1882</v>
      </c>
      <c r="M259" s="31">
        <v>6.9019999999999998E-2</v>
      </c>
      <c r="N259" s="1"/>
      <c r="O259" s="1"/>
    </row>
    <row r="260" spans="1:15" ht="12.75" customHeight="1">
      <c r="A260" s="31">
        <v>250</v>
      </c>
      <c r="B260" s="31" t="s">
        <v>422</v>
      </c>
      <c r="C260" s="31">
        <v>101.9</v>
      </c>
      <c r="D260" s="40">
        <v>101.93333333333334</v>
      </c>
      <c r="E260" s="40">
        <v>101.01666666666668</v>
      </c>
      <c r="F260" s="40">
        <v>100.13333333333334</v>
      </c>
      <c r="G260" s="40">
        <v>99.216666666666683</v>
      </c>
      <c r="H260" s="40">
        <v>102.81666666666668</v>
      </c>
      <c r="I260" s="40">
        <v>103.73333333333333</v>
      </c>
      <c r="J260" s="40">
        <v>104.61666666666667</v>
      </c>
      <c r="K260" s="31">
        <v>102.85</v>
      </c>
      <c r="L260" s="31">
        <v>101.05</v>
      </c>
      <c r="M260" s="31">
        <v>4.7357399999999998</v>
      </c>
      <c r="N260" s="1"/>
      <c r="O260" s="1"/>
    </row>
    <row r="261" spans="1:15" ht="12.75" customHeight="1">
      <c r="A261" s="31">
        <v>251</v>
      </c>
      <c r="B261" s="31" t="s">
        <v>139</v>
      </c>
      <c r="C261" s="31">
        <v>347.2</v>
      </c>
      <c r="D261" s="40">
        <v>347.73333333333335</v>
      </c>
      <c r="E261" s="40">
        <v>343.7166666666667</v>
      </c>
      <c r="F261" s="40">
        <v>340.23333333333335</v>
      </c>
      <c r="G261" s="40">
        <v>336.2166666666667</v>
      </c>
      <c r="H261" s="40">
        <v>351.2166666666667</v>
      </c>
      <c r="I261" s="40">
        <v>355.23333333333335</v>
      </c>
      <c r="J261" s="40">
        <v>358.7166666666667</v>
      </c>
      <c r="K261" s="31">
        <v>351.75</v>
      </c>
      <c r="L261" s="31">
        <v>344.25</v>
      </c>
      <c r="M261" s="31">
        <v>83.103679999999997</v>
      </c>
      <c r="N261" s="1"/>
      <c r="O261" s="1"/>
    </row>
    <row r="262" spans="1:15" ht="12.75" customHeight="1">
      <c r="A262" s="31">
        <v>252</v>
      </c>
      <c r="B262" s="31" t="s">
        <v>416</v>
      </c>
      <c r="C262" s="31">
        <v>3264.15</v>
      </c>
      <c r="D262" s="40">
        <v>3248.0499999999997</v>
      </c>
      <c r="E262" s="40">
        <v>3216.0999999999995</v>
      </c>
      <c r="F262" s="40">
        <v>3168.0499999999997</v>
      </c>
      <c r="G262" s="40">
        <v>3136.0999999999995</v>
      </c>
      <c r="H262" s="40">
        <v>3296.0999999999995</v>
      </c>
      <c r="I262" s="40">
        <v>3328.0499999999993</v>
      </c>
      <c r="J262" s="40">
        <v>3376.0999999999995</v>
      </c>
      <c r="K262" s="31">
        <v>3280</v>
      </c>
      <c r="L262" s="31">
        <v>3200</v>
      </c>
      <c r="M262" s="31">
        <v>0.46955000000000002</v>
      </c>
      <c r="N262" s="1"/>
      <c r="O262" s="1"/>
    </row>
    <row r="263" spans="1:15" ht="12.75" customHeight="1">
      <c r="A263" s="31">
        <v>253</v>
      </c>
      <c r="B263" s="31" t="s">
        <v>417</v>
      </c>
      <c r="C263" s="31">
        <v>630.29999999999995</v>
      </c>
      <c r="D263" s="40">
        <v>631.54999999999995</v>
      </c>
      <c r="E263" s="40">
        <v>618.19999999999993</v>
      </c>
      <c r="F263" s="40">
        <v>606.1</v>
      </c>
      <c r="G263" s="40">
        <v>592.75</v>
      </c>
      <c r="H263" s="40">
        <v>643.64999999999986</v>
      </c>
      <c r="I263" s="40">
        <v>656.99999999999977</v>
      </c>
      <c r="J263" s="40">
        <v>669.0999999999998</v>
      </c>
      <c r="K263" s="31">
        <v>644.9</v>
      </c>
      <c r="L263" s="31">
        <v>619.45000000000005</v>
      </c>
      <c r="M263" s="31">
        <v>1.3593200000000001</v>
      </c>
      <c r="N263" s="1"/>
      <c r="O263" s="1"/>
    </row>
    <row r="264" spans="1:15" ht="12.75" customHeight="1">
      <c r="A264" s="31">
        <v>254</v>
      </c>
      <c r="B264" s="31" t="s">
        <v>418</v>
      </c>
      <c r="C264" s="31">
        <v>213.2</v>
      </c>
      <c r="D264" s="40">
        <v>213.4666666666667</v>
      </c>
      <c r="E264" s="40">
        <v>208.03333333333339</v>
      </c>
      <c r="F264" s="40">
        <v>202.8666666666667</v>
      </c>
      <c r="G264" s="40">
        <v>197.43333333333339</v>
      </c>
      <c r="H264" s="40">
        <v>218.63333333333338</v>
      </c>
      <c r="I264" s="40">
        <v>224.06666666666666</v>
      </c>
      <c r="J264" s="40">
        <v>229.23333333333338</v>
      </c>
      <c r="K264" s="31">
        <v>218.9</v>
      </c>
      <c r="L264" s="31">
        <v>208.3</v>
      </c>
      <c r="M264" s="31">
        <v>11.081659999999999</v>
      </c>
      <c r="N264" s="1"/>
      <c r="O264" s="1"/>
    </row>
    <row r="265" spans="1:15" ht="12.75" customHeight="1">
      <c r="A265" s="31">
        <v>255</v>
      </c>
      <c r="B265" s="31" t="s">
        <v>419</v>
      </c>
      <c r="C265" s="31">
        <v>133.55000000000001</v>
      </c>
      <c r="D265" s="40">
        <v>132.71666666666667</v>
      </c>
      <c r="E265" s="40">
        <v>131.13333333333333</v>
      </c>
      <c r="F265" s="40">
        <v>128.71666666666667</v>
      </c>
      <c r="G265" s="40">
        <v>127.13333333333333</v>
      </c>
      <c r="H265" s="40">
        <v>135.13333333333333</v>
      </c>
      <c r="I265" s="40">
        <v>136.71666666666664</v>
      </c>
      <c r="J265" s="40">
        <v>139.13333333333333</v>
      </c>
      <c r="K265" s="31">
        <v>134.30000000000001</v>
      </c>
      <c r="L265" s="31">
        <v>130.30000000000001</v>
      </c>
      <c r="M265" s="31">
        <v>9.2545000000000002</v>
      </c>
      <c r="N265" s="1"/>
      <c r="O265" s="1"/>
    </row>
    <row r="266" spans="1:15" ht="12.75" customHeight="1">
      <c r="A266" s="31">
        <v>256</v>
      </c>
      <c r="B266" s="31" t="s">
        <v>420</v>
      </c>
      <c r="C266" s="31">
        <v>70.8</v>
      </c>
      <c r="D266" s="40">
        <v>71.033333333333317</v>
      </c>
      <c r="E266" s="40">
        <v>69.96666666666664</v>
      </c>
      <c r="F266" s="40">
        <v>69.133333333333326</v>
      </c>
      <c r="G266" s="40">
        <v>68.066666666666649</v>
      </c>
      <c r="H266" s="40">
        <v>71.866666666666632</v>
      </c>
      <c r="I266" s="40">
        <v>72.933333333333323</v>
      </c>
      <c r="J266" s="40">
        <v>73.766666666666623</v>
      </c>
      <c r="K266" s="31">
        <v>72.099999999999994</v>
      </c>
      <c r="L266" s="31">
        <v>70.2</v>
      </c>
      <c r="M266" s="31">
        <v>13.57363</v>
      </c>
      <c r="N266" s="1"/>
      <c r="O266" s="1"/>
    </row>
    <row r="267" spans="1:15" ht="12.75" customHeight="1">
      <c r="A267" s="31">
        <v>257</v>
      </c>
      <c r="B267" s="31" t="s">
        <v>424</v>
      </c>
      <c r="C267" s="31">
        <v>164.8</v>
      </c>
      <c r="D267" s="40">
        <v>164.68333333333334</v>
      </c>
      <c r="E267" s="40">
        <v>162.91666666666669</v>
      </c>
      <c r="F267" s="40">
        <v>161.03333333333336</v>
      </c>
      <c r="G267" s="40">
        <v>159.26666666666671</v>
      </c>
      <c r="H267" s="40">
        <v>166.56666666666666</v>
      </c>
      <c r="I267" s="40">
        <v>168.33333333333331</v>
      </c>
      <c r="J267" s="40">
        <v>170.21666666666664</v>
      </c>
      <c r="K267" s="31">
        <v>166.45</v>
      </c>
      <c r="L267" s="31">
        <v>162.80000000000001</v>
      </c>
      <c r="M267" s="31">
        <v>8.4573300000000007</v>
      </c>
      <c r="N267" s="1"/>
      <c r="O267" s="1"/>
    </row>
    <row r="268" spans="1:15" ht="12.75" customHeight="1">
      <c r="A268" s="31">
        <v>258</v>
      </c>
      <c r="B268" s="31" t="s">
        <v>423</v>
      </c>
      <c r="C268" s="31">
        <v>297</v>
      </c>
      <c r="D268" s="40">
        <v>297.3</v>
      </c>
      <c r="E268" s="40">
        <v>292.8</v>
      </c>
      <c r="F268" s="40">
        <v>288.60000000000002</v>
      </c>
      <c r="G268" s="40">
        <v>284.10000000000002</v>
      </c>
      <c r="H268" s="40">
        <v>301.5</v>
      </c>
      <c r="I268" s="40">
        <v>306</v>
      </c>
      <c r="J268" s="40">
        <v>310.2</v>
      </c>
      <c r="K268" s="31">
        <v>301.8</v>
      </c>
      <c r="L268" s="31">
        <v>293.10000000000002</v>
      </c>
      <c r="M268" s="31">
        <v>1.7372700000000001</v>
      </c>
      <c r="N268" s="1"/>
      <c r="O268" s="1"/>
    </row>
    <row r="269" spans="1:15" ht="12.75" customHeight="1">
      <c r="A269" s="31">
        <v>259</v>
      </c>
      <c r="B269" s="31" t="s">
        <v>267</v>
      </c>
      <c r="C269" s="31">
        <v>301.64999999999998</v>
      </c>
      <c r="D269" s="40">
        <v>297.76666666666665</v>
      </c>
      <c r="E269" s="40">
        <v>293.88333333333333</v>
      </c>
      <c r="F269" s="40">
        <v>286.11666666666667</v>
      </c>
      <c r="G269" s="40">
        <v>282.23333333333335</v>
      </c>
      <c r="H269" s="40">
        <v>305.5333333333333</v>
      </c>
      <c r="I269" s="40">
        <v>309.41666666666663</v>
      </c>
      <c r="J269" s="40">
        <v>317.18333333333328</v>
      </c>
      <c r="K269" s="31">
        <v>301.64999999999998</v>
      </c>
      <c r="L269" s="31">
        <v>290</v>
      </c>
      <c r="M269" s="31">
        <v>12.998469999999999</v>
      </c>
      <c r="N269" s="1"/>
      <c r="O269" s="1"/>
    </row>
    <row r="270" spans="1:15" ht="12.75" customHeight="1">
      <c r="A270" s="31">
        <v>260</v>
      </c>
      <c r="B270" s="31" t="s">
        <v>140</v>
      </c>
      <c r="C270" s="31">
        <v>637.20000000000005</v>
      </c>
      <c r="D270" s="40">
        <v>630.33333333333337</v>
      </c>
      <c r="E270" s="40">
        <v>620.86666666666679</v>
      </c>
      <c r="F270" s="40">
        <v>604.53333333333342</v>
      </c>
      <c r="G270" s="40">
        <v>595.06666666666683</v>
      </c>
      <c r="H270" s="40">
        <v>646.66666666666674</v>
      </c>
      <c r="I270" s="40">
        <v>656.13333333333321</v>
      </c>
      <c r="J270" s="40">
        <v>672.4666666666667</v>
      </c>
      <c r="K270" s="31">
        <v>639.79999999999995</v>
      </c>
      <c r="L270" s="31">
        <v>614</v>
      </c>
      <c r="M270" s="31">
        <v>65.801379999999995</v>
      </c>
      <c r="N270" s="1"/>
      <c r="O270" s="1"/>
    </row>
    <row r="271" spans="1:15" ht="12.75" customHeight="1">
      <c r="A271" s="31">
        <v>261</v>
      </c>
      <c r="B271" s="31" t="s">
        <v>141</v>
      </c>
      <c r="C271" s="31">
        <v>3700.65</v>
      </c>
      <c r="D271" s="40">
        <v>3707.15</v>
      </c>
      <c r="E271" s="40">
        <v>3664.3500000000004</v>
      </c>
      <c r="F271" s="40">
        <v>3628.05</v>
      </c>
      <c r="G271" s="40">
        <v>3585.2500000000005</v>
      </c>
      <c r="H271" s="40">
        <v>3743.4500000000003</v>
      </c>
      <c r="I271" s="40">
        <v>3786.2500000000005</v>
      </c>
      <c r="J271" s="40">
        <v>3822.55</v>
      </c>
      <c r="K271" s="31">
        <v>3749.95</v>
      </c>
      <c r="L271" s="31">
        <v>3670.85</v>
      </c>
      <c r="M271" s="31">
        <v>3.0508899999999999</v>
      </c>
      <c r="N271" s="1"/>
      <c r="O271" s="1"/>
    </row>
    <row r="272" spans="1:15" ht="12.75" customHeight="1">
      <c r="A272" s="31">
        <v>262</v>
      </c>
      <c r="B272" s="31" t="s">
        <v>853</v>
      </c>
      <c r="C272" s="31">
        <v>542.20000000000005</v>
      </c>
      <c r="D272" s="40">
        <v>547.70000000000005</v>
      </c>
      <c r="E272" s="40">
        <v>530.55000000000007</v>
      </c>
      <c r="F272" s="40">
        <v>518.9</v>
      </c>
      <c r="G272" s="40">
        <v>501.75</v>
      </c>
      <c r="H272" s="40">
        <v>559.35000000000014</v>
      </c>
      <c r="I272" s="40">
        <v>576.50000000000023</v>
      </c>
      <c r="J272" s="40">
        <v>588.1500000000002</v>
      </c>
      <c r="K272" s="31">
        <v>564.85</v>
      </c>
      <c r="L272" s="31">
        <v>536.04999999999995</v>
      </c>
      <c r="M272" s="31">
        <v>5.2775600000000003</v>
      </c>
      <c r="N272" s="1"/>
      <c r="O272" s="1"/>
    </row>
    <row r="273" spans="1:15" ht="12.75" customHeight="1">
      <c r="A273" s="31">
        <v>263</v>
      </c>
      <c r="B273" s="31" t="s">
        <v>854</v>
      </c>
      <c r="C273" s="31">
        <v>586</v>
      </c>
      <c r="D273" s="40">
        <v>583.66666666666663</v>
      </c>
      <c r="E273" s="40">
        <v>577.33333333333326</v>
      </c>
      <c r="F273" s="40">
        <v>568.66666666666663</v>
      </c>
      <c r="G273" s="40">
        <v>562.33333333333326</v>
      </c>
      <c r="H273" s="40">
        <v>592.33333333333326</v>
      </c>
      <c r="I273" s="40">
        <v>598.66666666666652</v>
      </c>
      <c r="J273" s="40">
        <v>607.33333333333326</v>
      </c>
      <c r="K273" s="31">
        <v>590</v>
      </c>
      <c r="L273" s="31">
        <v>575</v>
      </c>
      <c r="M273" s="31">
        <v>0.93100000000000005</v>
      </c>
      <c r="N273" s="1"/>
      <c r="O273" s="1"/>
    </row>
    <row r="274" spans="1:15" ht="12.75" customHeight="1">
      <c r="A274" s="31">
        <v>264</v>
      </c>
      <c r="B274" s="31" t="s">
        <v>426</v>
      </c>
      <c r="C274" s="31">
        <v>690.25</v>
      </c>
      <c r="D274" s="40">
        <v>682.95000000000016</v>
      </c>
      <c r="E274" s="40">
        <v>663.50000000000034</v>
      </c>
      <c r="F274" s="40">
        <v>636.75000000000023</v>
      </c>
      <c r="G274" s="40">
        <v>617.30000000000041</v>
      </c>
      <c r="H274" s="40">
        <v>709.70000000000027</v>
      </c>
      <c r="I274" s="40">
        <v>729.15000000000009</v>
      </c>
      <c r="J274" s="40">
        <v>755.9000000000002</v>
      </c>
      <c r="K274" s="31">
        <v>702.4</v>
      </c>
      <c r="L274" s="31">
        <v>656.2</v>
      </c>
      <c r="M274" s="31">
        <v>19.905740000000002</v>
      </c>
      <c r="N274" s="1"/>
      <c r="O274" s="1"/>
    </row>
    <row r="275" spans="1:15" ht="12.75" customHeight="1">
      <c r="A275" s="31">
        <v>265</v>
      </c>
      <c r="B275" s="31" t="s">
        <v>427</v>
      </c>
      <c r="C275" s="31">
        <v>153.35</v>
      </c>
      <c r="D275" s="40">
        <v>153</v>
      </c>
      <c r="E275" s="40">
        <v>149.94999999999999</v>
      </c>
      <c r="F275" s="40">
        <v>146.54999999999998</v>
      </c>
      <c r="G275" s="40">
        <v>143.49999999999997</v>
      </c>
      <c r="H275" s="40">
        <v>156.4</v>
      </c>
      <c r="I275" s="40">
        <v>159.45000000000002</v>
      </c>
      <c r="J275" s="40">
        <v>162.85000000000002</v>
      </c>
      <c r="K275" s="31">
        <v>156.05000000000001</v>
      </c>
      <c r="L275" s="31">
        <v>149.6</v>
      </c>
      <c r="M275" s="31">
        <v>5.3467700000000002</v>
      </c>
      <c r="N275" s="1"/>
      <c r="O275" s="1"/>
    </row>
    <row r="276" spans="1:15" ht="12.75" customHeight="1">
      <c r="A276" s="31">
        <v>266</v>
      </c>
      <c r="B276" s="31" t="s">
        <v>434</v>
      </c>
      <c r="C276" s="31">
        <v>1124.0999999999999</v>
      </c>
      <c r="D276" s="40">
        <v>1120.75</v>
      </c>
      <c r="E276" s="40">
        <v>1108.3499999999999</v>
      </c>
      <c r="F276" s="40">
        <v>1092.5999999999999</v>
      </c>
      <c r="G276" s="40">
        <v>1080.1999999999998</v>
      </c>
      <c r="H276" s="40">
        <v>1136.5</v>
      </c>
      <c r="I276" s="40">
        <v>1148.9000000000001</v>
      </c>
      <c r="J276" s="40">
        <v>1164.6500000000001</v>
      </c>
      <c r="K276" s="31">
        <v>1133.1500000000001</v>
      </c>
      <c r="L276" s="31">
        <v>1105</v>
      </c>
      <c r="M276" s="31">
        <v>1.66445</v>
      </c>
      <c r="N276" s="1"/>
      <c r="O276" s="1"/>
    </row>
    <row r="277" spans="1:15" ht="12.75" customHeight="1">
      <c r="A277" s="31">
        <v>267</v>
      </c>
      <c r="B277" s="31" t="s">
        <v>435</v>
      </c>
      <c r="C277" s="31">
        <v>384.75</v>
      </c>
      <c r="D277" s="40">
        <v>385.76666666666665</v>
      </c>
      <c r="E277" s="40">
        <v>381.0333333333333</v>
      </c>
      <c r="F277" s="40">
        <v>377.31666666666666</v>
      </c>
      <c r="G277" s="40">
        <v>372.58333333333331</v>
      </c>
      <c r="H277" s="40">
        <v>389.48333333333329</v>
      </c>
      <c r="I277" s="40">
        <v>394.21666666666664</v>
      </c>
      <c r="J277" s="40">
        <v>397.93333333333328</v>
      </c>
      <c r="K277" s="31">
        <v>390.5</v>
      </c>
      <c r="L277" s="31">
        <v>382.05</v>
      </c>
      <c r="M277" s="31">
        <v>3.01356</v>
      </c>
      <c r="N277" s="1"/>
      <c r="O277" s="1"/>
    </row>
    <row r="278" spans="1:15" ht="12.75" customHeight="1">
      <c r="A278" s="31">
        <v>268</v>
      </c>
      <c r="B278" s="31" t="s">
        <v>855</v>
      </c>
      <c r="C278" s="31">
        <v>67.900000000000006</v>
      </c>
      <c r="D278" s="40">
        <v>67.8</v>
      </c>
      <c r="E278" s="40">
        <v>67.099999999999994</v>
      </c>
      <c r="F278" s="40">
        <v>66.3</v>
      </c>
      <c r="G278" s="40">
        <v>65.599999999999994</v>
      </c>
      <c r="H278" s="40">
        <v>68.599999999999994</v>
      </c>
      <c r="I278" s="40">
        <v>69.300000000000011</v>
      </c>
      <c r="J278" s="40">
        <v>70.099999999999994</v>
      </c>
      <c r="K278" s="31">
        <v>68.5</v>
      </c>
      <c r="L278" s="31">
        <v>67</v>
      </c>
      <c r="M278" s="31">
        <v>4.4711999999999996</v>
      </c>
      <c r="N278" s="1"/>
      <c r="O278" s="1"/>
    </row>
    <row r="279" spans="1:15" ht="12.75" customHeight="1">
      <c r="A279" s="31">
        <v>269</v>
      </c>
      <c r="B279" s="31" t="s">
        <v>436</v>
      </c>
      <c r="C279" s="31">
        <v>595.04999999999995</v>
      </c>
      <c r="D279" s="40">
        <v>592.65</v>
      </c>
      <c r="E279" s="40">
        <v>586.44999999999993</v>
      </c>
      <c r="F279" s="40">
        <v>577.84999999999991</v>
      </c>
      <c r="G279" s="40">
        <v>571.64999999999986</v>
      </c>
      <c r="H279" s="40">
        <v>601.25</v>
      </c>
      <c r="I279" s="40">
        <v>607.45000000000005</v>
      </c>
      <c r="J279" s="40">
        <v>616.05000000000007</v>
      </c>
      <c r="K279" s="31">
        <v>598.85</v>
      </c>
      <c r="L279" s="31">
        <v>584.04999999999995</v>
      </c>
      <c r="M279" s="31">
        <v>1.7199500000000001</v>
      </c>
      <c r="N279" s="1"/>
      <c r="O279" s="1"/>
    </row>
    <row r="280" spans="1:15" ht="12.75" customHeight="1">
      <c r="A280" s="31">
        <v>270</v>
      </c>
      <c r="B280" s="31" t="s">
        <v>437</v>
      </c>
      <c r="C280" s="31">
        <v>48.8</v>
      </c>
      <c r="D280" s="40">
        <v>48.416666666666664</v>
      </c>
      <c r="E280" s="40">
        <v>47.883333333333326</v>
      </c>
      <c r="F280" s="40">
        <v>46.966666666666661</v>
      </c>
      <c r="G280" s="40">
        <v>46.433333333333323</v>
      </c>
      <c r="H280" s="40">
        <v>49.333333333333329</v>
      </c>
      <c r="I280" s="40">
        <v>49.866666666666674</v>
      </c>
      <c r="J280" s="40">
        <v>50.783333333333331</v>
      </c>
      <c r="K280" s="31">
        <v>48.95</v>
      </c>
      <c r="L280" s="31">
        <v>47.5</v>
      </c>
      <c r="M280" s="31">
        <v>21.55442</v>
      </c>
      <c r="N280" s="1"/>
      <c r="O280" s="1"/>
    </row>
    <row r="281" spans="1:15" ht="12.75" customHeight="1">
      <c r="A281" s="31">
        <v>271</v>
      </c>
      <c r="B281" s="31" t="s">
        <v>439</v>
      </c>
      <c r="C281" s="31">
        <v>427.6</v>
      </c>
      <c r="D281" s="40">
        <v>429.9666666666667</v>
      </c>
      <c r="E281" s="40">
        <v>422.03333333333342</v>
      </c>
      <c r="F281" s="40">
        <v>416.4666666666667</v>
      </c>
      <c r="G281" s="40">
        <v>408.53333333333342</v>
      </c>
      <c r="H281" s="40">
        <v>435.53333333333342</v>
      </c>
      <c r="I281" s="40">
        <v>443.4666666666667</v>
      </c>
      <c r="J281" s="40">
        <v>449.03333333333342</v>
      </c>
      <c r="K281" s="31">
        <v>437.9</v>
      </c>
      <c r="L281" s="31">
        <v>424.4</v>
      </c>
      <c r="M281" s="31">
        <v>0.86663000000000001</v>
      </c>
      <c r="N281" s="1"/>
      <c r="O281" s="1"/>
    </row>
    <row r="282" spans="1:15" ht="12.75" customHeight="1">
      <c r="A282" s="31">
        <v>272</v>
      </c>
      <c r="B282" s="31" t="s">
        <v>429</v>
      </c>
      <c r="C282" s="31">
        <v>1134.5</v>
      </c>
      <c r="D282" s="40">
        <v>1138.6499999999999</v>
      </c>
      <c r="E282" s="40">
        <v>1102.2999999999997</v>
      </c>
      <c r="F282" s="40">
        <v>1070.0999999999999</v>
      </c>
      <c r="G282" s="40">
        <v>1033.7499999999998</v>
      </c>
      <c r="H282" s="40">
        <v>1170.8499999999997</v>
      </c>
      <c r="I282" s="40">
        <v>1207.1999999999996</v>
      </c>
      <c r="J282" s="40">
        <v>1239.3999999999996</v>
      </c>
      <c r="K282" s="31">
        <v>1175</v>
      </c>
      <c r="L282" s="31">
        <v>1106.45</v>
      </c>
      <c r="M282" s="31">
        <v>8.2759900000000002</v>
      </c>
      <c r="N282" s="1"/>
      <c r="O282" s="1"/>
    </row>
    <row r="283" spans="1:15" ht="12.75" customHeight="1">
      <c r="A283" s="31">
        <v>273</v>
      </c>
      <c r="B283" s="31" t="s">
        <v>430</v>
      </c>
      <c r="C283" s="31">
        <v>273.3</v>
      </c>
      <c r="D283" s="40">
        <v>275.78333333333336</v>
      </c>
      <c r="E283" s="40">
        <v>267.7166666666667</v>
      </c>
      <c r="F283" s="40">
        <v>262.13333333333333</v>
      </c>
      <c r="G283" s="40">
        <v>254.06666666666666</v>
      </c>
      <c r="H283" s="40">
        <v>281.36666666666673</v>
      </c>
      <c r="I283" s="40">
        <v>289.43333333333345</v>
      </c>
      <c r="J283" s="40">
        <v>295.01666666666677</v>
      </c>
      <c r="K283" s="31">
        <v>283.85000000000002</v>
      </c>
      <c r="L283" s="31">
        <v>270.2</v>
      </c>
      <c r="M283" s="31">
        <v>4.3822000000000001</v>
      </c>
      <c r="N283" s="1"/>
      <c r="O283" s="1"/>
    </row>
    <row r="284" spans="1:15" ht="12.75" customHeight="1">
      <c r="A284" s="31">
        <v>274</v>
      </c>
      <c r="B284" s="31" t="s">
        <v>142</v>
      </c>
      <c r="C284" s="31">
        <v>1953.35</v>
      </c>
      <c r="D284" s="40">
        <v>1959.75</v>
      </c>
      <c r="E284" s="40">
        <v>1933.6</v>
      </c>
      <c r="F284" s="40">
        <v>1913.85</v>
      </c>
      <c r="G284" s="40">
        <v>1887.6999999999998</v>
      </c>
      <c r="H284" s="40">
        <v>1979.5</v>
      </c>
      <c r="I284" s="40">
        <v>2005.65</v>
      </c>
      <c r="J284" s="40">
        <v>2025.4</v>
      </c>
      <c r="K284" s="31">
        <v>1985.9</v>
      </c>
      <c r="L284" s="31">
        <v>1940</v>
      </c>
      <c r="M284" s="31">
        <v>25.856929999999998</v>
      </c>
      <c r="N284" s="1"/>
      <c r="O284" s="1"/>
    </row>
    <row r="285" spans="1:15" ht="12.75" customHeight="1">
      <c r="A285" s="31">
        <v>275</v>
      </c>
      <c r="B285" s="31" t="s">
        <v>431</v>
      </c>
      <c r="C285" s="31">
        <v>506.6</v>
      </c>
      <c r="D285" s="40">
        <v>511.89999999999992</v>
      </c>
      <c r="E285" s="40">
        <v>492.79999999999984</v>
      </c>
      <c r="F285" s="40">
        <v>478.99999999999994</v>
      </c>
      <c r="G285" s="40">
        <v>459.89999999999986</v>
      </c>
      <c r="H285" s="40">
        <v>525.69999999999982</v>
      </c>
      <c r="I285" s="40">
        <v>544.79999999999984</v>
      </c>
      <c r="J285" s="40">
        <v>558.5999999999998</v>
      </c>
      <c r="K285" s="31">
        <v>531</v>
      </c>
      <c r="L285" s="31">
        <v>498.1</v>
      </c>
      <c r="M285" s="31">
        <v>35.192480000000003</v>
      </c>
      <c r="N285" s="1"/>
      <c r="O285" s="1"/>
    </row>
    <row r="286" spans="1:15" ht="12.75" customHeight="1">
      <c r="A286" s="31">
        <v>276</v>
      </c>
      <c r="B286" s="31" t="s">
        <v>428</v>
      </c>
      <c r="C286" s="31">
        <v>511.2</v>
      </c>
      <c r="D286" s="40">
        <v>518.9666666666667</v>
      </c>
      <c r="E286" s="40">
        <v>500.93333333333339</v>
      </c>
      <c r="F286" s="40">
        <v>490.66666666666669</v>
      </c>
      <c r="G286" s="40">
        <v>472.63333333333338</v>
      </c>
      <c r="H286" s="40">
        <v>529.23333333333335</v>
      </c>
      <c r="I286" s="40">
        <v>547.26666666666665</v>
      </c>
      <c r="J286" s="40">
        <v>557.53333333333342</v>
      </c>
      <c r="K286" s="31">
        <v>537</v>
      </c>
      <c r="L286" s="31">
        <v>508.7</v>
      </c>
      <c r="M286" s="31">
        <v>3.9443000000000001</v>
      </c>
      <c r="N286" s="1"/>
      <c r="O286" s="1"/>
    </row>
    <row r="287" spans="1:15" ht="12.75" customHeight="1">
      <c r="A287" s="31">
        <v>277</v>
      </c>
      <c r="B287" s="31" t="s">
        <v>432</v>
      </c>
      <c r="C287" s="31">
        <v>239.25</v>
      </c>
      <c r="D287" s="40">
        <v>240.58333333333334</v>
      </c>
      <c r="E287" s="40">
        <v>236.2166666666667</v>
      </c>
      <c r="F287" s="40">
        <v>233.18333333333337</v>
      </c>
      <c r="G287" s="40">
        <v>228.81666666666672</v>
      </c>
      <c r="H287" s="40">
        <v>243.61666666666667</v>
      </c>
      <c r="I287" s="40">
        <v>247.98333333333329</v>
      </c>
      <c r="J287" s="40">
        <v>251.01666666666665</v>
      </c>
      <c r="K287" s="31">
        <v>244.95</v>
      </c>
      <c r="L287" s="31">
        <v>237.55</v>
      </c>
      <c r="M287" s="31">
        <v>1.67371</v>
      </c>
      <c r="N287" s="1"/>
      <c r="O287" s="1"/>
    </row>
    <row r="288" spans="1:15" ht="12.75" customHeight="1">
      <c r="A288" s="31">
        <v>278</v>
      </c>
      <c r="B288" s="31" t="s">
        <v>433</v>
      </c>
      <c r="C288" s="31">
        <v>1253.05</v>
      </c>
      <c r="D288" s="40">
        <v>1251.9166666666667</v>
      </c>
      <c r="E288" s="40">
        <v>1234.8333333333335</v>
      </c>
      <c r="F288" s="40">
        <v>1216.6166666666668</v>
      </c>
      <c r="G288" s="40">
        <v>1199.5333333333335</v>
      </c>
      <c r="H288" s="40">
        <v>1270.1333333333334</v>
      </c>
      <c r="I288" s="40">
        <v>1287.2166666666669</v>
      </c>
      <c r="J288" s="40">
        <v>1305.4333333333334</v>
      </c>
      <c r="K288" s="31">
        <v>1269</v>
      </c>
      <c r="L288" s="31">
        <v>1233.7</v>
      </c>
      <c r="M288" s="31">
        <v>7.7090000000000006E-2</v>
      </c>
      <c r="N288" s="1"/>
      <c r="O288" s="1"/>
    </row>
    <row r="289" spans="1:15" ht="12.75" customHeight="1">
      <c r="A289" s="31">
        <v>279</v>
      </c>
      <c r="B289" s="31" t="s">
        <v>438</v>
      </c>
      <c r="C289" s="31">
        <v>498.2</v>
      </c>
      <c r="D289" s="40">
        <v>499.51666666666665</v>
      </c>
      <c r="E289" s="40">
        <v>493.68333333333328</v>
      </c>
      <c r="F289" s="40">
        <v>489.16666666666663</v>
      </c>
      <c r="G289" s="40">
        <v>483.33333333333326</v>
      </c>
      <c r="H289" s="40">
        <v>504.0333333333333</v>
      </c>
      <c r="I289" s="40">
        <v>509.86666666666667</v>
      </c>
      <c r="J289" s="40">
        <v>514.38333333333333</v>
      </c>
      <c r="K289" s="31">
        <v>505.35</v>
      </c>
      <c r="L289" s="31">
        <v>495</v>
      </c>
      <c r="M289" s="31">
        <v>0.622</v>
      </c>
      <c r="N289" s="1"/>
      <c r="O289" s="1"/>
    </row>
    <row r="290" spans="1:15" ht="12.75" customHeight="1">
      <c r="A290" s="31">
        <v>280</v>
      </c>
      <c r="B290" s="31" t="s">
        <v>143</v>
      </c>
      <c r="C290" s="31">
        <v>77.55</v>
      </c>
      <c r="D290" s="40">
        <v>76.8</v>
      </c>
      <c r="E290" s="40">
        <v>75.8</v>
      </c>
      <c r="F290" s="40">
        <v>74.05</v>
      </c>
      <c r="G290" s="40">
        <v>73.05</v>
      </c>
      <c r="H290" s="40">
        <v>78.55</v>
      </c>
      <c r="I290" s="40">
        <v>79.55</v>
      </c>
      <c r="J290" s="40">
        <v>81.3</v>
      </c>
      <c r="K290" s="31">
        <v>77.8</v>
      </c>
      <c r="L290" s="31">
        <v>75.05</v>
      </c>
      <c r="M290" s="31">
        <v>53.535499999999999</v>
      </c>
      <c r="N290" s="1"/>
      <c r="O290" s="1"/>
    </row>
    <row r="291" spans="1:15" ht="12.75" customHeight="1">
      <c r="A291" s="31">
        <v>281</v>
      </c>
      <c r="B291" s="31" t="s">
        <v>144</v>
      </c>
      <c r="C291" s="31">
        <v>3722.85</v>
      </c>
      <c r="D291" s="40">
        <v>3753.4833333333336</v>
      </c>
      <c r="E291" s="40">
        <v>3669.4666666666672</v>
      </c>
      <c r="F291" s="40">
        <v>3616.0833333333335</v>
      </c>
      <c r="G291" s="40">
        <v>3532.0666666666671</v>
      </c>
      <c r="H291" s="40">
        <v>3806.8666666666672</v>
      </c>
      <c r="I291" s="40">
        <v>3890.8833333333337</v>
      </c>
      <c r="J291" s="40">
        <v>3944.2666666666673</v>
      </c>
      <c r="K291" s="31">
        <v>3837.5</v>
      </c>
      <c r="L291" s="31">
        <v>3700.1</v>
      </c>
      <c r="M291" s="31">
        <v>2.39229</v>
      </c>
      <c r="N291" s="1"/>
      <c r="O291" s="1"/>
    </row>
    <row r="292" spans="1:15" ht="12.75" customHeight="1">
      <c r="A292" s="31">
        <v>282</v>
      </c>
      <c r="B292" s="31" t="s">
        <v>440</v>
      </c>
      <c r="C292" s="31">
        <v>336.1</v>
      </c>
      <c r="D292" s="40">
        <v>338.13333333333338</v>
      </c>
      <c r="E292" s="40">
        <v>327.26666666666677</v>
      </c>
      <c r="F292" s="40">
        <v>318.43333333333339</v>
      </c>
      <c r="G292" s="40">
        <v>307.56666666666678</v>
      </c>
      <c r="H292" s="40">
        <v>346.96666666666675</v>
      </c>
      <c r="I292" s="40">
        <v>357.83333333333343</v>
      </c>
      <c r="J292" s="40">
        <v>366.66666666666674</v>
      </c>
      <c r="K292" s="31">
        <v>349</v>
      </c>
      <c r="L292" s="31">
        <v>329.3</v>
      </c>
      <c r="M292" s="31">
        <v>1.63826</v>
      </c>
      <c r="N292" s="1"/>
      <c r="O292" s="1"/>
    </row>
    <row r="293" spans="1:15" ht="12.75" customHeight="1">
      <c r="A293" s="31">
        <v>283</v>
      </c>
      <c r="B293" s="31" t="s">
        <v>268</v>
      </c>
      <c r="C293" s="31">
        <v>508.3</v>
      </c>
      <c r="D293" s="40">
        <v>509.48333333333329</v>
      </c>
      <c r="E293" s="40">
        <v>500.96666666666658</v>
      </c>
      <c r="F293" s="40">
        <v>493.63333333333327</v>
      </c>
      <c r="G293" s="40">
        <v>485.11666666666656</v>
      </c>
      <c r="H293" s="40">
        <v>516.81666666666661</v>
      </c>
      <c r="I293" s="40">
        <v>525.33333333333337</v>
      </c>
      <c r="J293" s="40">
        <v>532.66666666666663</v>
      </c>
      <c r="K293" s="31">
        <v>518</v>
      </c>
      <c r="L293" s="31">
        <v>502.15</v>
      </c>
      <c r="M293" s="31">
        <v>17.73216</v>
      </c>
      <c r="N293" s="1"/>
      <c r="O293" s="1"/>
    </row>
    <row r="294" spans="1:15" ht="12.75" customHeight="1">
      <c r="A294" s="31">
        <v>284</v>
      </c>
      <c r="B294" s="31" t="s">
        <v>441</v>
      </c>
      <c r="C294" s="31">
        <v>8831.6</v>
      </c>
      <c r="D294" s="40">
        <v>8739.85</v>
      </c>
      <c r="E294" s="40">
        <v>8599.75</v>
      </c>
      <c r="F294" s="40">
        <v>8367.9</v>
      </c>
      <c r="G294" s="40">
        <v>8227.7999999999993</v>
      </c>
      <c r="H294" s="40">
        <v>8971.7000000000007</v>
      </c>
      <c r="I294" s="40">
        <v>9111.8000000000029</v>
      </c>
      <c r="J294" s="40">
        <v>9343.6500000000015</v>
      </c>
      <c r="K294" s="31">
        <v>8879.9500000000007</v>
      </c>
      <c r="L294" s="31">
        <v>8508</v>
      </c>
      <c r="M294" s="31">
        <v>9.1130000000000003E-2</v>
      </c>
      <c r="N294" s="1"/>
      <c r="O294" s="1"/>
    </row>
    <row r="295" spans="1:15" ht="12.75" customHeight="1">
      <c r="A295" s="31">
        <v>285</v>
      </c>
      <c r="B295" s="31" t="s">
        <v>442</v>
      </c>
      <c r="C295" s="31">
        <v>45.05</v>
      </c>
      <c r="D295" s="40">
        <v>45.050000000000004</v>
      </c>
      <c r="E295" s="40">
        <v>44.100000000000009</v>
      </c>
      <c r="F295" s="40">
        <v>43.150000000000006</v>
      </c>
      <c r="G295" s="40">
        <v>42.20000000000001</v>
      </c>
      <c r="H295" s="40">
        <v>46.000000000000007</v>
      </c>
      <c r="I295" s="40">
        <v>46.95000000000001</v>
      </c>
      <c r="J295" s="40">
        <v>47.900000000000006</v>
      </c>
      <c r="K295" s="31">
        <v>46</v>
      </c>
      <c r="L295" s="31">
        <v>44.1</v>
      </c>
      <c r="M295" s="31">
        <v>33.574710000000003</v>
      </c>
      <c r="N295" s="1"/>
      <c r="O295" s="1"/>
    </row>
    <row r="296" spans="1:15" ht="12.75" customHeight="1">
      <c r="A296" s="31">
        <v>286</v>
      </c>
      <c r="B296" s="31" t="s">
        <v>145</v>
      </c>
      <c r="C296" s="31">
        <v>375.15</v>
      </c>
      <c r="D296" s="40">
        <v>374.45</v>
      </c>
      <c r="E296" s="40">
        <v>370.95</v>
      </c>
      <c r="F296" s="40">
        <v>366.75</v>
      </c>
      <c r="G296" s="40">
        <v>363.25</v>
      </c>
      <c r="H296" s="40">
        <v>378.65</v>
      </c>
      <c r="I296" s="40">
        <v>382.15</v>
      </c>
      <c r="J296" s="40">
        <v>386.34999999999997</v>
      </c>
      <c r="K296" s="31">
        <v>377.95</v>
      </c>
      <c r="L296" s="31">
        <v>370.25</v>
      </c>
      <c r="M296" s="31">
        <v>21.499659999999999</v>
      </c>
      <c r="N296" s="1"/>
      <c r="O296" s="1"/>
    </row>
    <row r="297" spans="1:15" ht="12.75" customHeight="1">
      <c r="A297" s="31">
        <v>287</v>
      </c>
      <c r="B297" s="31" t="s">
        <v>443</v>
      </c>
      <c r="C297" s="31">
        <v>2575.1</v>
      </c>
      <c r="D297" s="40">
        <v>2558.3833333333332</v>
      </c>
      <c r="E297" s="40">
        <v>2517.8666666666663</v>
      </c>
      <c r="F297" s="40">
        <v>2460.6333333333332</v>
      </c>
      <c r="G297" s="40">
        <v>2420.1166666666663</v>
      </c>
      <c r="H297" s="40">
        <v>2615.6166666666663</v>
      </c>
      <c r="I297" s="40">
        <v>2656.1333333333328</v>
      </c>
      <c r="J297" s="40">
        <v>2713.3666666666663</v>
      </c>
      <c r="K297" s="31">
        <v>2598.9</v>
      </c>
      <c r="L297" s="31">
        <v>2501.15</v>
      </c>
      <c r="M297" s="31">
        <v>1.09901</v>
      </c>
      <c r="N297" s="1"/>
      <c r="O297" s="1"/>
    </row>
    <row r="298" spans="1:15" ht="12.75" customHeight="1">
      <c r="A298" s="31">
        <v>288</v>
      </c>
      <c r="B298" s="31" t="s">
        <v>856</v>
      </c>
      <c r="C298" s="31">
        <v>1490.4</v>
      </c>
      <c r="D298" s="40">
        <v>1473.6833333333334</v>
      </c>
      <c r="E298" s="40">
        <v>1408.3666666666668</v>
      </c>
      <c r="F298" s="40">
        <v>1326.3333333333335</v>
      </c>
      <c r="G298" s="40">
        <v>1261.0166666666669</v>
      </c>
      <c r="H298" s="40">
        <v>1555.7166666666667</v>
      </c>
      <c r="I298" s="40">
        <v>1621.0333333333333</v>
      </c>
      <c r="J298" s="40">
        <v>1703.0666666666666</v>
      </c>
      <c r="K298" s="31">
        <v>1539</v>
      </c>
      <c r="L298" s="31">
        <v>1391.65</v>
      </c>
      <c r="M298" s="31">
        <v>8.2893299999999996</v>
      </c>
      <c r="N298" s="1"/>
      <c r="O298" s="1"/>
    </row>
    <row r="299" spans="1:15" ht="12.75" customHeight="1">
      <c r="A299" s="31">
        <v>289</v>
      </c>
      <c r="B299" s="31" t="s">
        <v>146</v>
      </c>
      <c r="C299" s="31">
        <v>1786</v>
      </c>
      <c r="D299" s="40">
        <v>1780.6833333333334</v>
      </c>
      <c r="E299" s="40">
        <v>1767.3666666666668</v>
      </c>
      <c r="F299" s="40">
        <v>1748.7333333333333</v>
      </c>
      <c r="G299" s="40">
        <v>1735.4166666666667</v>
      </c>
      <c r="H299" s="40">
        <v>1799.3166666666668</v>
      </c>
      <c r="I299" s="40">
        <v>1812.6333333333334</v>
      </c>
      <c r="J299" s="40">
        <v>1831.2666666666669</v>
      </c>
      <c r="K299" s="31">
        <v>1794</v>
      </c>
      <c r="L299" s="31">
        <v>1762.05</v>
      </c>
      <c r="M299" s="31">
        <v>13.597860000000001</v>
      </c>
      <c r="N299" s="1"/>
      <c r="O299" s="1"/>
    </row>
    <row r="300" spans="1:15" ht="12.75" customHeight="1">
      <c r="A300" s="31">
        <v>290</v>
      </c>
      <c r="B300" s="31" t="s">
        <v>147</v>
      </c>
      <c r="C300" s="31">
        <v>6912.2</v>
      </c>
      <c r="D300" s="40">
        <v>6886.0333333333328</v>
      </c>
      <c r="E300" s="40">
        <v>6842.3166666666657</v>
      </c>
      <c r="F300" s="40">
        <v>6772.4333333333325</v>
      </c>
      <c r="G300" s="40">
        <v>6728.7166666666653</v>
      </c>
      <c r="H300" s="40">
        <v>6955.9166666666661</v>
      </c>
      <c r="I300" s="40">
        <v>6999.6333333333332</v>
      </c>
      <c r="J300" s="40">
        <v>7069.5166666666664</v>
      </c>
      <c r="K300" s="31">
        <v>6929.75</v>
      </c>
      <c r="L300" s="31">
        <v>6816.15</v>
      </c>
      <c r="M300" s="31">
        <v>1.99325</v>
      </c>
      <c r="N300" s="1"/>
      <c r="O300" s="1"/>
    </row>
    <row r="301" spans="1:15" ht="12.75" customHeight="1">
      <c r="A301" s="31">
        <v>291</v>
      </c>
      <c r="B301" s="31" t="s">
        <v>148</v>
      </c>
      <c r="C301" s="31">
        <v>5353.65</v>
      </c>
      <c r="D301" s="40">
        <v>5335.2166666666662</v>
      </c>
      <c r="E301" s="40">
        <v>5300.4333333333325</v>
      </c>
      <c r="F301" s="40">
        <v>5247.2166666666662</v>
      </c>
      <c r="G301" s="40">
        <v>5212.4333333333325</v>
      </c>
      <c r="H301" s="40">
        <v>5388.4333333333325</v>
      </c>
      <c r="I301" s="40">
        <v>5423.2166666666672</v>
      </c>
      <c r="J301" s="40">
        <v>5476.4333333333325</v>
      </c>
      <c r="K301" s="31">
        <v>5370</v>
      </c>
      <c r="L301" s="31">
        <v>5282</v>
      </c>
      <c r="M301" s="31">
        <v>1.98481</v>
      </c>
      <c r="N301" s="1"/>
      <c r="O301" s="1"/>
    </row>
    <row r="302" spans="1:15" ht="12.75" customHeight="1">
      <c r="A302" s="31">
        <v>292</v>
      </c>
      <c r="B302" s="31" t="s">
        <v>149</v>
      </c>
      <c r="C302" s="31">
        <v>871.4</v>
      </c>
      <c r="D302" s="40">
        <v>876.81666666666661</v>
      </c>
      <c r="E302" s="40">
        <v>858.63333333333321</v>
      </c>
      <c r="F302" s="40">
        <v>845.86666666666656</v>
      </c>
      <c r="G302" s="40">
        <v>827.68333333333317</v>
      </c>
      <c r="H302" s="40">
        <v>889.58333333333326</v>
      </c>
      <c r="I302" s="40">
        <v>907.76666666666665</v>
      </c>
      <c r="J302" s="40">
        <v>920.5333333333333</v>
      </c>
      <c r="K302" s="31">
        <v>895</v>
      </c>
      <c r="L302" s="31">
        <v>864.05</v>
      </c>
      <c r="M302" s="31">
        <v>10.72115</v>
      </c>
      <c r="N302" s="1"/>
      <c r="O302" s="1"/>
    </row>
    <row r="303" spans="1:15" ht="12.75" customHeight="1">
      <c r="A303" s="31">
        <v>293</v>
      </c>
      <c r="B303" s="31" t="s">
        <v>444</v>
      </c>
      <c r="C303" s="31">
        <v>3934.35</v>
      </c>
      <c r="D303" s="40">
        <v>3871.4500000000003</v>
      </c>
      <c r="E303" s="40">
        <v>3782.9000000000005</v>
      </c>
      <c r="F303" s="40">
        <v>3631.4500000000003</v>
      </c>
      <c r="G303" s="40">
        <v>3542.9000000000005</v>
      </c>
      <c r="H303" s="40">
        <v>4022.9000000000005</v>
      </c>
      <c r="I303" s="40">
        <v>4111.4500000000007</v>
      </c>
      <c r="J303" s="40">
        <v>4262.9000000000005</v>
      </c>
      <c r="K303" s="31">
        <v>3960</v>
      </c>
      <c r="L303" s="31">
        <v>3720</v>
      </c>
      <c r="M303" s="31">
        <v>0.72489000000000003</v>
      </c>
      <c r="N303" s="1"/>
      <c r="O303" s="1"/>
    </row>
    <row r="304" spans="1:15" ht="12.75" customHeight="1">
      <c r="A304" s="31">
        <v>294</v>
      </c>
      <c r="B304" s="31" t="s">
        <v>857</v>
      </c>
      <c r="C304" s="31">
        <v>416.6</v>
      </c>
      <c r="D304" s="40">
        <v>418.76666666666665</v>
      </c>
      <c r="E304" s="40">
        <v>411.83333333333331</v>
      </c>
      <c r="F304" s="40">
        <v>407.06666666666666</v>
      </c>
      <c r="G304" s="40">
        <v>400.13333333333333</v>
      </c>
      <c r="H304" s="40">
        <v>423.5333333333333</v>
      </c>
      <c r="I304" s="40">
        <v>430.4666666666667</v>
      </c>
      <c r="J304" s="40">
        <v>435.23333333333329</v>
      </c>
      <c r="K304" s="31">
        <v>425.7</v>
      </c>
      <c r="L304" s="31">
        <v>414</v>
      </c>
      <c r="M304" s="31">
        <v>4.2099000000000002</v>
      </c>
      <c r="N304" s="1"/>
      <c r="O304" s="1"/>
    </row>
    <row r="305" spans="1:15" ht="12.75" customHeight="1">
      <c r="A305" s="31">
        <v>295</v>
      </c>
      <c r="B305" s="31" t="s">
        <v>150</v>
      </c>
      <c r="C305" s="31">
        <v>834.7</v>
      </c>
      <c r="D305" s="40">
        <v>833.55000000000007</v>
      </c>
      <c r="E305" s="40">
        <v>824.40000000000009</v>
      </c>
      <c r="F305" s="40">
        <v>814.1</v>
      </c>
      <c r="G305" s="40">
        <v>804.95</v>
      </c>
      <c r="H305" s="40">
        <v>843.85000000000014</v>
      </c>
      <c r="I305" s="40">
        <v>853</v>
      </c>
      <c r="J305" s="40">
        <v>863.30000000000018</v>
      </c>
      <c r="K305" s="31">
        <v>842.7</v>
      </c>
      <c r="L305" s="31">
        <v>823.25</v>
      </c>
      <c r="M305" s="31">
        <v>51.216340000000002</v>
      </c>
      <c r="N305" s="1"/>
      <c r="O305" s="1"/>
    </row>
    <row r="306" spans="1:15" ht="12.75" customHeight="1">
      <c r="A306" s="31">
        <v>296</v>
      </c>
      <c r="B306" s="31" t="s">
        <v>151</v>
      </c>
      <c r="C306" s="31">
        <v>157.44999999999999</v>
      </c>
      <c r="D306" s="40">
        <v>156.98333333333335</v>
      </c>
      <c r="E306" s="40">
        <v>155.56666666666669</v>
      </c>
      <c r="F306" s="40">
        <v>153.68333333333334</v>
      </c>
      <c r="G306" s="40">
        <v>152.26666666666668</v>
      </c>
      <c r="H306" s="40">
        <v>158.8666666666667</v>
      </c>
      <c r="I306" s="40">
        <v>160.28333333333333</v>
      </c>
      <c r="J306" s="40">
        <v>162.16666666666671</v>
      </c>
      <c r="K306" s="31">
        <v>158.4</v>
      </c>
      <c r="L306" s="31">
        <v>155.1</v>
      </c>
      <c r="M306" s="31">
        <v>30.594239999999999</v>
      </c>
      <c r="N306" s="1"/>
      <c r="O306" s="1"/>
    </row>
    <row r="307" spans="1:15" ht="12.75" customHeight="1">
      <c r="A307" s="31">
        <v>297</v>
      </c>
      <c r="B307" s="31" t="s">
        <v>317</v>
      </c>
      <c r="C307" s="31">
        <v>19.2</v>
      </c>
      <c r="D307" s="40">
        <v>19.266666666666669</v>
      </c>
      <c r="E307" s="40">
        <v>19.033333333333339</v>
      </c>
      <c r="F307" s="40">
        <v>18.866666666666671</v>
      </c>
      <c r="G307" s="40">
        <v>18.63333333333334</v>
      </c>
      <c r="H307" s="40">
        <v>19.433333333333337</v>
      </c>
      <c r="I307" s="40">
        <v>19.666666666666664</v>
      </c>
      <c r="J307" s="40">
        <v>19.833333333333336</v>
      </c>
      <c r="K307" s="31">
        <v>19.5</v>
      </c>
      <c r="L307" s="31">
        <v>19.100000000000001</v>
      </c>
      <c r="M307" s="31">
        <v>22.979369999999999</v>
      </c>
      <c r="N307" s="1"/>
      <c r="O307" s="1"/>
    </row>
    <row r="308" spans="1:15" ht="12.75" customHeight="1">
      <c r="A308" s="31">
        <v>298</v>
      </c>
      <c r="B308" s="31" t="s">
        <v>447</v>
      </c>
      <c r="C308" s="31">
        <v>237.5</v>
      </c>
      <c r="D308" s="40">
        <v>239.18333333333331</v>
      </c>
      <c r="E308" s="40">
        <v>233.96666666666661</v>
      </c>
      <c r="F308" s="40">
        <v>230.43333333333331</v>
      </c>
      <c r="G308" s="40">
        <v>225.21666666666661</v>
      </c>
      <c r="H308" s="40">
        <v>242.71666666666661</v>
      </c>
      <c r="I308" s="40">
        <v>247.93333333333331</v>
      </c>
      <c r="J308" s="40">
        <v>251.46666666666661</v>
      </c>
      <c r="K308" s="31">
        <v>244.4</v>
      </c>
      <c r="L308" s="31">
        <v>235.65</v>
      </c>
      <c r="M308" s="31">
        <v>2.2809300000000001</v>
      </c>
      <c r="N308" s="1"/>
      <c r="O308" s="1"/>
    </row>
    <row r="309" spans="1:15" ht="12.75" customHeight="1">
      <c r="A309" s="31">
        <v>299</v>
      </c>
      <c r="B309" s="31" t="s">
        <v>449</v>
      </c>
      <c r="C309" s="31">
        <v>668.15</v>
      </c>
      <c r="D309" s="40">
        <v>669.8</v>
      </c>
      <c r="E309" s="40">
        <v>645.39999999999986</v>
      </c>
      <c r="F309" s="40">
        <v>622.64999999999986</v>
      </c>
      <c r="G309" s="40">
        <v>598.24999999999977</v>
      </c>
      <c r="H309" s="40">
        <v>692.55</v>
      </c>
      <c r="I309" s="40">
        <v>716.95</v>
      </c>
      <c r="J309" s="40">
        <v>739.7</v>
      </c>
      <c r="K309" s="31">
        <v>694.2</v>
      </c>
      <c r="L309" s="31">
        <v>647.04999999999995</v>
      </c>
      <c r="M309" s="31">
        <v>1.3027200000000001</v>
      </c>
      <c r="N309" s="1"/>
      <c r="O309" s="1"/>
    </row>
    <row r="310" spans="1:15" ht="12.75" customHeight="1">
      <c r="A310" s="31">
        <v>300</v>
      </c>
      <c r="B310" s="31" t="s">
        <v>152</v>
      </c>
      <c r="C310" s="31">
        <v>166.75</v>
      </c>
      <c r="D310" s="40">
        <v>166.65</v>
      </c>
      <c r="E310" s="40">
        <v>164.5</v>
      </c>
      <c r="F310" s="40">
        <v>162.25</v>
      </c>
      <c r="G310" s="40">
        <v>160.1</v>
      </c>
      <c r="H310" s="40">
        <v>168.9</v>
      </c>
      <c r="I310" s="40">
        <v>171.05000000000004</v>
      </c>
      <c r="J310" s="40">
        <v>173.3</v>
      </c>
      <c r="K310" s="31">
        <v>168.8</v>
      </c>
      <c r="L310" s="31">
        <v>164.4</v>
      </c>
      <c r="M310" s="31">
        <v>36.025820000000003</v>
      </c>
      <c r="N310" s="1"/>
      <c r="O310" s="1"/>
    </row>
    <row r="311" spans="1:15" ht="12.75" customHeight="1">
      <c r="A311" s="31">
        <v>301</v>
      </c>
      <c r="B311" s="31" t="s">
        <v>153</v>
      </c>
      <c r="C311" s="31">
        <v>525.04999999999995</v>
      </c>
      <c r="D311" s="40">
        <v>528.83333333333337</v>
      </c>
      <c r="E311" s="40">
        <v>519.66666666666674</v>
      </c>
      <c r="F311" s="40">
        <v>514.28333333333342</v>
      </c>
      <c r="G311" s="40">
        <v>505.11666666666679</v>
      </c>
      <c r="H311" s="40">
        <v>534.2166666666667</v>
      </c>
      <c r="I311" s="40">
        <v>543.38333333333344</v>
      </c>
      <c r="J311" s="40">
        <v>548.76666666666665</v>
      </c>
      <c r="K311" s="31">
        <v>538</v>
      </c>
      <c r="L311" s="31">
        <v>523.45000000000005</v>
      </c>
      <c r="M311" s="31">
        <v>30.03218</v>
      </c>
      <c r="N311" s="1"/>
      <c r="O311" s="1"/>
    </row>
    <row r="312" spans="1:15" ht="12.75" customHeight="1">
      <c r="A312" s="31">
        <v>302</v>
      </c>
      <c r="B312" s="31" t="s">
        <v>154</v>
      </c>
      <c r="C312" s="31">
        <v>7273.25</v>
      </c>
      <c r="D312" s="40">
        <v>7261.0999999999995</v>
      </c>
      <c r="E312" s="40">
        <v>7142.1999999999989</v>
      </c>
      <c r="F312" s="40">
        <v>7011.15</v>
      </c>
      <c r="G312" s="40">
        <v>6892.2499999999991</v>
      </c>
      <c r="H312" s="40">
        <v>7392.1499999999987</v>
      </c>
      <c r="I312" s="40">
        <v>7511.0499999999984</v>
      </c>
      <c r="J312" s="40">
        <v>7642.0999999999985</v>
      </c>
      <c r="K312" s="31">
        <v>7380</v>
      </c>
      <c r="L312" s="31">
        <v>7130.05</v>
      </c>
      <c r="M312" s="31">
        <v>16.695830000000001</v>
      </c>
      <c r="N312" s="1"/>
      <c r="O312" s="1"/>
    </row>
    <row r="313" spans="1:15" ht="12.75" customHeight="1">
      <c r="A313" s="31">
        <v>303</v>
      </c>
      <c r="B313" s="31" t="s">
        <v>858</v>
      </c>
      <c r="C313" s="31">
        <v>2672.3</v>
      </c>
      <c r="D313" s="40">
        <v>2670.7666666666669</v>
      </c>
      <c r="E313" s="40">
        <v>2626.5333333333338</v>
      </c>
      <c r="F313" s="40">
        <v>2580.7666666666669</v>
      </c>
      <c r="G313" s="40">
        <v>2536.5333333333338</v>
      </c>
      <c r="H313" s="40">
        <v>2716.5333333333338</v>
      </c>
      <c r="I313" s="40">
        <v>2760.7666666666664</v>
      </c>
      <c r="J313" s="40">
        <v>2806.5333333333338</v>
      </c>
      <c r="K313" s="31">
        <v>2715</v>
      </c>
      <c r="L313" s="31">
        <v>2625</v>
      </c>
      <c r="M313" s="31">
        <v>0.65812999999999999</v>
      </c>
      <c r="N313" s="1"/>
      <c r="O313" s="1"/>
    </row>
    <row r="314" spans="1:15" ht="12.75" customHeight="1">
      <c r="A314" s="31">
        <v>304</v>
      </c>
      <c r="B314" s="31" t="s">
        <v>451</v>
      </c>
      <c r="C314" s="31">
        <v>375.95</v>
      </c>
      <c r="D314" s="40">
        <v>376.63333333333338</v>
      </c>
      <c r="E314" s="40">
        <v>371.26666666666677</v>
      </c>
      <c r="F314" s="40">
        <v>366.58333333333337</v>
      </c>
      <c r="G314" s="40">
        <v>361.21666666666675</v>
      </c>
      <c r="H314" s="40">
        <v>381.31666666666678</v>
      </c>
      <c r="I314" s="40">
        <v>386.68333333333345</v>
      </c>
      <c r="J314" s="40">
        <v>391.36666666666679</v>
      </c>
      <c r="K314" s="31">
        <v>382</v>
      </c>
      <c r="L314" s="31">
        <v>371.95</v>
      </c>
      <c r="M314" s="31">
        <v>4.4254600000000002</v>
      </c>
      <c r="N314" s="1"/>
      <c r="O314" s="1"/>
    </row>
    <row r="315" spans="1:15" ht="12.75" customHeight="1">
      <c r="A315" s="31">
        <v>305</v>
      </c>
      <c r="B315" s="31" t="s">
        <v>452</v>
      </c>
      <c r="C315" s="31">
        <v>262.75</v>
      </c>
      <c r="D315" s="40">
        <v>263.58333333333331</v>
      </c>
      <c r="E315" s="40">
        <v>259.16666666666663</v>
      </c>
      <c r="F315" s="40">
        <v>255.58333333333331</v>
      </c>
      <c r="G315" s="40">
        <v>251.16666666666663</v>
      </c>
      <c r="H315" s="40">
        <v>267.16666666666663</v>
      </c>
      <c r="I315" s="40">
        <v>271.58333333333326</v>
      </c>
      <c r="J315" s="40">
        <v>275.16666666666663</v>
      </c>
      <c r="K315" s="31">
        <v>268</v>
      </c>
      <c r="L315" s="31">
        <v>260</v>
      </c>
      <c r="M315" s="31">
        <v>3.1346400000000001</v>
      </c>
      <c r="N315" s="1"/>
      <c r="O315" s="1"/>
    </row>
    <row r="316" spans="1:15" ht="12.75" customHeight="1">
      <c r="A316" s="31">
        <v>306</v>
      </c>
      <c r="B316" s="31" t="s">
        <v>155</v>
      </c>
      <c r="C316" s="31">
        <v>874.05</v>
      </c>
      <c r="D316" s="40">
        <v>880.4</v>
      </c>
      <c r="E316" s="40">
        <v>862.8</v>
      </c>
      <c r="F316" s="40">
        <v>851.55</v>
      </c>
      <c r="G316" s="40">
        <v>833.94999999999993</v>
      </c>
      <c r="H316" s="40">
        <v>891.65</v>
      </c>
      <c r="I316" s="40">
        <v>909.25000000000011</v>
      </c>
      <c r="J316" s="40">
        <v>920.5</v>
      </c>
      <c r="K316" s="31">
        <v>898</v>
      </c>
      <c r="L316" s="31">
        <v>869.15</v>
      </c>
      <c r="M316" s="31">
        <v>15.439679999999999</v>
      </c>
      <c r="N316" s="1"/>
      <c r="O316" s="1"/>
    </row>
    <row r="317" spans="1:15" ht="12.75" customHeight="1">
      <c r="A317" s="31">
        <v>307</v>
      </c>
      <c r="B317" s="31" t="s">
        <v>457</v>
      </c>
      <c r="C317" s="31">
        <v>1586.7</v>
      </c>
      <c r="D317" s="40">
        <v>1595.25</v>
      </c>
      <c r="E317" s="40">
        <v>1569.05</v>
      </c>
      <c r="F317" s="40">
        <v>1551.3999999999999</v>
      </c>
      <c r="G317" s="40">
        <v>1525.1999999999998</v>
      </c>
      <c r="H317" s="40">
        <v>1612.9</v>
      </c>
      <c r="I317" s="40">
        <v>1639.1</v>
      </c>
      <c r="J317" s="40">
        <v>1656.7500000000002</v>
      </c>
      <c r="K317" s="31">
        <v>1621.45</v>
      </c>
      <c r="L317" s="31">
        <v>1577.6</v>
      </c>
      <c r="M317" s="31">
        <v>4.7220599999999999</v>
      </c>
      <c r="N317" s="1"/>
      <c r="O317" s="1"/>
    </row>
    <row r="318" spans="1:15" ht="12.75" customHeight="1">
      <c r="A318" s="31">
        <v>308</v>
      </c>
      <c r="B318" s="31" t="s">
        <v>156</v>
      </c>
      <c r="C318" s="31">
        <v>3156.45</v>
      </c>
      <c r="D318" s="40">
        <v>3199.4833333333336</v>
      </c>
      <c r="E318" s="40">
        <v>3088.9666666666672</v>
      </c>
      <c r="F318" s="40">
        <v>3021.4833333333336</v>
      </c>
      <c r="G318" s="40">
        <v>2910.9666666666672</v>
      </c>
      <c r="H318" s="40">
        <v>3266.9666666666672</v>
      </c>
      <c r="I318" s="40">
        <v>3377.4833333333336</v>
      </c>
      <c r="J318" s="40">
        <v>3444.9666666666672</v>
      </c>
      <c r="K318" s="31">
        <v>3310</v>
      </c>
      <c r="L318" s="31">
        <v>3132</v>
      </c>
      <c r="M318" s="31">
        <v>4.44475</v>
      </c>
      <c r="N318" s="1"/>
      <c r="O318" s="1"/>
    </row>
    <row r="319" spans="1:15" ht="12.75" customHeight="1">
      <c r="A319" s="31">
        <v>309</v>
      </c>
      <c r="B319" s="31" t="s">
        <v>157</v>
      </c>
      <c r="C319" s="31">
        <v>968.4</v>
      </c>
      <c r="D319" s="40">
        <v>962.56666666666661</v>
      </c>
      <c r="E319" s="40">
        <v>950.13333333333321</v>
      </c>
      <c r="F319" s="40">
        <v>931.86666666666656</v>
      </c>
      <c r="G319" s="40">
        <v>919.43333333333317</v>
      </c>
      <c r="H319" s="40">
        <v>980.83333333333326</v>
      </c>
      <c r="I319" s="40">
        <v>993.26666666666665</v>
      </c>
      <c r="J319" s="40">
        <v>1011.5333333333333</v>
      </c>
      <c r="K319" s="31">
        <v>975</v>
      </c>
      <c r="L319" s="31">
        <v>944.3</v>
      </c>
      <c r="M319" s="31">
        <v>5.5279400000000001</v>
      </c>
      <c r="N319" s="1"/>
      <c r="O319" s="1"/>
    </row>
    <row r="320" spans="1:15" ht="12.75" customHeight="1">
      <c r="A320" s="31">
        <v>310</v>
      </c>
      <c r="B320" s="31" t="s">
        <v>158</v>
      </c>
      <c r="C320" s="31">
        <v>912.3</v>
      </c>
      <c r="D320" s="40">
        <v>916.71666666666658</v>
      </c>
      <c r="E320" s="40">
        <v>901.63333333333321</v>
      </c>
      <c r="F320" s="40">
        <v>890.96666666666658</v>
      </c>
      <c r="G320" s="40">
        <v>875.88333333333321</v>
      </c>
      <c r="H320" s="40">
        <v>927.38333333333321</v>
      </c>
      <c r="I320" s="40">
        <v>942.46666666666647</v>
      </c>
      <c r="J320" s="40">
        <v>953.13333333333321</v>
      </c>
      <c r="K320" s="31">
        <v>931.8</v>
      </c>
      <c r="L320" s="31">
        <v>906.05</v>
      </c>
      <c r="M320" s="31">
        <v>5.4866099999999998</v>
      </c>
      <c r="N320" s="1"/>
      <c r="O320" s="1"/>
    </row>
    <row r="321" spans="1:15" ht="12.75" customHeight="1">
      <c r="A321" s="31">
        <v>311</v>
      </c>
      <c r="B321" s="31" t="s">
        <v>448</v>
      </c>
      <c r="C321" s="31">
        <v>209.3</v>
      </c>
      <c r="D321" s="40">
        <v>209.43333333333337</v>
      </c>
      <c r="E321" s="40">
        <v>206.96666666666673</v>
      </c>
      <c r="F321" s="40">
        <v>204.63333333333335</v>
      </c>
      <c r="G321" s="40">
        <v>202.16666666666671</v>
      </c>
      <c r="H321" s="40">
        <v>211.76666666666674</v>
      </c>
      <c r="I321" s="40">
        <v>214.23333333333338</v>
      </c>
      <c r="J321" s="40">
        <v>216.56666666666675</v>
      </c>
      <c r="K321" s="31">
        <v>211.9</v>
      </c>
      <c r="L321" s="31">
        <v>207.1</v>
      </c>
      <c r="M321" s="31">
        <v>1.27651</v>
      </c>
      <c r="N321" s="1"/>
      <c r="O321" s="1"/>
    </row>
    <row r="322" spans="1:15" ht="12.75" customHeight="1">
      <c r="A322" s="31">
        <v>312</v>
      </c>
      <c r="B322" s="31" t="s">
        <v>455</v>
      </c>
      <c r="C322" s="31">
        <v>183</v>
      </c>
      <c r="D322" s="40">
        <v>183.86666666666665</v>
      </c>
      <c r="E322" s="40">
        <v>181.33333333333329</v>
      </c>
      <c r="F322" s="40">
        <v>179.66666666666663</v>
      </c>
      <c r="G322" s="40">
        <v>177.13333333333327</v>
      </c>
      <c r="H322" s="40">
        <v>185.5333333333333</v>
      </c>
      <c r="I322" s="40">
        <v>188.06666666666666</v>
      </c>
      <c r="J322" s="40">
        <v>189.73333333333332</v>
      </c>
      <c r="K322" s="31">
        <v>186.4</v>
      </c>
      <c r="L322" s="31">
        <v>182.2</v>
      </c>
      <c r="M322" s="31">
        <v>1.2434000000000001</v>
      </c>
      <c r="N322" s="1"/>
      <c r="O322" s="1"/>
    </row>
    <row r="323" spans="1:15" ht="12.75" customHeight="1">
      <c r="A323" s="31">
        <v>313</v>
      </c>
      <c r="B323" s="31" t="s">
        <v>453</v>
      </c>
      <c r="C323" s="31">
        <v>165.05</v>
      </c>
      <c r="D323" s="40">
        <v>166.18333333333334</v>
      </c>
      <c r="E323" s="40">
        <v>160.86666666666667</v>
      </c>
      <c r="F323" s="40">
        <v>156.68333333333334</v>
      </c>
      <c r="G323" s="40">
        <v>151.36666666666667</v>
      </c>
      <c r="H323" s="40">
        <v>170.36666666666667</v>
      </c>
      <c r="I323" s="40">
        <v>175.68333333333334</v>
      </c>
      <c r="J323" s="40">
        <v>179.86666666666667</v>
      </c>
      <c r="K323" s="31">
        <v>171.5</v>
      </c>
      <c r="L323" s="31">
        <v>162</v>
      </c>
      <c r="M323" s="31">
        <v>10.505739999999999</v>
      </c>
      <c r="N323" s="1"/>
      <c r="O323" s="1"/>
    </row>
    <row r="324" spans="1:15" ht="12.75" customHeight="1">
      <c r="A324" s="31">
        <v>314</v>
      </c>
      <c r="B324" s="31" t="s">
        <v>454</v>
      </c>
      <c r="C324" s="31">
        <v>899.1</v>
      </c>
      <c r="D324" s="40">
        <v>900.66666666666663</v>
      </c>
      <c r="E324" s="40">
        <v>880.18333333333328</v>
      </c>
      <c r="F324" s="40">
        <v>861.26666666666665</v>
      </c>
      <c r="G324" s="40">
        <v>840.7833333333333</v>
      </c>
      <c r="H324" s="40">
        <v>919.58333333333326</v>
      </c>
      <c r="I324" s="40">
        <v>940.06666666666661</v>
      </c>
      <c r="J324" s="40">
        <v>958.98333333333323</v>
      </c>
      <c r="K324" s="31">
        <v>921.15</v>
      </c>
      <c r="L324" s="31">
        <v>881.75</v>
      </c>
      <c r="M324" s="31">
        <v>1.1120099999999999</v>
      </c>
      <c r="N324" s="1"/>
      <c r="O324" s="1"/>
    </row>
    <row r="325" spans="1:15" ht="12.75" customHeight="1">
      <c r="A325" s="31">
        <v>315</v>
      </c>
      <c r="B325" s="31" t="s">
        <v>159</v>
      </c>
      <c r="C325" s="31">
        <v>4375.05</v>
      </c>
      <c r="D325" s="40">
        <v>4373.0666666666666</v>
      </c>
      <c r="E325" s="40">
        <v>4305.083333333333</v>
      </c>
      <c r="F325" s="40">
        <v>4235.1166666666668</v>
      </c>
      <c r="G325" s="40">
        <v>4167.1333333333332</v>
      </c>
      <c r="H325" s="40">
        <v>4443.0333333333328</v>
      </c>
      <c r="I325" s="40">
        <v>4511.0166666666664</v>
      </c>
      <c r="J325" s="40">
        <v>4580.9833333333327</v>
      </c>
      <c r="K325" s="31">
        <v>4441.05</v>
      </c>
      <c r="L325" s="31">
        <v>4303.1000000000004</v>
      </c>
      <c r="M325" s="31">
        <v>7.7364300000000004</v>
      </c>
      <c r="N325" s="1"/>
      <c r="O325" s="1"/>
    </row>
    <row r="326" spans="1:15" ht="12.75" customHeight="1">
      <c r="A326" s="31">
        <v>316</v>
      </c>
      <c r="B326" s="31" t="s">
        <v>445</v>
      </c>
      <c r="C326" s="31">
        <v>39.6</v>
      </c>
      <c r="D326" s="40">
        <v>39.483333333333334</v>
      </c>
      <c r="E326" s="40">
        <v>39.06666666666667</v>
      </c>
      <c r="F326" s="40">
        <v>38.533333333333339</v>
      </c>
      <c r="G326" s="40">
        <v>38.116666666666674</v>
      </c>
      <c r="H326" s="40">
        <v>40.016666666666666</v>
      </c>
      <c r="I326" s="40">
        <v>40.433333333333323</v>
      </c>
      <c r="J326" s="40">
        <v>40.966666666666661</v>
      </c>
      <c r="K326" s="31">
        <v>39.9</v>
      </c>
      <c r="L326" s="31">
        <v>38.950000000000003</v>
      </c>
      <c r="M326" s="31">
        <v>9.6849000000000007</v>
      </c>
      <c r="N326" s="1"/>
      <c r="O326" s="1"/>
    </row>
    <row r="327" spans="1:15" ht="12.75" customHeight="1">
      <c r="A327" s="31">
        <v>317</v>
      </c>
      <c r="B327" s="31" t="s">
        <v>446</v>
      </c>
      <c r="C327" s="31">
        <v>168.4</v>
      </c>
      <c r="D327" s="40">
        <v>168.91666666666666</v>
      </c>
      <c r="E327" s="40">
        <v>167.48333333333332</v>
      </c>
      <c r="F327" s="40">
        <v>166.56666666666666</v>
      </c>
      <c r="G327" s="40">
        <v>165.13333333333333</v>
      </c>
      <c r="H327" s="40">
        <v>169.83333333333331</v>
      </c>
      <c r="I327" s="40">
        <v>171.26666666666665</v>
      </c>
      <c r="J327" s="40">
        <v>172.18333333333331</v>
      </c>
      <c r="K327" s="31">
        <v>170.35</v>
      </c>
      <c r="L327" s="31">
        <v>168</v>
      </c>
      <c r="M327" s="31">
        <v>2.59944</v>
      </c>
      <c r="N327" s="1"/>
      <c r="O327" s="1"/>
    </row>
    <row r="328" spans="1:15" ht="12.75" customHeight="1">
      <c r="A328" s="31">
        <v>318</v>
      </c>
      <c r="B328" s="31" t="s">
        <v>456</v>
      </c>
      <c r="C328" s="31">
        <v>974.45</v>
      </c>
      <c r="D328" s="40">
        <v>958.4666666666667</v>
      </c>
      <c r="E328" s="40">
        <v>933.98333333333335</v>
      </c>
      <c r="F328" s="40">
        <v>893.51666666666665</v>
      </c>
      <c r="G328" s="40">
        <v>869.0333333333333</v>
      </c>
      <c r="H328" s="40">
        <v>998.93333333333339</v>
      </c>
      <c r="I328" s="40">
        <v>1023.4166666666667</v>
      </c>
      <c r="J328" s="40">
        <v>1063.8833333333334</v>
      </c>
      <c r="K328" s="31">
        <v>982.95</v>
      </c>
      <c r="L328" s="31">
        <v>918</v>
      </c>
      <c r="M328" s="31">
        <v>3.6104400000000001</v>
      </c>
      <c r="N328" s="1"/>
      <c r="O328" s="1"/>
    </row>
    <row r="329" spans="1:15" ht="12.75" customHeight="1">
      <c r="A329" s="31">
        <v>319</v>
      </c>
      <c r="B329" s="31" t="s">
        <v>161</v>
      </c>
      <c r="C329" s="31">
        <v>3011.6</v>
      </c>
      <c r="D329" s="40">
        <v>2964.1</v>
      </c>
      <c r="E329" s="40">
        <v>2898.5</v>
      </c>
      <c r="F329" s="40">
        <v>2785.4</v>
      </c>
      <c r="G329" s="40">
        <v>2719.8</v>
      </c>
      <c r="H329" s="40">
        <v>3077.2</v>
      </c>
      <c r="I329" s="40">
        <v>3142.7999999999993</v>
      </c>
      <c r="J329" s="40">
        <v>3255.8999999999996</v>
      </c>
      <c r="K329" s="31">
        <v>3029.7</v>
      </c>
      <c r="L329" s="31">
        <v>2851</v>
      </c>
      <c r="M329" s="31">
        <v>9.8852499999999992</v>
      </c>
      <c r="N329" s="1"/>
      <c r="O329" s="1"/>
    </row>
    <row r="330" spans="1:15" ht="12.75" customHeight="1">
      <c r="A330" s="31">
        <v>320</v>
      </c>
      <c r="B330" s="31" t="s">
        <v>162</v>
      </c>
      <c r="C330" s="31">
        <v>73708.600000000006</v>
      </c>
      <c r="D330" s="40">
        <v>74189.900000000009</v>
      </c>
      <c r="E330" s="40">
        <v>73019.800000000017</v>
      </c>
      <c r="F330" s="40">
        <v>72331.000000000015</v>
      </c>
      <c r="G330" s="40">
        <v>71160.900000000023</v>
      </c>
      <c r="H330" s="40">
        <v>74878.700000000012</v>
      </c>
      <c r="I330" s="40">
        <v>76048.800000000017</v>
      </c>
      <c r="J330" s="40">
        <v>76737.600000000006</v>
      </c>
      <c r="K330" s="31">
        <v>75360</v>
      </c>
      <c r="L330" s="31">
        <v>73501.100000000006</v>
      </c>
      <c r="M330" s="31">
        <v>0.11738</v>
      </c>
      <c r="N330" s="1"/>
      <c r="O330" s="1"/>
    </row>
    <row r="331" spans="1:15" ht="12.75" customHeight="1">
      <c r="A331" s="31">
        <v>321</v>
      </c>
      <c r="B331" s="31" t="s">
        <v>450</v>
      </c>
      <c r="C331" s="31">
        <v>44.75</v>
      </c>
      <c r="D331" s="40">
        <v>44.566666666666663</v>
      </c>
      <c r="E331" s="40">
        <v>43.933333333333323</v>
      </c>
      <c r="F331" s="40">
        <v>43.11666666666666</v>
      </c>
      <c r="G331" s="40">
        <v>42.48333333333332</v>
      </c>
      <c r="H331" s="40">
        <v>45.383333333333326</v>
      </c>
      <c r="I331" s="40">
        <v>46.016666666666666</v>
      </c>
      <c r="J331" s="40">
        <v>46.833333333333329</v>
      </c>
      <c r="K331" s="31">
        <v>45.2</v>
      </c>
      <c r="L331" s="31">
        <v>43.75</v>
      </c>
      <c r="M331" s="31">
        <v>6.2030399999999997</v>
      </c>
      <c r="N331" s="1"/>
      <c r="O331" s="1"/>
    </row>
    <row r="332" spans="1:15" ht="12.75" customHeight="1">
      <c r="A332" s="31">
        <v>322</v>
      </c>
      <c r="B332" s="31" t="s">
        <v>163</v>
      </c>
      <c r="C332" s="31">
        <v>1460.6</v>
      </c>
      <c r="D332" s="40">
        <v>1459.1833333333334</v>
      </c>
      <c r="E332" s="40">
        <v>1440.4166666666667</v>
      </c>
      <c r="F332" s="40">
        <v>1420.2333333333333</v>
      </c>
      <c r="G332" s="40">
        <v>1401.4666666666667</v>
      </c>
      <c r="H332" s="40">
        <v>1479.3666666666668</v>
      </c>
      <c r="I332" s="40">
        <v>1498.1333333333332</v>
      </c>
      <c r="J332" s="40">
        <v>1518.3166666666668</v>
      </c>
      <c r="K332" s="31">
        <v>1477.95</v>
      </c>
      <c r="L332" s="31">
        <v>1439</v>
      </c>
      <c r="M332" s="31">
        <v>11.92258</v>
      </c>
      <c r="N332" s="1"/>
      <c r="O332" s="1"/>
    </row>
    <row r="333" spans="1:15" ht="12.75" customHeight="1">
      <c r="A333" s="31">
        <v>323</v>
      </c>
      <c r="B333" s="31" t="s">
        <v>164</v>
      </c>
      <c r="C333" s="31">
        <v>372.65</v>
      </c>
      <c r="D333" s="40">
        <v>372.2</v>
      </c>
      <c r="E333" s="40">
        <v>365.59999999999997</v>
      </c>
      <c r="F333" s="40">
        <v>358.54999999999995</v>
      </c>
      <c r="G333" s="40">
        <v>351.94999999999993</v>
      </c>
      <c r="H333" s="40">
        <v>379.25</v>
      </c>
      <c r="I333" s="40">
        <v>385.85</v>
      </c>
      <c r="J333" s="40">
        <v>392.90000000000003</v>
      </c>
      <c r="K333" s="31">
        <v>378.8</v>
      </c>
      <c r="L333" s="31">
        <v>365.15</v>
      </c>
      <c r="M333" s="31">
        <v>7.7789700000000002</v>
      </c>
      <c r="N333" s="1"/>
      <c r="O333" s="1"/>
    </row>
    <row r="334" spans="1:15" ht="12.75" customHeight="1">
      <c r="A334" s="31">
        <v>324</v>
      </c>
      <c r="B334" s="31" t="s">
        <v>269</v>
      </c>
      <c r="C334" s="31">
        <v>842</v>
      </c>
      <c r="D334" s="40">
        <v>840.55000000000007</v>
      </c>
      <c r="E334" s="40">
        <v>833.10000000000014</v>
      </c>
      <c r="F334" s="40">
        <v>824.2</v>
      </c>
      <c r="G334" s="40">
        <v>816.75000000000011</v>
      </c>
      <c r="H334" s="40">
        <v>849.45000000000016</v>
      </c>
      <c r="I334" s="40">
        <v>856.9000000000002</v>
      </c>
      <c r="J334" s="40">
        <v>865.80000000000018</v>
      </c>
      <c r="K334" s="31">
        <v>848</v>
      </c>
      <c r="L334" s="31">
        <v>831.65</v>
      </c>
      <c r="M334" s="31">
        <v>1.61365</v>
      </c>
      <c r="N334" s="1"/>
      <c r="O334" s="1"/>
    </row>
    <row r="335" spans="1:15" ht="12.75" customHeight="1">
      <c r="A335" s="31">
        <v>325</v>
      </c>
      <c r="B335" s="31" t="s">
        <v>165</v>
      </c>
      <c r="C335" s="31">
        <v>89.95</v>
      </c>
      <c r="D335" s="40">
        <v>89.083333333333329</v>
      </c>
      <c r="E335" s="40">
        <v>87.916666666666657</v>
      </c>
      <c r="F335" s="40">
        <v>85.883333333333326</v>
      </c>
      <c r="G335" s="40">
        <v>84.716666666666654</v>
      </c>
      <c r="H335" s="40">
        <v>91.11666666666666</v>
      </c>
      <c r="I335" s="40">
        <v>92.283333333333317</v>
      </c>
      <c r="J335" s="40">
        <v>94.316666666666663</v>
      </c>
      <c r="K335" s="31">
        <v>90.25</v>
      </c>
      <c r="L335" s="31">
        <v>87.05</v>
      </c>
      <c r="M335" s="31">
        <v>248.02278000000001</v>
      </c>
      <c r="N335" s="1"/>
      <c r="O335" s="1"/>
    </row>
    <row r="336" spans="1:15" ht="12.75" customHeight="1">
      <c r="A336" s="31">
        <v>326</v>
      </c>
      <c r="B336" s="31" t="s">
        <v>166</v>
      </c>
      <c r="C336" s="31">
        <v>5948.45</v>
      </c>
      <c r="D336" s="40">
        <v>5929.7166666666672</v>
      </c>
      <c r="E336" s="40">
        <v>5854.4333333333343</v>
      </c>
      <c r="F336" s="40">
        <v>5760.416666666667</v>
      </c>
      <c r="G336" s="40">
        <v>5685.1333333333341</v>
      </c>
      <c r="H336" s="40">
        <v>6023.7333333333345</v>
      </c>
      <c r="I336" s="40">
        <v>6099.0166666666673</v>
      </c>
      <c r="J336" s="40">
        <v>6193.0333333333347</v>
      </c>
      <c r="K336" s="31">
        <v>6005</v>
      </c>
      <c r="L336" s="31">
        <v>5835.7</v>
      </c>
      <c r="M336" s="31">
        <v>2.8274499999999998</v>
      </c>
      <c r="N336" s="1"/>
      <c r="O336" s="1"/>
    </row>
    <row r="337" spans="1:15" ht="12.75" customHeight="1">
      <c r="A337" s="31">
        <v>327</v>
      </c>
      <c r="B337" s="31" t="s">
        <v>167</v>
      </c>
      <c r="C337" s="31">
        <v>3731.85</v>
      </c>
      <c r="D337" s="40">
        <v>3739.6166666666668</v>
      </c>
      <c r="E337" s="40">
        <v>3692.2333333333336</v>
      </c>
      <c r="F337" s="40">
        <v>3652.6166666666668</v>
      </c>
      <c r="G337" s="40">
        <v>3605.2333333333336</v>
      </c>
      <c r="H337" s="40">
        <v>3779.2333333333336</v>
      </c>
      <c r="I337" s="40">
        <v>3826.6166666666668</v>
      </c>
      <c r="J337" s="40">
        <v>3866.2333333333336</v>
      </c>
      <c r="K337" s="31">
        <v>3787</v>
      </c>
      <c r="L337" s="31">
        <v>3700</v>
      </c>
      <c r="M337" s="31">
        <v>2.7160500000000001</v>
      </c>
      <c r="N337" s="1"/>
      <c r="O337" s="1"/>
    </row>
    <row r="338" spans="1:15" ht="12.75" customHeight="1">
      <c r="A338" s="31">
        <v>328</v>
      </c>
      <c r="B338" s="31" t="s">
        <v>859</v>
      </c>
      <c r="C338" s="31">
        <v>2256.5</v>
      </c>
      <c r="D338" s="40">
        <v>2244.15</v>
      </c>
      <c r="E338" s="40">
        <v>2212.3500000000004</v>
      </c>
      <c r="F338" s="40">
        <v>2168.2000000000003</v>
      </c>
      <c r="G338" s="40">
        <v>2136.4000000000005</v>
      </c>
      <c r="H338" s="40">
        <v>2288.3000000000002</v>
      </c>
      <c r="I338" s="40">
        <v>2320.1000000000004</v>
      </c>
      <c r="J338" s="40">
        <v>2364.25</v>
      </c>
      <c r="K338" s="31">
        <v>2275.9499999999998</v>
      </c>
      <c r="L338" s="31">
        <v>2200</v>
      </c>
      <c r="M338" s="31">
        <v>0.15461</v>
      </c>
      <c r="N338" s="1"/>
      <c r="O338" s="1"/>
    </row>
    <row r="339" spans="1:15" ht="12.75" customHeight="1">
      <c r="A339" s="31">
        <v>329</v>
      </c>
      <c r="B339" s="31" t="s">
        <v>458</v>
      </c>
      <c r="C339" s="31">
        <v>42.1</v>
      </c>
      <c r="D339" s="40">
        <v>42.166666666666664</v>
      </c>
      <c r="E339" s="40">
        <v>41.533333333333331</v>
      </c>
      <c r="F339" s="40">
        <v>40.966666666666669</v>
      </c>
      <c r="G339" s="40">
        <v>40.333333333333336</v>
      </c>
      <c r="H339" s="40">
        <v>42.733333333333327</v>
      </c>
      <c r="I339" s="40">
        <v>43.366666666666667</v>
      </c>
      <c r="J339" s="40">
        <v>43.933333333333323</v>
      </c>
      <c r="K339" s="31">
        <v>42.8</v>
      </c>
      <c r="L339" s="31">
        <v>41.6</v>
      </c>
      <c r="M339" s="31">
        <v>71.424260000000004</v>
      </c>
      <c r="N339" s="1"/>
      <c r="O339" s="1"/>
    </row>
    <row r="340" spans="1:15" ht="12.75" customHeight="1">
      <c r="A340" s="31">
        <v>330</v>
      </c>
      <c r="B340" s="31" t="s">
        <v>459</v>
      </c>
      <c r="C340" s="31">
        <v>71.95</v>
      </c>
      <c r="D340" s="40">
        <v>71.75</v>
      </c>
      <c r="E340" s="40">
        <v>70.7</v>
      </c>
      <c r="F340" s="40">
        <v>69.45</v>
      </c>
      <c r="G340" s="40">
        <v>68.400000000000006</v>
      </c>
      <c r="H340" s="40">
        <v>73</v>
      </c>
      <c r="I340" s="40">
        <v>74.050000000000011</v>
      </c>
      <c r="J340" s="40">
        <v>75.3</v>
      </c>
      <c r="K340" s="31">
        <v>72.8</v>
      </c>
      <c r="L340" s="31">
        <v>70.5</v>
      </c>
      <c r="M340" s="31">
        <v>24.591519999999999</v>
      </c>
      <c r="N340" s="1"/>
      <c r="O340" s="1"/>
    </row>
    <row r="341" spans="1:15" ht="12.75" customHeight="1">
      <c r="A341" s="31">
        <v>331</v>
      </c>
      <c r="B341" s="31" t="s">
        <v>460</v>
      </c>
      <c r="C341" s="31">
        <v>595.54999999999995</v>
      </c>
      <c r="D341" s="40">
        <v>591.55000000000007</v>
      </c>
      <c r="E341" s="40">
        <v>585.10000000000014</v>
      </c>
      <c r="F341" s="40">
        <v>574.65000000000009</v>
      </c>
      <c r="G341" s="40">
        <v>568.20000000000016</v>
      </c>
      <c r="H341" s="40">
        <v>602.00000000000011</v>
      </c>
      <c r="I341" s="40">
        <v>608.45000000000016</v>
      </c>
      <c r="J341" s="40">
        <v>618.90000000000009</v>
      </c>
      <c r="K341" s="31">
        <v>598</v>
      </c>
      <c r="L341" s="31">
        <v>581.1</v>
      </c>
      <c r="M341" s="31">
        <v>0.26754</v>
      </c>
      <c r="N341" s="1"/>
      <c r="O341" s="1"/>
    </row>
    <row r="342" spans="1:15" ht="12.75" customHeight="1">
      <c r="A342" s="31">
        <v>332</v>
      </c>
      <c r="B342" s="31" t="s">
        <v>168</v>
      </c>
      <c r="C342" s="31">
        <v>19397.8</v>
      </c>
      <c r="D342" s="40">
        <v>19336.533333333333</v>
      </c>
      <c r="E342" s="40">
        <v>19223.166666666664</v>
      </c>
      <c r="F342" s="40">
        <v>19048.533333333333</v>
      </c>
      <c r="G342" s="40">
        <v>18935.166666666664</v>
      </c>
      <c r="H342" s="40">
        <v>19511.166666666664</v>
      </c>
      <c r="I342" s="40">
        <v>19624.533333333333</v>
      </c>
      <c r="J342" s="40">
        <v>19799.166666666664</v>
      </c>
      <c r="K342" s="31">
        <v>19449.900000000001</v>
      </c>
      <c r="L342" s="31">
        <v>19161.900000000001</v>
      </c>
      <c r="M342" s="31">
        <v>0.54812000000000005</v>
      </c>
      <c r="N342" s="1"/>
      <c r="O342" s="1"/>
    </row>
    <row r="343" spans="1:15" ht="12.75" customHeight="1">
      <c r="A343" s="31">
        <v>333</v>
      </c>
      <c r="B343" s="31" t="s">
        <v>466</v>
      </c>
      <c r="C343" s="31">
        <v>70.8</v>
      </c>
      <c r="D343" s="40">
        <v>71.766666666666666</v>
      </c>
      <c r="E343" s="40">
        <v>69.233333333333334</v>
      </c>
      <c r="F343" s="40">
        <v>67.666666666666671</v>
      </c>
      <c r="G343" s="40">
        <v>65.13333333333334</v>
      </c>
      <c r="H343" s="40">
        <v>73.333333333333329</v>
      </c>
      <c r="I343" s="40">
        <v>75.86666666666666</v>
      </c>
      <c r="J343" s="40">
        <v>77.433333333333323</v>
      </c>
      <c r="K343" s="31">
        <v>74.3</v>
      </c>
      <c r="L343" s="31">
        <v>70.2</v>
      </c>
      <c r="M343" s="31">
        <v>14.30791</v>
      </c>
      <c r="N343" s="1"/>
      <c r="O343" s="1"/>
    </row>
    <row r="344" spans="1:15" ht="12.75" customHeight="1">
      <c r="A344" s="31">
        <v>334</v>
      </c>
      <c r="B344" s="31" t="s">
        <v>465</v>
      </c>
      <c r="C344" s="31">
        <v>51.55</v>
      </c>
      <c r="D344" s="40">
        <v>52.183333333333337</v>
      </c>
      <c r="E344" s="40">
        <v>50.616666666666674</v>
      </c>
      <c r="F344" s="40">
        <v>49.683333333333337</v>
      </c>
      <c r="G344" s="40">
        <v>48.116666666666674</v>
      </c>
      <c r="H344" s="40">
        <v>53.116666666666674</v>
      </c>
      <c r="I344" s="40">
        <v>54.683333333333337</v>
      </c>
      <c r="J344" s="40">
        <v>55.616666666666674</v>
      </c>
      <c r="K344" s="31">
        <v>53.75</v>
      </c>
      <c r="L344" s="31">
        <v>51.25</v>
      </c>
      <c r="M344" s="31">
        <v>32.07685</v>
      </c>
      <c r="N344" s="1"/>
      <c r="O344" s="1"/>
    </row>
    <row r="345" spans="1:15" ht="12.75" customHeight="1">
      <c r="A345" s="31">
        <v>335</v>
      </c>
      <c r="B345" s="31" t="s">
        <v>464</v>
      </c>
      <c r="C345" s="31">
        <v>585.4</v>
      </c>
      <c r="D345" s="40">
        <v>592.4</v>
      </c>
      <c r="E345" s="40">
        <v>575</v>
      </c>
      <c r="F345" s="40">
        <v>564.6</v>
      </c>
      <c r="G345" s="40">
        <v>547.20000000000005</v>
      </c>
      <c r="H345" s="40">
        <v>602.79999999999995</v>
      </c>
      <c r="I345" s="40">
        <v>620.19999999999982</v>
      </c>
      <c r="J345" s="40">
        <v>630.59999999999991</v>
      </c>
      <c r="K345" s="31">
        <v>609.79999999999995</v>
      </c>
      <c r="L345" s="31">
        <v>582</v>
      </c>
      <c r="M345" s="31">
        <v>2.8042199999999999</v>
      </c>
      <c r="N345" s="1"/>
      <c r="O345" s="1"/>
    </row>
    <row r="346" spans="1:15" ht="12.75" customHeight="1">
      <c r="A346" s="31">
        <v>336</v>
      </c>
      <c r="B346" s="31" t="s">
        <v>461</v>
      </c>
      <c r="C346" s="31">
        <v>31.55</v>
      </c>
      <c r="D346" s="40">
        <v>31.483333333333334</v>
      </c>
      <c r="E346" s="40">
        <v>31.166666666666668</v>
      </c>
      <c r="F346" s="40">
        <v>30.783333333333335</v>
      </c>
      <c r="G346" s="40">
        <v>30.466666666666669</v>
      </c>
      <c r="H346" s="40">
        <v>31.866666666666667</v>
      </c>
      <c r="I346" s="40">
        <v>32.18333333333333</v>
      </c>
      <c r="J346" s="40">
        <v>32.566666666666663</v>
      </c>
      <c r="K346" s="31">
        <v>31.8</v>
      </c>
      <c r="L346" s="31">
        <v>31.1</v>
      </c>
      <c r="M346" s="31">
        <v>57.630119999999998</v>
      </c>
      <c r="N346" s="1"/>
      <c r="O346" s="1"/>
    </row>
    <row r="347" spans="1:15" ht="12.75" customHeight="1">
      <c r="A347" s="31">
        <v>337</v>
      </c>
      <c r="B347" s="31" t="s">
        <v>537</v>
      </c>
      <c r="C347" s="31">
        <v>144.9</v>
      </c>
      <c r="D347" s="40">
        <v>145.63333333333333</v>
      </c>
      <c r="E347" s="40">
        <v>143.26666666666665</v>
      </c>
      <c r="F347" s="40">
        <v>141.63333333333333</v>
      </c>
      <c r="G347" s="40">
        <v>139.26666666666665</v>
      </c>
      <c r="H347" s="40">
        <v>147.26666666666665</v>
      </c>
      <c r="I347" s="40">
        <v>149.63333333333333</v>
      </c>
      <c r="J347" s="40">
        <v>151.26666666666665</v>
      </c>
      <c r="K347" s="31">
        <v>148</v>
      </c>
      <c r="L347" s="31">
        <v>144</v>
      </c>
      <c r="M347" s="31">
        <v>1.23234</v>
      </c>
      <c r="N347" s="1"/>
      <c r="O347" s="1"/>
    </row>
    <row r="348" spans="1:15" ht="12.75" customHeight="1">
      <c r="A348" s="31">
        <v>338</v>
      </c>
      <c r="B348" s="31" t="s">
        <v>467</v>
      </c>
      <c r="C348" s="31">
        <v>2291.9499999999998</v>
      </c>
      <c r="D348" s="40">
        <v>2320.0499999999997</v>
      </c>
      <c r="E348" s="40">
        <v>2251.8999999999996</v>
      </c>
      <c r="F348" s="40">
        <v>2211.85</v>
      </c>
      <c r="G348" s="40">
        <v>2143.6999999999998</v>
      </c>
      <c r="H348" s="40">
        <v>2360.0999999999995</v>
      </c>
      <c r="I348" s="40">
        <v>2428.25</v>
      </c>
      <c r="J348" s="40">
        <v>2468.2999999999993</v>
      </c>
      <c r="K348" s="31">
        <v>2388.1999999999998</v>
      </c>
      <c r="L348" s="31">
        <v>2280</v>
      </c>
      <c r="M348" s="31">
        <v>3.7470000000000003E-2</v>
      </c>
      <c r="N348" s="1"/>
      <c r="O348" s="1"/>
    </row>
    <row r="349" spans="1:15" ht="12.75" customHeight="1">
      <c r="A349" s="31">
        <v>339</v>
      </c>
      <c r="B349" s="31" t="s">
        <v>462</v>
      </c>
      <c r="C349" s="31">
        <v>57.75</v>
      </c>
      <c r="D349" s="40">
        <v>57.583333333333336</v>
      </c>
      <c r="E349" s="40">
        <v>56.916666666666671</v>
      </c>
      <c r="F349" s="40">
        <v>56.083333333333336</v>
      </c>
      <c r="G349" s="40">
        <v>55.416666666666671</v>
      </c>
      <c r="H349" s="40">
        <v>58.416666666666671</v>
      </c>
      <c r="I349" s="40">
        <v>59.083333333333343</v>
      </c>
      <c r="J349" s="40">
        <v>59.916666666666671</v>
      </c>
      <c r="K349" s="31">
        <v>58.25</v>
      </c>
      <c r="L349" s="31">
        <v>56.75</v>
      </c>
      <c r="M349" s="31">
        <v>18.51193</v>
      </c>
      <c r="N349" s="1"/>
      <c r="O349" s="1"/>
    </row>
    <row r="350" spans="1:15" ht="12.75" customHeight="1">
      <c r="A350" s="31">
        <v>340</v>
      </c>
      <c r="B350" s="31" t="s">
        <v>169</v>
      </c>
      <c r="C350" s="31">
        <v>137.6</v>
      </c>
      <c r="D350" s="40">
        <v>136.28333333333333</v>
      </c>
      <c r="E350" s="40">
        <v>134.06666666666666</v>
      </c>
      <c r="F350" s="40">
        <v>130.53333333333333</v>
      </c>
      <c r="G350" s="40">
        <v>128.31666666666666</v>
      </c>
      <c r="H350" s="40">
        <v>139.81666666666666</v>
      </c>
      <c r="I350" s="40">
        <v>142.0333333333333</v>
      </c>
      <c r="J350" s="40">
        <v>145.56666666666666</v>
      </c>
      <c r="K350" s="31">
        <v>138.5</v>
      </c>
      <c r="L350" s="31">
        <v>132.75</v>
      </c>
      <c r="M350" s="31">
        <v>114.64138</v>
      </c>
      <c r="N350" s="1"/>
      <c r="O350" s="1"/>
    </row>
    <row r="351" spans="1:15" ht="12.75" customHeight="1">
      <c r="A351" s="31">
        <v>341</v>
      </c>
      <c r="B351" s="31" t="s">
        <v>463</v>
      </c>
      <c r="C351" s="31">
        <v>229.7</v>
      </c>
      <c r="D351" s="40">
        <v>228.46666666666667</v>
      </c>
      <c r="E351" s="40">
        <v>224.43333333333334</v>
      </c>
      <c r="F351" s="40">
        <v>219.16666666666666</v>
      </c>
      <c r="G351" s="40">
        <v>215.13333333333333</v>
      </c>
      <c r="H351" s="40">
        <v>233.73333333333335</v>
      </c>
      <c r="I351" s="40">
        <v>237.76666666666671</v>
      </c>
      <c r="J351" s="40">
        <v>243.03333333333336</v>
      </c>
      <c r="K351" s="31">
        <v>232.5</v>
      </c>
      <c r="L351" s="31">
        <v>223.2</v>
      </c>
      <c r="M351" s="31">
        <v>9.3394899999999996</v>
      </c>
      <c r="N351" s="1"/>
      <c r="O351" s="1"/>
    </row>
    <row r="352" spans="1:15" ht="12.75" customHeight="1">
      <c r="A352" s="31">
        <v>342</v>
      </c>
      <c r="B352" s="31" t="s">
        <v>171</v>
      </c>
      <c r="C352" s="31">
        <v>127.7</v>
      </c>
      <c r="D352" s="40">
        <v>128.83333333333334</v>
      </c>
      <c r="E352" s="40">
        <v>124.7166666666667</v>
      </c>
      <c r="F352" s="40">
        <v>121.73333333333335</v>
      </c>
      <c r="G352" s="40">
        <v>117.6166666666667</v>
      </c>
      <c r="H352" s="40">
        <v>131.81666666666669</v>
      </c>
      <c r="I352" s="40">
        <v>135.93333333333331</v>
      </c>
      <c r="J352" s="40">
        <v>138.91666666666669</v>
      </c>
      <c r="K352" s="31">
        <v>132.94999999999999</v>
      </c>
      <c r="L352" s="31">
        <v>125.85</v>
      </c>
      <c r="M352" s="31">
        <v>170.10937999999999</v>
      </c>
      <c r="N352" s="1"/>
      <c r="O352" s="1"/>
    </row>
    <row r="353" spans="1:15" ht="12.75" customHeight="1">
      <c r="A353" s="31">
        <v>343</v>
      </c>
      <c r="B353" s="31" t="s">
        <v>270</v>
      </c>
      <c r="C353" s="31">
        <v>836.75</v>
      </c>
      <c r="D353" s="40">
        <v>834.41666666666663</v>
      </c>
      <c r="E353" s="40">
        <v>823.13333333333321</v>
      </c>
      <c r="F353" s="40">
        <v>809.51666666666654</v>
      </c>
      <c r="G353" s="40">
        <v>798.23333333333312</v>
      </c>
      <c r="H353" s="40">
        <v>848.0333333333333</v>
      </c>
      <c r="I353" s="40">
        <v>859.31666666666683</v>
      </c>
      <c r="J353" s="40">
        <v>872.93333333333339</v>
      </c>
      <c r="K353" s="31">
        <v>845.7</v>
      </c>
      <c r="L353" s="31">
        <v>820.8</v>
      </c>
      <c r="M353" s="31">
        <v>9.2920300000000005</v>
      </c>
      <c r="N353" s="1"/>
      <c r="O353" s="1"/>
    </row>
    <row r="354" spans="1:15" ht="12.75" customHeight="1">
      <c r="A354" s="31">
        <v>344</v>
      </c>
      <c r="B354" s="31" t="s">
        <v>468</v>
      </c>
      <c r="C354" s="31">
        <v>4134.6000000000004</v>
      </c>
      <c r="D354" s="40">
        <v>4173.1833333333334</v>
      </c>
      <c r="E354" s="40">
        <v>4086.4666666666672</v>
      </c>
      <c r="F354" s="40">
        <v>4038.3333333333339</v>
      </c>
      <c r="G354" s="40">
        <v>3951.6166666666677</v>
      </c>
      <c r="H354" s="40">
        <v>4221.3166666666666</v>
      </c>
      <c r="I354" s="40">
        <v>4308.0333333333319</v>
      </c>
      <c r="J354" s="40">
        <v>4356.1666666666661</v>
      </c>
      <c r="K354" s="31">
        <v>4259.8999999999996</v>
      </c>
      <c r="L354" s="31">
        <v>4125.05</v>
      </c>
      <c r="M354" s="31">
        <v>0.72455999999999998</v>
      </c>
      <c r="N354" s="1"/>
      <c r="O354" s="1"/>
    </row>
    <row r="355" spans="1:15" ht="12.75" customHeight="1">
      <c r="A355" s="31">
        <v>345</v>
      </c>
      <c r="B355" s="31" t="s">
        <v>271</v>
      </c>
      <c r="C355" s="31">
        <v>214.35</v>
      </c>
      <c r="D355" s="40">
        <v>215.65</v>
      </c>
      <c r="E355" s="40">
        <v>210.75</v>
      </c>
      <c r="F355" s="40">
        <v>207.15</v>
      </c>
      <c r="G355" s="40">
        <v>202.25</v>
      </c>
      <c r="H355" s="40">
        <v>219.25</v>
      </c>
      <c r="I355" s="40">
        <v>224.15000000000003</v>
      </c>
      <c r="J355" s="40">
        <v>227.75</v>
      </c>
      <c r="K355" s="31">
        <v>220.55</v>
      </c>
      <c r="L355" s="31">
        <v>212.05</v>
      </c>
      <c r="M355" s="31">
        <v>14.040240000000001</v>
      </c>
      <c r="N355" s="1"/>
      <c r="O355" s="1"/>
    </row>
    <row r="356" spans="1:15" ht="12.75" customHeight="1">
      <c r="A356" s="31">
        <v>346</v>
      </c>
      <c r="B356" s="31" t="s">
        <v>172</v>
      </c>
      <c r="C356" s="31">
        <v>142.25</v>
      </c>
      <c r="D356" s="40">
        <v>141.85</v>
      </c>
      <c r="E356" s="40">
        <v>140.04999999999998</v>
      </c>
      <c r="F356" s="40">
        <v>137.85</v>
      </c>
      <c r="G356" s="40">
        <v>136.04999999999998</v>
      </c>
      <c r="H356" s="40">
        <v>144.04999999999998</v>
      </c>
      <c r="I356" s="40">
        <v>145.85</v>
      </c>
      <c r="J356" s="40">
        <v>148.04999999999998</v>
      </c>
      <c r="K356" s="31">
        <v>143.65</v>
      </c>
      <c r="L356" s="31">
        <v>139.65</v>
      </c>
      <c r="M356" s="31">
        <v>142.78744</v>
      </c>
      <c r="N356" s="1"/>
      <c r="O356" s="1"/>
    </row>
    <row r="357" spans="1:15" ht="12.75" customHeight="1">
      <c r="A357" s="31">
        <v>347</v>
      </c>
      <c r="B357" s="31" t="s">
        <v>469</v>
      </c>
      <c r="C357" s="31">
        <v>376.35</v>
      </c>
      <c r="D357" s="40">
        <v>383.51666666666665</v>
      </c>
      <c r="E357" s="40">
        <v>363.08333333333331</v>
      </c>
      <c r="F357" s="40">
        <v>349.81666666666666</v>
      </c>
      <c r="G357" s="40">
        <v>329.38333333333333</v>
      </c>
      <c r="H357" s="40">
        <v>396.7833333333333</v>
      </c>
      <c r="I357" s="40">
        <v>417.2166666666667</v>
      </c>
      <c r="J357" s="40">
        <v>430.48333333333329</v>
      </c>
      <c r="K357" s="31">
        <v>403.95</v>
      </c>
      <c r="L357" s="31">
        <v>370.25</v>
      </c>
      <c r="M357" s="31">
        <v>5.2995000000000001</v>
      </c>
      <c r="N357" s="1"/>
      <c r="O357" s="1"/>
    </row>
    <row r="358" spans="1:15" ht="12.75" customHeight="1">
      <c r="A358" s="31">
        <v>348</v>
      </c>
      <c r="B358" s="31" t="s">
        <v>173</v>
      </c>
      <c r="C358" s="31">
        <v>37887.65</v>
      </c>
      <c r="D358" s="40">
        <v>38212.73333333333</v>
      </c>
      <c r="E358" s="40">
        <v>37475.46666666666</v>
      </c>
      <c r="F358" s="40">
        <v>37063.283333333333</v>
      </c>
      <c r="G358" s="40">
        <v>36326.016666666663</v>
      </c>
      <c r="H358" s="40">
        <v>38624.916666666657</v>
      </c>
      <c r="I358" s="40">
        <v>39362.183333333334</v>
      </c>
      <c r="J358" s="40">
        <v>39774.366666666654</v>
      </c>
      <c r="K358" s="31">
        <v>38950</v>
      </c>
      <c r="L358" s="31">
        <v>37800.550000000003</v>
      </c>
      <c r="M358" s="31">
        <v>0.27871000000000001</v>
      </c>
      <c r="N358" s="1"/>
      <c r="O358" s="1"/>
    </row>
    <row r="359" spans="1:15" ht="12.75" customHeight="1">
      <c r="A359" s="31">
        <v>349</v>
      </c>
      <c r="B359" s="31" t="s">
        <v>174</v>
      </c>
      <c r="C359" s="31">
        <v>2476.85</v>
      </c>
      <c r="D359" s="40">
        <v>2460.5500000000002</v>
      </c>
      <c r="E359" s="40">
        <v>2432.6000000000004</v>
      </c>
      <c r="F359" s="40">
        <v>2388.3500000000004</v>
      </c>
      <c r="G359" s="40">
        <v>2360.4000000000005</v>
      </c>
      <c r="H359" s="40">
        <v>2504.8000000000002</v>
      </c>
      <c r="I359" s="40">
        <v>2532.75</v>
      </c>
      <c r="J359" s="40">
        <v>2577</v>
      </c>
      <c r="K359" s="31">
        <v>2488.5</v>
      </c>
      <c r="L359" s="31">
        <v>2416.3000000000002</v>
      </c>
      <c r="M359" s="31">
        <v>6.2993800000000002</v>
      </c>
      <c r="N359" s="1"/>
      <c r="O359" s="1"/>
    </row>
    <row r="360" spans="1:15" ht="12.75" customHeight="1">
      <c r="A360" s="31">
        <v>350</v>
      </c>
      <c r="B360" s="31" t="s">
        <v>473</v>
      </c>
      <c r="C360" s="31">
        <v>4206.95</v>
      </c>
      <c r="D360" s="40">
        <v>4180.6500000000005</v>
      </c>
      <c r="E360" s="40">
        <v>4136.3000000000011</v>
      </c>
      <c r="F360" s="40">
        <v>4065.6500000000005</v>
      </c>
      <c r="G360" s="40">
        <v>4021.3000000000011</v>
      </c>
      <c r="H360" s="40">
        <v>4251.3000000000011</v>
      </c>
      <c r="I360" s="40">
        <v>4295.6500000000015</v>
      </c>
      <c r="J360" s="40">
        <v>4366.3000000000011</v>
      </c>
      <c r="K360" s="31">
        <v>4225</v>
      </c>
      <c r="L360" s="31">
        <v>4110</v>
      </c>
      <c r="M360" s="31">
        <v>1.7418100000000001</v>
      </c>
      <c r="N360" s="1"/>
      <c r="O360" s="1"/>
    </row>
    <row r="361" spans="1:15" ht="12.75" customHeight="1">
      <c r="A361" s="31">
        <v>351</v>
      </c>
      <c r="B361" s="31" t="s">
        <v>175</v>
      </c>
      <c r="C361" s="31">
        <v>220.7</v>
      </c>
      <c r="D361" s="40">
        <v>220.33333333333334</v>
      </c>
      <c r="E361" s="40">
        <v>219.36666666666667</v>
      </c>
      <c r="F361" s="40">
        <v>218.03333333333333</v>
      </c>
      <c r="G361" s="40">
        <v>217.06666666666666</v>
      </c>
      <c r="H361" s="40">
        <v>221.66666666666669</v>
      </c>
      <c r="I361" s="40">
        <v>222.63333333333333</v>
      </c>
      <c r="J361" s="40">
        <v>223.9666666666667</v>
      </c>
      <c r="K361" s="31">
        <v>221.3</v>
      </c>
      <c r="L361" s="31">
        <v>219</v>
      </c>
      <c r="M361" s="31">
        <v>15.326370000000001</v>
      </c>
      <c r="N361" s="1"/>
      <c r="O361" s="1"/>
    </row>
    <row r="362" spans="1:15" ht="12.75" customHeight="1">
      <c r="A362" s="31">
        <v>352</v>
      </c>
      <c r="B362" s="31" t="s">
        <v>176</v>
      </c>
      <c r="C362" s="31">
        <v>119.5</v>
      </c>
      <c r="D362" s="40">
        <v>118.86666666666667</v>
      </c>
      <c r="E362" s="40">
        <v>117.93333333333335</v>
      </c>
      <c r="F362" s="40">
        <v>116.36666666666667</v>
      </c>
      <c r="G362" s="40">
        <v>115.43333333333335</v>
      </c>
      <c r="H362" s="40">
        <v>120.43333333333335</v>
      </c>
      <c r="I362" s="40">
        <v>121.36666666666669</v>
      </c>
      <c r="J362" s="40">
        <v>122.93333333333335</v>
      </c>
      <c r="K362" s="31">
        <v>119.8</v>
      </c>
      <c r="L362" s="31">
        <v>117.3</v>
      </c>
      <c r="M362" s="31">
        <v>39.491039999999998</v>
      </c>
      <c r="N362" s="1"/>
      <c r="O362" s="1"/>
    </row>
    <row r="363" spans="1:15" ht="12.75" customHeight="1">
      <c r="A363" s="31">
        <v>353</v>
      </c>
      <c r="B363" s="31" t="s">
        <v>177</v>
      </c>
      <c r="C363" s="31">
        <v>5023.5</v>
      </c>
      <c r="D363" s="40">
        <v>5095.5333333333338</v>
      </c>
      <c r="E363" s="40">
        <v>4941.0666666666675</v>
      </c>
      <c r="F363" s="40">
        <v>4858.6333333333341</v>
      </c>
      <c r="G363" s="40">
        <v>4704.1666666666679</v>
      </c>
      <c r="H363" s="40">
        <v>5177.9666666666672</v>
      </c>
      <c r="I363" s="40">
        <v>5332.4333333333325</v>
      </c>
      <c r="J363" s="40">
        <v>5414.8666666666668</v>
      </c>
      <c r="K363" s="31">
        <v>5250</v>
      </c>
      <c r="L363" s="31">
        <v>5013.1000000000004</v>
      </c>
      <c r="M363" s="31">
        <v>0.53856000000000004</v>
      </c>
      <c r="N363" s="1"/>
      <c r="O363" s="1"/>
    </row>
    <row r="364" spans="1:15" ht="12.75" customHeight="1">
      <c r="A364" s="31">
        <v>354</v>
      </c>
      <c r="B364" s="31" t="s">
        <v>274</v>
      </c>
      <c r="C364" s="31">
        <v>15124.95</v>
      </c>
      <c r="D364" s="40">
        <v>15132.85</v>
      </c>
      <c r="E364" s="40">
        <v>15044.800000000001</v>
      </c>
      <c r="F364" s="40">
        <v>14964.650000000001</v>
      </c>
      <c r="G364" s="40">
        <v>14876.600000000002</v>
      </c>
      <c r="H364" s="40">
        <v>15213</v>
      </c>
      <c r="I364" s="40">
        <v>15301.05</v>
      </c>
      <c r="J364" s="40">
        <v>15381.199999999999</v>
      </c>
      <c r="K364" s="31">
        <v>15220.9</v>
      </c>
      <c r="L364" s="31">
        <v>15052.7</v>
      </c>
      <c r="M364" s="31">
        <v>5.5579999999999997E-2</v>
      </c>
      <c r="N364" s="1"/>
      <c r="O364" s="1"/>
    </row>
    <row r="365" spans="1:15" ht="12.75" customHeight="1">
      <c r="A365" s="31">
        <v>355</v>
      </c>
      <c r="B365" s="31" t="s">
        <v>480</v>
      </c>
      <c r="C365" s="31">
        <v>5338.65</v>
      </c>
      <c r="D365" s="40">
        <v>5313.7666666666664</v>
      </c>
      <c r="E365" s="40">
        <v>5257.583333333333</v>
      </c>
      <c r="F365" s="40">
        <v>5176.5166666666664</v>
      </c>
      <c r="G365" s="40">
        <v>5120.333333333333</v>
      </c>
      <c r="H365" s="40">
        <v>5394.833333333333</v>
      </c>
      <c r="I365" s="40">
        <v>5451.0166666666673</v>
      </c>
      <c r="J365" s="40">
        <v>5532.083333333333</v>
      </c>
      <c r="K365" s="31">
        <v>5369.95</v>
      </c>
      <c r="L365" s="31">
        <v>5232.7</v>
      </c>
      <c r="M365" s="31">
        <v>0.23055999999999999</v>
      </c>
      <c r="N365" s="1"/>
      <c r="O365" s="1"/>
    </row>
    <row r="366" spans="1:15" ht="12.75" customHeight="1">
      <c r="A366" s="31">
        <v>356</v>
      </c>
      <c r="B366" s="31" t="s">
        <v>474</v>
      </c>
      <c r="C366" s="31">
        <v>225.05</v>
      </c>
      <c r="D366" s="40">
        <v>221.5333333333333</v>
      </c>
      <c r="E366" s="40">
        <v>216.21666666666661</v>
      </c>
      <c r="F366" s="40">
        <v>207.3833333333333</v>
      </c>
      <c r="G366" s="40">
        <v>202.06666666666661</v>
      </c>
      <c r="H366" s="40">
        <v>230.36666666666662</v>
      </c>
      <c r="I366" s="40">
        <v>235.68333333333334</v>
      </c>
      <c r="J366" s="40">
        <v>244.51666666666662</v>
      </c>
      <c r="K366" s="31">
        <v>226.85</v>
      </c>
      <c r="L366" s="31">
        <v>212.7</v>
      </c>
      <c r="M366" s="31">
        <v>22.30913</v>
      </c>
      <c r="N366" s="1"/>
      <c r="O366" s="1"/>
    </row>
    <row r="367" spans="1:15" ht="12.75" customHeight="1">
      <c r="A367" s="31">
        <v>357</v>
      </c>
      <c r="B367" s="31" t="s">
        <v>475</v>
      </c>
      <c r="C367" s="31">
        <v>972.25</v>
      </c>
      <c r="D367" s="40">
        <v>965.41666666666663</v>
      </c>
      <c r="E367" s="40">
        <v>950.83333333333326</v>
      </c>
      <c r="F367" s="40">
        <v>929.41666666666663</v>
      </c>
      <c r="G367" s="40">
        <v>914.83333333333326</v>
      </c>
      <c r="H367" s="40">
        <v>986.83333333333326</v>
      </c>
      <c r="I367" s="40">
        <v>1001.4166666666665</v>
      </c>
      <c r="J367" s="40">
        <v>1022.8333333333333</v>
      </c>
      <c r="K367" s="31">
        <v>980</v>
      </c>
      <c r="L367" s="31">
        <v>944</v>
      </c>
      <c r="M367" s="31">
        <v>1.5242599999999999</v>
      </c>
      <c r="N367" s="1"/>
      <c r="O367" s="1"/>
    </row>
    <row r="368" spans="1:15" ht="12.75" customHeight="1">
      <c r="A368" s="31">
        <v>358</v>
      </c>
      <c r="B368" s="31" t="s">
        <v>178</v>
      </c>
      <c r="C368" s="31">
        <v>2204.4499999999998</v>
      </c>
      <c r="D368" s="40">
        <v>2210.4666666666667</v>
      </c>
      <c r="E368" s="40">
        <v>2189.5333333333333</v>
      </c>
      <c r="F368" s="40">
        <v>2174.6166666666668</v>
      </c>
      <c r="G368" s="40">
        <v>2153.6833333333334</v>
      </c>
      <c r="H368" s="40">
        <v>2225.3833333333332</v>
      </c>
      <c r="I368" s="40">
        <v>2246.3166666666666</v>
      </c>
      <c r="J368" s="40">
        <v>2261.2333333333331</v>
      </c>
      <c r="K368" s="31">
        <v>2231.4</v>
      </c>
      <c r="L368" s="31">
        <v>2195.5500000000002</v>
      </c>
      <c r="M368" s="31">
        <v>3.3921299999999999</v>
      </c>
      <c r="N368" s="1"/>
      <c r="O368" s="1"/>
    </row>
    <row r="369" spans="1:15" ht="12.75" customHeight="1">
      <c r="A369" s="31">
        <v>359</v>
      </c>
      <c r="B369" s="31" t="s">
        <v>179</v>
      </c>
      <c r="C369" s="31">
        <v>2943.1</v>
      </c>
      <c r="D369" s="40">
        <v>2921.6333333333332</v>
      </c>
      <c r="E369" s="40">
        <v>2891.4666666666662</v>
      </c>
      <c r="F369" s="40">
        <v>2839.833333333333</v>
      </c>
      <c r="G369" s="40">
        <v>2809.6666666666661</v>
      </c>
      <c r="H369" s="40">
        <v>2973.2666666666664</v>
      </c>
      <c r="I369" s="40">
        <v>3003.4333333333334</v>
      </c>
      <c r="J369" s="40">
        <v>3055.0666666666666</v>
      </c>
      <c r="K369" s="31">
        <v>2951.8</v>
      </c>
      <c r="L369" s="31">
        <v>2870</v>
      </c>
      <c r="M369" s="31">
        <v>2.2196799999999999</v>
      </c>
      <c r="N369" s="1"/>
      <c r="O369" s="1"/>
    </row>
    <row r="370" spans="1:15" ht="12.75" customHeight="1">
      <c r="A370" s="31">
        <v>360</v>
      </c>
      <c r="B370" s="31" t="s">
        <v>180</v>
      </c>
      <c r="C370" s="31">
        <v>38.35</v>
      </c>
      <c r="D370" s="40">
        <v>38.016666666666673</v>
      </c>
      <c r="E370" s="40">
        <v>37.483333333333348</v>
      </c>
      <c r="F370" s="40">
        <v>36.616666666666674</v>
      </c>
      <c r="G370" s="40">
        <v>36.08333333333335</v>
      </c>
      <c r="H370" s="40">
        <v>38.883333333333347</v>
      </c>
      <c r="I370" s="40">
        <v>39.416666666666664</v>
      </c>
      <c r="J370" s="40">
        <v>40.283333333333346</v>
      </c>
      <c r="K370" s="31">
        <v>38.549999999999997</v>
      </c>
      <c r="L370" s="31">
        <v>37.15</v>
      </c>
      <c r="M370" s="31">
        <v>403.15749</v>
      </c>
      <c r="N370" s="1"/>
      <c r="O370" s="1"/>
    </row>
    <row r="371" spans="1:15" ht="12.75" customHeight="1">
      <c r="A371" s="31">
        <v>361</v>
      </c>
      <c r="B371" s="31" t="s">
        <v>471</v>
      </c>
      <c r="C371" s="31">
        <v>578.25</v>
      </c>
      <c r="D371" s="40">
        <v>564.91666666666663</v>
      </c>
      <c r="E371" s="40">
        <v>551.58333333333326</v>
      </c>
      <c r="F371" s="40">
        <v>524.91666666666663</v>
      </c>
      <c r="G371" s="40">
        <v>511.58333333333326</v>
      </c>
      <c r="H371" s="40">
        <v>591.58333333333326</v>
      </c>
      <c r="I371" s="40">
        <v>604.91666666666652</v>
      </c>
      <c r="J371" s="40">
        <v>631.58333333333326</v>
      </c>
      <c r="K371" s="31">
        <v>578.25</v>
      </c>
      <c r="L371" s="31">
        <v>538.25</v>
      </c>
      <c r="M371" s="31">
        <v>13.536910000000001</v>
      </c>
      <c r="N371" s="1"/>
      <c r="O371" s="1"/>
    </row>
    <row r="372" spans="1:15" ht="12.75" customHeight="1">
      <c r="A372" s="31">
        <v>362</v>
      </c>
      <c r="B372" s="31" t="s">
        <v>472</v>
      </c>
      <c r="C372" s="31">
        <v>298.64999999999998</v>
      </c>
      <c r="D372" s="40">
        <v>301.2833333333333</v>
      </c>
      <c r="E372" s="40">
        <v>294.56666666666661</v>
      </c>
      <c r="F372" s="40">
        <v>290.48333333333329</v>
      </c>
      <c r="G372" s="40">
        <v>283.76666666666659</v>
      </c>
      <c r="H372" s="40">
        <v>305.36666666666662</v>
      </c>
      <c r="I372" s="40">
        <v>312.08333333333331</v>
      </c>
      <c r="J372" s="40">
        <v>316.16666666666663</v>
      </c>
      <c r="K372" s="31">
        <v>308</v>
      </c>
      <c r="L372" s="31">
        <v>297.2</v>
      </c>
      <c r="M372" s="31">
        <v>1.57175</v>
      </c>
      <c r="N372" s="1"/>
      <c r="O372" s="1"/>
    </row>
    <row r="373" spans="1:15" ht="12.75" customHeight="1">
      <c r="A373" s="31">
        <v>363</v>
      </c>
      <c r="B373" s="31" t="s">
        <v>272</v>
      </c>
      <c r="C373" s="31">
        <v>2331.4499999999998</v>
      </c>
      <c r="D373" s="40">
        <v>2314.1333333333332</v>
      </c>
      <c r="E373" s="40">
        <v>2288.3166666666666</v>
      </c>
      <c r="F373" s="40">
        <v>2245.1833333333334</v>
      </c>
      <c r="G373" s="40">
        <v>2219.3666666666668</v>
      </c>
      <c r="H373" s="40">
        <v>2357.2666666666664</v>
      </c>
      <c r="I373" s="40">
        <v>2383.083333333333</v>
      </c>
      <c r="J373" s="40">
        <v>2426.2166666666662</v>
      </c>
      <c r="K373" s="31">
        <v>2339.9499999999998</v>
      </c>
      <c r="L373" s="31">
        <v>2271</v>
      </c>
      <c r="M373" s="31">
        <v>2.7978000000000001</v>
      </c>
      <c r="N373" s="1"/>
      <c r="O373" s="1"/>
    </row>
    <row r="374" spans="1:15" ht="12.75" customHeight="1">
      <c r="A374" s="31">
        <v>364</v>
      </c>
      <c r="B374" s="31" t="s">
        <v>476</v>
      </c>
      <c r="C374" s="31">
        <v>1046.45</v>
      </c>
      <c r="D374" s="40">
        <v>1038.6499999999999</v>
      </c>
      <c r="E374" s="40">
        <v>1022.2999999999997</v>
      </c>
      <c r="F374" s="40">
        <v>998.14999999999986</v>
      </c>
      <c r="G374" s="40">
        <v>981.79999999999973</v>
      </c>
      <c r="H374" s="40">
        <v>1062.7999999999997</v>
      </c>
      <c r="I374" s="40">
        <v>1079.1499999999996</v>
      </c>
      <c r="J374" s="40">
        <v>1103.2999999999997</v>
      </c>
      <c r="K374" s="31">
        <v>1055</v>
      </c>
      <c r="L374" s="31">
        <v>1014.5</v>
      </c>
      <c r="M374" s="31">
        <v>0.95872999999999997</v>
      </c>
      <c r="N374" s="1"/>
      <c r="O374" s="1"/>
    </row>
    <row r="375" spans="1:15" ht="12.75" customHeight="1">
      <c r="A375" s="31">
        <v>365</v>
      </c>
      <c r="B375" s="31" t="s">
        <v>477</v>
      </c>
      <c r="C375" s="31">
        <v>1851.9</v>
      </c>
      <c r="D375" s="40">
        <v>1856.1499999999999</v>
      </c>
      <c r="E375" s="40">
        <v>1837.1999999999998</v>
      </c>
      <c r="F375" s="40">
        <v>1822.5</v>
      </c>
      <c r="G375" s="40">
        <v>1803.55</v>
      </c>
      <c r="H375" s="40">
        <v>1870.8499999999997</v>
      </c>
      <c r="I375" s="40">
        <v>1889.8</v>
      </c>
      <c r="J375" s="40">
        <v>1904.4999999999995</v>
      </c>
      <c r="K375" s="31">
        <v>1875.1</v>
      </c>
      <c r="L375" s="31">
        <v>1841.45</v>
      </c>
      <c r="M375" s="31">
        <v>1.38341</v>
      </c>
      <c r="N375" s="1"/>
      <c r="O375" s="1"/>
    </row>
    <row r="376" spans="1:15" ht="12.75" customHeight="1">
      <c r="A376" s="31">
        <v>366</v>
      </c>
      <c r="B376" s="31" t="s">
        <v>860</v>
      </c>
      <c r="C376" s="31">
        <v>188.3</v>
      </c>
      <c r="D376" s="40">
        <v>186.26666666666665</v>
      </c>
      <c r="E376" s="40">
        <v>182.5333333333333</v>
      </c>
      <c r="F376" s="40">
        <v>176.76666666666665</v>
      </c>
      <c r="G376" s="40">
        <v>173.0333333333333</v>
      </c>
      <c r="H376" s="40">
        <v>192.0333333333333</v>
      </c>
      <c r="I376" s="40">
        <v>195.76666666666665</v>
      </c>
      <c r="J376" s="40">
        <v>201.5333333333333</v>
      </c>
      <c r="K376" s="31">
        <v>190</v>
      </c>
      <c r="L376" s="31">
        <v>180.5</v>
      </c>
      <c r="M376" s="31">
        <v>37.180199999999999</v>
      </c>
      <c r="N376" s="1"/>
      <c r="O376" s="1"/>
    </row>
    <row r="377" spans="1:15" ht="12.75" customHeight="1">
      <c r="A377" s="31">
        <v>367</v>
      </c>
      <c r="B377" s="31" t="s">
        <v>181</v>
      </c>
      <c r="C377" s="31">
        <v>207.2</v>
      </c>
      <c r="D377" s="40">
        <v>206.88333333333333</v>
      </c>
      <c r="E377" s="40">
        <v>205.01666666666665</v>
      </c>
      <c r="F377" s="40">
        <v>202.83333333333331</v>
      </c>
      <c r="G377" s="40">
        <v>200.96666666666664</v>
      </c>
      <c r="H377" s="40">
        <v>209.06666666666666</v>
      </c>
      <c r="I377" s="40">
        <v>210.93333333333334</v>
      </c>
      <c r="J377" s="40">
        <v>213.11666666666667</v>
      </c>
      <c r="K377" s="31">
        <v>208.75</v>
      </c>
      <c r="L377" s="31">
        <v>204.7</v>
      </c>
      <c r="M377" s="31">
        <v>152.49612999999999</v>
      </c>
      <c r="N377" s="1"/>
      <c r="O377" s="1"/>
    </row>
    <row r="378" spans="1:15" ht="12.75" customHeight="1">
      <c r="A378" s="31">
        <v>368</v>
      </c>
      <c r="B378" s="31" t="s">
        <v>291</v>
      </c>
      <c r="C378" s="31">
        <v>2711.6</v>
      </c>
      <c r="D378" s="40">
        <v>2652.45</v>
      </c>
      <c r="E378" s="40">
        <v>2564.6999999999998</v>
      </c>
      <c r="F378" s="40">
        <v>2417.8000000000002</v>
      </c>
      <c r="G378" s="40">
        <v>2330.0500000000002</v>
      </c>
      <c r="H378" s="40">
        <v>2799.3499999999995</v>
      </c>
      <c r="I378" s="40">
        <v>2887.0999999999995</v>
      </c>
      <c r="J378" s="40">
        <v>3033.9999999999991</v>
      </c>
      <c r="K378" s="31">
        <v>2740.2</v>
      </c>
      <c r="L378" s="31">
        <v>2505.5500000000002</v>
      </c>
      <c r="M378" s="31">
        <v>0.99543000000000004</v>
      </c>
      <c r="N378" s="1"/>
      <c r="O378" s="1"/>
    </row>
    <row r="379" spans="1:15" ht="12.75" customHeight="1">
      <c r="A379" s="31">
        <v>369</v>
      </c>
      <c r="B379" s="31" t="s">
        <v>861</v>
      </c>
      <c r="C379" s="31">
        <v>329.05</v>
      </c>
      <c r="D379" s="40">
        <v>329.16666666666669</v>
      </c>
      <c r="E379" s="40">
        <v>323.43333333333339</v>
      </c>
      <c r="F379" s="40">
        <v>317.81666666666672</v>
      </c>
      <c r="G379" s="40">
        <v>312.08333333333343</v>
      </c>
      <c r="H379" s="40">
        <v>334.78333333333336</v>
      </c>
      <c r="I379" s="40">
        <v>340.51666666666659</v>
      </c>
      <c r="J379" s="40">
        <v>346.13333333333333</v>
      </c>
      <c r="K379" s="31">
        <v>334.9</v>
      </c>
      <c r="L379" s="31">
        <v>323.55</v>
      </c>
      <c r="M379" s="31">
        <v>1.8380399999999999</v>
      </c>
      <c r="N379" s="1"/>
      <c r="O379" s="1"/>
    </row>
    <row r="380" spans="1:15" ht="12.75" customHeight="1">
      <c r="A380" s="31">
        <v>370</v>
      </c>
      <c r="B380" s="31" t="s">
        <v>273</v>
      </c>
      <c r="C380" s="31">
        <v>442.75</v>
      </c>
      <c r="D380" s="40">
        <v>435.75</v>
      </c>
      <c r="E380" s="40">
        <v>424.55</v>
      </c>
      <c r="F380" s="40">
        <v>406.35</v>
      </c>
      <c r="G380" s="40">
        <v>395.15000000000003</v>
      </c>
      <c r="H380" s="40">
        <v>453.95</v>
      </c>
      <c r="I380" s="40">
        <v>465.15000000000003</v>
      </c>
      <c r="J380" s="40">
        <v>483.34999999999997</v>
      </c>
      <c r="K380" s="31">
        <v>446.95</v>
      </c>
      <c r="L380" s="31">
        <v>417.55</v>
      </c>
      <c r="M380" s="31">
        <v>14.203900000000001</v>
      </c>
      <c r="N380" s="1"/>
      <c r="O380" s="1"/>
    </row>
    <row r="381" spans="1:15" ht="12.75" customHeight="1">
      <c r="A381" s="31">
        <v>371</v>
      </c>
      <c r="B381" s="31" t="s">
        <v>478</v>
      </c>
      <c r="C381" s="31">
        <v>744.85</v>
      </c>
      <c r="D381" s="40">
        <v>745.58333333333337</v>
      </c>
      <c r="E381" s="40">
        <v>736.26666666666677</v>
      </c>
      <c r="F381" s="40">
        <v>727.68333333333339</v>
      </c>
      <c r="G381" s="40">
        <v>718.36666666666679</v>
      </c>
      <c r="H381" s="40">
        <v>754.16666666666674</v>
      </c>
      <c r="I381" s="40">
        <v>763.48333333333335</v>
      </c>
      <c r="J381" s="40">
        <v>772.06666666666672</v>
      </c>
      <c r="K381" s="31">
        <v>754.9</v>
      </c>
      <c r="L381" s="31">
        <v>737</v>
      </c>
      <c r="M381" s="31">
        <v>2.0321899999999999</v>
      </c>
      <c r="N381" s="1"/>
      <c r="O381" s="1"/>
    </row>
    <row r="382" spans="1:15" ht="12.75" customHeight="1">
      <c r="A382" s="31">
        <v>372</v>
      </c>
      <c r="B382" s="31" t="s">
        <v>479</v>
      </c>
      <c r="C382" s="31">
        <v>120.25</v>
      </c>
      <c r="D382" s="40">
        <v>121.36666666666667</v>
      </c>
      <c r="E382" s="40">
        <v>118.88333333333335</v>
      </c>
      <c r="F382" s="40">
        <v>117.51666666666668</v>
      </c>
      <c r="G382" s="40">
        <v>115.03333333333336</v>
      </c>
      <c r="H382" s="40">
        <v>122.73333333333335</v>
      </c>
      <c r="I382" s="40">
        <v>125.21666666666667</v>
      </c>
      <c r="J382" s="40">
        <v>126.58333333333334</v>
      </c>
      <c r="K382" s="31">
        <v>123.85</v>
      </c>
      <c r="L382" s="31">
        <v>120</v>
      </c>
      <c r="M382" s="31">
        <v>3.4168099999999999</v>
      </c>
      <c r="N382" s="1"/>
      <c r="O382" s="1"/>
    </row>
    <row r="383" spans="1:15" ht="12.75" customHeight="1">
      <c r="A383" s="31">
        <v>373</v>
      </c>
      <c r="B383" s="31" t="s">
        <v>183</v>
      </c>
      <c r="C383" s="31">
        <v>1353.35</v>
      </c>
      <c r="D383" s="40">
        <v>1353.45</v>
      </c>
      <c r="E383" s="40">
        <v>1326.9</v>
      </c>
      <c r="F383" s="40">
        <v>1300.45</v>
      </c>
      <c r="G383" s="40">
        <v>1273.9000000000001</v>
      </c>
      <c r="H383" s="40">
        <v>1379.9</v>
      </c>
      <c r="I383" s="40">
        <v>1406.4499999999998</v>
      </c>
      <c r="J383" s="40">
        <v>1432.9</v>
      </c>
      <c r="K383" s="31">
        <v>1380</v>
      </c>
      <c r="L383" s="31">
        <v>1327</v>
      </c>
      <c r="M383" s="31">
        <v>12.711779999999999</v>
      </c>
      <c r="N383" s="1"/>
      <c r="O383" s="1"/>
    </row>
    <row r="384" spans="1:15" ht="12.75" customHeight="1">
      <c r="A384" s="31">
        <v>374</v>
      </c>
      <c r="B384" s="31" t="s">
        <v>481</v>
      </c>
      <c r="C384" s="31">
        <v>861.55</v>
      </c>
      <c r="D384" s="40">
        <v>867.43333333333339</v>
      </c>
      <c r="E384" s="40">
        <v>839.11666666666679</v>
      </c>
      <c r="F384" s="40">
        <v>816.68333333333339</v>
      </c>
      <c r="G384" s="40">
        <v>788.36666666666679</v>
      </c>
      <c r="H384" s="40">
        <v>889.86666666666679</v>
      </c>
      <c r="I384" s="40">
        <v>918.18333333333339</v>
      </c>
      <c r="J384" s="40">
        <v>940.61666666666679</v>
      </c>
      <c r="K384" s="31">
        <v>895.75</v>
      </c>
      <c r="L384" s="31">
        <v>845</v>
      </c>
      <c r="M384" s="31">
        <v>1.02627</v>
      </c>
      <c r="N384" s="1"/>
      <c r="O384" s="1"/>
    </row>
    <row r="385" spans="1:15" ht="12.75" customHeight="1">
      <c r="A385" s="31">
        <v>375</v>
      </c>
      <c r="B385" s="31" t="s">
        <v>483</v>
      </c>
      <c r="C385" s="31">
        <v>1098.2</v>
      </c>
      <c r="D385" s="40">
        <v>1118.4833333333333</v>
      </c>
      <c r="E385" s="40">
        <v>1070.9666666666667</v>
      </c>
      <c r="F385" s="40">
        <v>1043.7333333333333</v>
      </c>
      <c r="G385" s="40">
        <v>996.2166666666667</v>
      </c>
      <c r="H385" s="40">
        <v>1145.7166666666667</v>
      </c>
      <c r="I385" s="40">
        <v>1193.2333333333336</v>
      </c>
      <c r="J385" s="40">
        <v>1220.4666666666667</v>
      </c>
      <c r="K385" s="31">
        <v>1166</v>
      </c>
      <c r="L385" s="31">
        <v>1091.25</v>
      </c>
      <c r="M385" s="31">
        <v>3.71211</v>
      </c>
      <c r="N385" s="1"/>
      <c r="O385" s="1"/>
    </row>
    <row r="386" spans="1:15" ht="12.75" customHeight="1">
      <c r="A386" s="31">
        <v>376</v>
      </c>
      <c r="B386" s="31" t="s">
        <v>862</v>
      </c>
      <c r="C386" s="31">
        <v>119.7</v>
      </c>
      <c r="D386" s="40">
        <v>119.31666666666666</v>
      </c>
      <c r="E386" s="40">
        <v>116.93333333333332</v>
      </c>
      <c r="F386" s="40">
        <v>114.16666666666666</v>
      </c>
      <c r="G386" s="40">
        <v>111.78333333333332</v>
      </c>
      <c r="H386" s="40">
        <v>122.08333333333333</v>
      </c>
      <c r="I386" s="40">
        <v>124.46666666666665</v>
      </c>
      <c r="J386" s="40">
        <v>127.23333333333333</v>
      </c>
      <c r="K386" s="31">
        <v>121.7</v>
      </c>
      <c r="L386" s="31">
        <v>116.55</v>
      </c>
      <c r="M386" s="31">
        <v>13.06972</v>
      </c>
      <c r="N386" s="1"/>
      <c r="O386" s="1"/>
    </row>
    <row r="387" spans="1:15" ht="12.75" customHeight="1">
      <c r="A387" s="31">
        <v>377</v>
      </c>
      <c r="B387" s="31" t="s">
        <v>485</v>
      </c>
      <c r="C387" s="31">
        <v>208.3</v>
      </c>
      <c r="D387" s="40">
        <v>206.41666666666666</v>
      </c>
      <c r="E387" s="40">
        <v>203.48333333333332</v>
      </c>
      <c r="F387" s="40">
        <v>198.66666666666666</v>
      </c>
      <c r="G387" s="40">
        <v>195.73333333333332</v>
      </c>
      <c r="H387" s="40">
        <v>211.23333333333332</v>
      </c>
      <c r="I387" s="40">
        <v>214.16666666666666</v>
      </c>
      <c r="J387" s="40">
        <v>218.98333333333332</v>
      </c>
      <c r="K387" s="31">
        <v>209.35</v>
      </c>
      <c r="L387" s="31">
        <v>201.6</v>
      </c>
      <c r="M387" s="31">
        <v>19.056010000000001</v>
      </c>
      <c r="N387" s="1"/>
      <c r="O387" s="1"/>
    </row>
    <row r="388" spans="1:15" ht="12.75" customHeight="1">
      <c r="A388" s="31">
        <v>378</v>
      </c>
      <c r="B388" s="31" t="s">
        <v>486</v>
      </c>
      <c r="C388" s="31">
        <v>759.35</v>
      </c>
      <c r="D388" s="40">
        <v>767.35</v>
      </c>
      <c r="E388" s="40">
        <v>736.7</v>
      </c>
      <c r="F388" s="40">
        <v>714.05000000000007</v>
      </c>
      <c r="G388" s="40">
        <v>683.40000000000009</v>
      </c>
      <c r="H388" s="40">
        <v>790</v>
      </c>
      <c r="I388" s="40">
        <v>820.64999999999986</v>
      </c>
      <c r="J388" s="40">
        <v>843.3</v>
      </c>
      <c r="K388" s="31">
        <v>798</v>
      </c>
      <c r="L388" s="31">
        <v>744.7</v>
      </c>
      <c r="M388" s="31">
        <v>6.9578800000000003</v>
      </c>
      <c r="N388" s="1"/>
      <c r="O388" s="1"/>
    </row>
    <row r="389" spans="1:15" ht="12.75" customHeight="1">
      <c r="A389" s="31">
        <v>379</v>
      </c>
      <c r="B389" s="31" t="s">
        <v>487</v>
      </c>
      <c r="C389" s="31">
        <v>245.35</v>
      </c>
      <c r="D389" s="40">
        <v>247.88333333333333</v>
      </c>
      <c r="E389" s="40">
        <v>241.81666666666666</v>
      </c>
      <c r="F389" s="40">
        <v>238.28333333333333</v>
      </c>
      <c r="G389" s="40">
        <v>232.21666666666667</v>
      </c>
      <c r="H389" s="40">
        <v>251.41666666666666</v>
      </c>
      <c r="I389" s="40">
        <v>257.48333333333335</v>
      </c>
      <c r="J389" s="40">
        <v>261.01666666666665</v>
      </c>
      <c r="K389" s="31">
        <v>253.95</v>
      </c>
      <c r="L389" s="31">
        <v>244.35</v>
      </c>
      <c r="M389" s="31">
        <v>2.2515299999999998</v>
      </c>
      <c r="N389" s="1"/>
      <c r="O389" s="1"/>
    </row>
    <row r="390" spans="1:15" ht="12.75" customHeight="1">
      <c r="A390" s="31">
        <v>380</v>
      </c>
      <c r="B390" s="31" t="s">
        <v>184</v>
      </c>
      <c r="C390" s="31">
        <v>944.75</v>
      </c>
      <c r="D390" s="40">
        <v>941.36666666666667</v>
      </c>
      <c r="E390" s="40">
        <v>931.38333333333333</v>
      </c>
      <c r="F390" s="40">
        <v>918.01666666666665</v>
      </c>
      <c r="G390" s="40">
        <v>908.0333333333333</v>
      </c>
      <c r="H390" s="40">
        <v>954.73333333333335</v>
      </c>
      <c r="I390" s="40">
        <v>964.7166666666667</v>
      </c>
      <c r="J390" s="40">
        <v>978.08333333333337</v>
      </c>
      <c r="K390" s="31">
        <v>951.35</v>
      </c>
      <c r="L390" s="31">
        <v>928</v>
      </c>
      <c r="M390" s="31">
        <v>3.4179599999999999</v>
      </c>
      <c r="N390" s="1"/>
      <c r="O390" s="1"/>
    </row>
    <row r="391" spans="1:15" ht="12.75" customHeight="1">
      <c r="A391" s="31">
        <v>381</v>
      </c>
      <c r="B391" s="31" t="s">
        <v>489</v>
      </c>
      <c r="C391" s="31">
        <v>2188.6999999999998</v>
      </c>
      <c r="D391" s="40">
        <v>2182.9</v>
      </c>
      <c r="E391" s="40">
        <v>2160.8000000000002</v>
      </c>
      <c r="F391" s="40">
        <v>2132.9</v>
      </c>
      <c r="G391" s="40">
        <v>2110.8000000000002</v>
      </c>
      <c r="H391" s="40">
        <v>2210.8000000000002</v>
      </c>
      <c r="I391" s="40">
        <v>2232.8999999999996</v>
      </c>
      <c r="J391" s="40">
        <v>2260.8000000000002</v>
      </c>
      <c r="K391" s="31">
        <v>2205</v>
      </c>
      <c r="L391" s="31">
        <v>2155</v>
      </c>
      <c r="M391" s="31">
        <v>0.22585</v>
      </c>
      <c r="N391" s="1"/>
      <c r="O391" s="1"/>
    </row>
    <row r="392" spans="1:15" ht="12.75" customHeight="1">
      <c r="A392" s="31">
        <v>382</v>
      </c>
      <c r="B392" s="31" t="s">
        <v>185</v>
      </c>
      <c r="C392" s="31">
        <v>191.9</v>
      </c>
      <c r="D392" s="40">
        <v>189.4</v>
      </c>
      <c r="E392" s="40">
        <v>186</v>
      </c>
      <c r="F392" s="40">
        <v>180.1</v>
      </c>
      <c r="G392" s="40">
        <v>176.7</v>
      </c>
      <c r="H392" s="40">
        <v>195.3</v>
      </c>
      <c r="I392" s="40">
        <v>198.70000000000005</v>
      </c>
      <c r="J392" s="40">
        <v>204.60000000000002</v>
      </c>
      <c r="K392" s="31">
        <v>192.8</v>
      </c>
      <c r="L392" s="31">
        <v>183.5</v>
      </c>
      <c r="M392" s="31">
        <v>131.92973000000001</v>
      </c>
      <c r="N392" s="1"/>
      <c r="O392" s="1"/>
    </row>
    <row r="393" spans="1:15" ht="12.75" customHeight="1">
      <c r="A393" s="31">
        <v>383</v>
      </c>
      <c r="B393" s="31" t="s">
        <v>488</v>
      </c>
      <c r="C393" s="31">
        <v>73.3</v>
      </c>
      <c r="D393" s="40">
        <v>73.416666666666671</v>
      </c>
      <c r="E393" s="40">
        <v>72.433333333333337</v>
      </c>
      <c r="F393" s="40">
        <v>71.566666666666663</v>
      </c>
      <c r="G393" s="40">
        <v>70.583333333333329</v>
      </c>
      <c r="H393" s="40">
        <v>74.283333333333346</v>
      </c>
      <c r="I393" s="40">
        <v>75.266666666666666</v>
      </c>
      <c r="J393" s="40">
        <v>76.133333333333354</v>
      </c>
      <c r="K393" s="31">
        <v>74.400000000000006</v>
      </c>
      <c r="L393" s="31">
        <v>72.55</v>
      </c>
      <c r="M393" s="31">
        <v>36.156770000000002</v>
      </c>
      <c r="N393" s="1"/>
      <c r="O393" s="1"/>
    </row>
    <row r="394" spans="1:15" ht="12.75" customHeight="1">
      <c r="A394" s="31">
        <v>384</v>
      </c>
      <c r="B394" s="31" t="s">
        <v>186</v>
      </c>
      <c r="C394" s="31">
        <v>134.44999999999999</v>
      </c>
      <c r="D394" s="40">
        <v>134.76666666666668</v>
      </c>
      <c r="E394" s="40">
        <v>132.98333333333335</v>
      </c>
      <c r="F394" s="40">
        <v>131.51666666666668</v>
      </c>
      <c r="G394" s="40">
        <v>129.73333333333335</v>
      </c>
      <c r="H394" s="40">
        <v>136.23333333333335</v>
      </c>
      <c r="I394" s="40">
        <v>138.01666666666671</v>
      </c>
      <c r="J394" s="40">
        <v>139.48333333333335</v>
      </c>
      <c r="K394" s="31">
        <v>136.55000000000001</v>
      </c>
      <c r="L394" s="31">
        <v>133.30000000000001</v>
      </c>
      <c r="M394" s="31">
        <v>43.276710000000001</v>
      </c>
      <c r="N394" s="1"/>
      <c r="O394" s="1"/>
    </row>
    <row r="395" spans="1:15" ht="12.75" customHeight="1">
      <c r="A395" s="31">
        <v>385</v>
      </c>
      <c r="B395" s="31" t="s">
        <v>490</v>
      </c>
      <c r="C395" s="31">
        <v>147.1</v>
      </c>
      <c r="D395" s="40">
        <v>147.44999999999999</v>
      </c>
      <c r="E395" s="40">
        <v>145.19999999999999</v>
      </c>
      <c r="F395" s="40">
        <v>143.30000000000001</v>
      </c>
      <c r="G395" s="40">
        <v>141.05000000000001</v>
      </c>
      <c r="H395" s="40">
        <v>149.34999999999997</v>
      </c>
      <c r="I395" s="40">
        <v>151.59999999999997</v>
      </c>
      <c r="J395" s="40">
        <v>153.49999999999994</v>
      </c>
      <c r="K395" s="31">
        <v>149.69999999999999</v>
      </c>
      <c r="L395" s="31">
        <v>145.55000000000001</v>
      </c>
      <c r="M395" s="31">
        <v>34.180509999999998</v>
      </c>
      <c r="N395" s="1"/>
      <c r="O395" s="1"/>
    </row>
    <row r="396" spans="1:15" ht="12.75" customHeight="1">
      <c r="A396" s="31">
        <v>386</v>
      </c>
      <c r="B396" s="31" t="s">
        <v>491</v>
      </c>
      <c r="C396" s="31">
        <v>1286.5</v>
      </c>
      <c r="D396" s="40">
        <v>1285.3833333333334</v>
      </c>
      <c r="E396" s="40">
        <v>1269.2666666666669</v>
      </c>
      <c r="F396" s="40">
        <v>1252.0333333333335</v>
      </c>
      <c r="G396" s="40">
        <v>1235.916666666667</v>
      </c>
      <c r="H396" s="40">
        <v>1302.6166666666668</v>
      </c>
      <c r="I396" s="40">
        <v>1318.7333333333331</v>
      </c>
      <c r="J396" s="40">
        <v>1335.9666666666667</v>
      </c>
      <c r="K396" s="31">
        <v>1301.5</v>
      </c>
      <c r="L396" s="31">
        <v>1268.1500000000001</v>
      </c>
      <c r="M396" s="31">
        <v>1.31504</v>
      </c>
      <c r="N396" s="1"/>
      <c r="O396" s="1"/>
    </row>
    <row r="397" spans="1:15" ht="12.75" customHeight="1">
      <c r="A397" s="31">
        <v>387</v>
      </c>
      <c r="B397" s="31" t="s">
        <v>187</v>
      </c>
      <c r="C397" s="31">
        <v>2467</v>
      </c>
      <c r="D397" s="40">
        <v>2455.3666666666668</v>
      </c>
      <c r="E397" s="40">
        <v>2436.7333333333336</v>
      </c>
      <c r="F397" s="40">
        <v>2406.4666666666667</v>
      </c>
      <c r="G397" s="40">
        <v>2387.8333333333335</v>
      </c>
      <c r="H397" s="40">
        <v>2485.6333333333337</v>
      </c>
      <c r="I397" s="40">
        <v>2504.2666666666669</v>
      </c>
      <c r="J397" s="40">
        <v>2534.5333333333338</v>
      </c>
      <c r="K397" s="31">
        <v>2474</v>
      </c>
      <c r="L397" s="31">
        <v>2425.1</v>
      </c>
      <c r="M397" s="31">
        <v>46.632759999999998</v>
      </c>
      <c r="N397" s="1"/>
      <c r="O397" s="1"/>
    </row>
    <row r="398" spans="1:15" ht="12.75" customHeight="1">
      <c r="A398" s="31">
        <v>388</v>
      </c>
      <c r="B398" s="31" t="s">
        <v>863</v>
      </c>
      <c r="C398" s="31">
        <v>333.25</v>
      </c>
      <c r="D398" s="40">
        <v>336.05</v>
      </c>
      <c r="E398" s="40">
        <v>327.15000000000003</v>
      </c>
      <c r="F398" s="40">
        <v>321.05</v>
      </c>
      <c r="G398" s="40">
        <v>312.15000000000003</v>
      </c>
      <c r="H398" s="40">
        <v>342.15000000000003</v>
      </c>
      <c r="I398" s="40">
        <v>351.05</v>
      </c>
      <c r="J398" s="40">
        <v>357.15000000000003</v>
      </c>
      <c r="K398" s="31">
        <v>344.95</v>
      </c>
      <c r="L398" s="31">
        <v>329.95</v>
      </c>
      <c r="M398" s="31">
        <v>1.5401800000000001</v>
      </c>
      <c r="N398" s="1"/>
      <c r="O398" s="1"/>
    </row>
    <row r="399" spans="1:15" ht="12.75" customHeight="1">
      <c r="A399" s="31">
        <v>389</v>
      </c>
      <c r="B399" s="31" t="s">
        <v>482</v>
      </c>
      <c r="C399" s="31">
        <v>276.35000000000002</v>
      </c>
      <c r="D399" s="40">
        <v>276.93333333333334</v>
      </c>
      <c r="E399" s="40">
        <v>274.2166666666667</v>
      </c>
      <c r="F399" s="40">
        <v>272.08333333333337</v>
      </c>
      <c r="G399" s="40">
        <v>269.36666666666673</v>
      </c>
      <c r="H399" s="40">
        <v>279.06666666666666</v>
      </c>
      <c r="I399" s="40">
        <v>281.78333333333325</v>
      </c>
      <c r="J399" s="40">
        <v>283.91666666666663</v>
      </c>
      <c r="K399" s="31">
        <v>279.64999999999998</v>
      </c>
      <c r="L399" s="31">
        <v>274.8</v>
      </c>
      <c r="M399" s="31">
        <v>1.0456799999999999</v>
      </c>
      <c r="N399" s="1"/>
      <c r="O399" s="1"/>
    </row>
    <row r="400" spans="1:15" ht="12.75" customHeight="1">
      <c r="A400" s="31">
        <v>390</v>
      </c>
      <c r="B400" s="31" t="s">
        <v>492</v>
      </c>
      <c r="C400" s="31">
        <v>1282.05</v>
      </c>
      <c r="D400" s="40">
        <v>1282.9666666666665</v>
      </c>
      <c r="E400" s="40">
        <v>1262.7833333333328</v>
      </c>
      <c r="F400" s="40">
        <v>1243.5166666666664</v>
      </c>
      <c r="G400" s="40">
        <v>1223.3333333333328</v>
      </c>
      <c r="H400" s="40">
        <v>1302.2333333333329</v>
      </c>
      <c r="I400" s="40">
        <v>1322.4166666666667</v>
      </c>
      <c r="J400" s="40">
        <v>1341.6833333333329</v>
      </c>
      <c r="K400" s="31">
        <v>1303.1500000000001</v>
      </c>
      <c r="L400" s="31">
        <v>1263.7</v>
      </c>
      <c r="M400" s="31">
        <v>0.70762000000000003</v>
      </c>
      <c r="N400" s="1"/>
      <c r="O400" s="1"/>
    </row>
    <row r="401" spans="1:15" ht="12.75" customHeight="1">
      <c r="A401" s="31">
        <v>391</v>
      </c>
      <c r="B401" s="31" t="s">
        <v>493</v>
      </c>
      <c r="C401" s="31">
        <v>1798.2</v>
      </c>
      <c r="D401" s="40">
        <v>1805.1166666666668</v>
      </c>
      <c r="E401" s="40">
        <v>1783.3833333333337</v>
      </c>
      <c r="F401" s="40">
        <v>1768.5666666666668</v>
      </c>
      <c r="G401" s="40">
        <v>1746.8333333333337</v>
      </c>
      <c r="H401" s="40">
        <v>1819.9333333333336</v>
      </c>
      <c r="I401" s="40">
        <v>1841.6666666666667</v>
      </c>
      <c r="J401" s="40">
        <v>1856.4833333333336</v>
      </c>
      <c r="K401" s="31">
        <v>1826.85</v>
      </c>
      <c r="L401" s="31">
        <v>1790.3</v>
      </c>
      <c r="M401" s="31">
        <v>0.99919999999999998</v>
      </c>
      <c r="N401" s="1"/>
      <c r="O401" s="1"/>
    </row>
    <row r="402" spans="1:15" ht="12.75" customHeight="1">
      <c r="A402" s="31">
        <v>392</v>
      </c>
      <c r="B402" s="31" t="s">
        <v>484</v>
      </c>
      <c r="C402" s="31">
        <v>34.049999999999997</v>
      </c>
      <c r="D402" s="40">
        <v>34.299999999999997</v>
      </c>
      <c r="E402" s="40">
        <v>33.549999999999997</v>
      </c>
      <c r="F402" s="40">
        <v>33.049999999999997</v>
      </c>
      <c r="G402" s="40">
        <v>32.299999999999997</v>
      </c>
      <c r="H402" s="40">
        <v>34.799999999999997</v>
      </c>
      <c r="I402" s="40">
        <v>35.549999999999997</v>
      </c>
      <c r="J402" s="40">
        <v>36.049999999999997</v>
      </c>
      <c r="K402" s="31">
        <v>35.049999999999997</v>
      </c>
      <c r="L402" s="31">
        <v>33.799999999999997</v>
      </c>
      <c r="M402" s="31">
        <v>52.922890000000002</v>
      </c>
      <c r="N402" s="1"/>
      <c r="O402" s="1"/>
    </row>
    <row r="403" spans="1:15" ht="12.75" customHeight="1">
      <c r="A403" s="31">
        <v>393</v>
      </c>
      <c r="B403" s="31" t="s">
        <v>188</v>
      </c>
      <c r="C403" s="31">
        <v>102.55</v>
      </c>
      <c r="D403" s="40">
        <v>101.93333333333334</v>
      </c>
      <c r="E403" s="40">
        <v>100.86666666666667</v>
      </c>
      <c r="F403" s="40">
        <v>99.183333333333337</v>
      </c>
      <c r="G403" s="40">
        <v>98.116666666666674</v>
      </c>
      <c r="H403" s="40">
        <v>103.61666666666667</v>
      </c>
      <c r="I403" s="40">
        <v>104.68333333333334</v>
      </c>
      <c r="J403" s="40">
        <v>106.36666666666667</v>
      </c>
      <c r="K403" s="31">
        <v>103</v>
      </c>
      <c r="L403" s="31">
        <v>100.25</v>
      </c>
      <c r="M403" s="31">
        <v>370.13303000000002</v>
      </c>
      <c r="N403" s="1"/>
      <c r="O403" s="1"/>
    </row>
    <row r="404" spans="1:15" ht="12.75" customHeight="1">
      <c r="A404" s="31">
        <v>394</v>
      </c>
      <c r="B404" s="31" t="s">
        <v>276</v>
      </c>
      <c r="C404" s="31">
        <v>7855.45</v>
      </c>
      <c r="D404" s="40">
        <v>7909.8</v>
      </c>
      <c r="E404" s="40">
        <v>7773.6500000000005</v>
      </c>
      <c r="F404" s="40">
        <v>7691.85</v>
      </c>
      <c r="G404" s="40">
        <v>7555.7000000000007</v>
      </c>
      <c r="H404" s="40">
        <v>7991.6</v>
      </c>
      <c r="I404" s="40">
        <v>8127.75</v>
      </c>
      <c r="J404" s="40">
        <v>8209.5499999999993</v>
      </c>
      <c r="K404" s="31">
        <v>8045.95</v>
      </c>
      <c r="L404" s="31">
        <v>7828</v>
      </c>
      <c r="M404" s="31">
        <v>0.42236000000000001</v>
      </c>
      <c r="N404" s="1"/>
      <c r="O404" s="1"/>
    </row>
    <row r="405" spans="1:15" ht="12.75" customHeight="1">
      <c r="A405" s="31">
        <v>395</v>
      </c>
      <c r="B405" s="31" t="s">
        <v>275</v>
      </c>
      <c r="C405" s="31">
        <v>959.85</v>
      </c>
      <c r="D405" s="40">
        <v>955.75</v>
      </c>
      <c r="E405" s="40">
        <v>944.2</v>
      </c>
      <c r="F405" s="40">
        <v>928.55000000000007</v>
      </c>
      <c r="G405" s="40">
        <v>917.00000000000011</v>
      </c>
      <c r="H405" s="40">
        <v>971.4</v>
      </c>
      <c r="I405" s="40">
        <v>982.94999999999993</v>
      </c>
      <c r="J405" s="40">
        <v>998.59999999999991</v>
      </c>
      <c r="K405" s="31">
        <v>967.3</v>
      </c>
      <c r="L405" s="31">
        <v>940.1</v>
      </c>
      <c r="M405" s="31">
        <v>17.732939999999999</v>
      </c>
      <c r="N405" s="1"/>
      <c r="O405" s="1"/>
    </row>
    <row r="406" spans="1:15" ht="12.75" customHeight="1">
      <c r="A406" s="31">
        <v>396</v>
      </c>
      <c r="B406" s="31" t="s">
        <v>189</v>
      </c>
      <c r="C406" s="31">
        <v>1164.8499999999999</v>
      </c>
      <c r="D406" s="40">
        <v>1166.6000000000001</v>
      </c>
      <c r="E406" s="40">
        <v>1153.7500000000002</v>
      </c>
      <c r="F406" s="40">
        <v>1142.6500000000001</v>
      </c>
      <c r="G406" s="40">
        <v>1129.8000000000002</v>
      </c>
      <c r="H406" s="40">
        <v>1177.7000000000003</v>
      </c>
      <c r="I406" s="40">
        <v>1190.5500000000002</v>
      </c>
      <c r="J406" s="40">
        <v>1201.6500000000003</v>
      </c>
      <c r="K406" s="31">
        <v>1179.45</v>
      </c>
      <c r="L406" s="31">
        <v>1155.5</v>
      </c>
      <c r="M406" s="31">
        <v>12.39348</v>
      </c>
      <c r="N406" s="1"/>
      <c r="O406" s="1"/>
    </row>
    <row r="407" spans="1:15" ht="12.75" customHeight="1">
      <c r="A407" s="31">
        <v>397</v>
      </c>
      <c r="B407" s="31" t="s">
        <v>190</v>
      </c>
      <c r="C407" s="31">
        <v>475.3</v>
      </c>
      <c r="D407" s="40">
        <v>472.18333333333334</v>
      </c>
      <c r="E407" s="40">
        <v>467.11666666666667</v>
      </c>
      <c r="F407" s="40">
        <v>458.93333333333334</v>
      </c>
      <c r="G407" s="40">
        <v>453.86666666666667</v>
      </c>
      <c r="H407" s="40">
        <v>480.36666666666667</v>
      </c>
      <c r="I407" s="40">
        <v>485.43333333333339</v>
      </c>
      <c r="J407" s="40">
        <v>493.61666666666667</v>
      </c>
      <c r="K407" s="31">
        <v>477.25</v>
      </c>
      <c r="L407" s="31">
        <v>464</v>
      </c>
      <c r="M407" s="31">
        <v>171.56956</v>
      </c>
      <c r="N407" s="1"/>
      <c r="O407" s="1"/>
    </row>
    <row r="408" spans="1:15" ht="12.75" customHeight="1">
      <c r="A408" s="31">
        <v>398</v>
      </c>
      <c r="B408" s="31" t="s">
        <v>497</v>
      </c>
      <c r="C408" s="31">
        <v>7603.55</v>
      </c>
      <c r="D408" s="40">
        <v>7676.8499999999995</v>
      </c>
      <c r="E408" s="40">
        <v>7483.6999999999989</v>
      </c>
      <c r="F408" s="40">
        <v>7363.8499999999995</v>
      </c>
      <c r="G408" s="40">
        <v>7170.6999999999989</v>
      </c>
      <c r="H408" s="40">
        <v>7796.6999999999989</v>
      </c>
      <c r="I408" s="40">
        <v>7989.8499999999985</v>
      </c>
      <c r="J408" s="40">
        <v>8109.6999999999989</v>
      </c>
      <c r="K408" s="31">
        <v>7870</v>
      </c>
      <c r="L408" s="31">
        <v>7557</v>
      </c>
      <c r="M408" s="31">
        <v>0.10032000000000001</v>
      </c>
      <c r="N408" s="1"/>
      <c r="O408" s="1"/>
    </row>
    <row r="409" spans="1:15" ht="12.75" customHeight="1">
      <c r="A409" s="31">
        <v>399</v>
      </c>
      <c r="B409" s="31" t="s">
        <v>498</v>
      </c>
      <c r="C409" s="31">
        <v>104.55</v>
      </c>
      <c r="D409" s="40">
        <v>104.81666666666666</v>
      </c>
      <c r="E409" s="40">
        <v>102.73333333333332</v>
      </c>
      <c r="F409" s="40">
        <v>100.91666666666666</v>
      </c>
      <c r="G409" s="40">
        <v>98.833333333333314</v>
      </c>
      <c r="H409" s="40">
        <v>106.63333333333333</v>
      </c>
      <c r="I409" s="40">
        <v>108.71666666666667</v>
      </c>
      <c r="J409" s="40">
        <v>110.53333333333333</v>
      </c>
      <c r="K409" s="31">
        <v>106.9</v>
      </c>
      <c r="L409" s="31">
        <v>103</v>
      </c>
      <c r="M409" s="31">
        <v>3.5633499999999998</v>
      </c>
      <c r="N409" s="1"/>
      <c r="O409" s="1"/>
    </row>
    <row r="410" spans="1:15" ht="12.75" customHeight="1">
      <c r="A410" s="31">
        <v>400</v>
      </c>
      <c r="B410" s="31" t="s">
        <v>503</v>
      </c>
      <c r="C410" s="31">
        <v>150.6</v>
      </c>
      <c r="D410" s="40">
        <v>151.08333333333334</v>
      </c>
      <c r="E410" s="40">
        <v>148.76666666666668</v>
      </c>
      <c r="F410" s="40">
        <v>146.93333333333334</v>
      </c>
      <c r="G410" s="40">
        <v>144.61666666666667</v>
      </c>
      <c r="H410" s="40">
        <v>152.91666666666669</v>
      </c>
      <c r="I410" s="40">
        <v>155.23333333333335</v>
      </c>
      <c r="J410" s="40">
        <v>157.06666666666669</v>
      </c>
      <c r="K410" s="31">
        <v>153.4</v>
      </c>
      <c r="L410" s="31">
        <v>149.25</v>
      </c>
      <c r="M410" s="31">
        <v>29.345610000000001</v>
      </c>
      <c r="N410" s="1"/>
      <c r="O410" s="1"/>
    </row>
    <row r="411" spans="1:15" ht="12.75" customHeight="1">
      <c r="A411" s="31">
        <v>401</v>
      </c>
      <c r="B411" s="31" t="s">
        <v>499</v>
      </c>
      <c r="C411" s="31">
        <v>152.9</v>
      </c>
      <c r="D411" s="40">
        <v>152.78333333333333</v>
      </c>
      <c r="E411" s="40">
        <v>150.61666666666667</v>
      </c>
      <c r="F411" s="40">
        <v>148.33333333333334</v>
      </c>
      <c r="G411" s="40">
        <v>146.16666666666669</v>
      </c>
      <c r="H411" s="40">
        <v>155.06666666666666</v>
      </c>
      <c r="I411" s="40">
        <v>157.23333333333335</v>
      </c>
      <c r="J411" s="40">
        <v>159.51666666666665</v>
      </c>
      <c r="K411" s="31">
        <v>154.94999999999999</v>
      </c>
      <c r="L411" s="31">
        <v>150.5</v>
      </c>
      <c r="M411" s="31">
        <v>9.0885400000000001</v>
      </c>
      <c r="N411" s="1"/>
      <c r="O411" s="1"/>
    </row>
    <row r="412" spans="1:15" ht="12.75" customHeight="1">
      <c r="A412" s="31">
        <v>402</v>
      </c>
      <c r="B412" s="31" t="s">
        <v>501</v>
      </c>
      <c r="C412" s="31">
        <v>3233.35</v>
      </c>
      <c r="D412" s="40">
        <v>3240.7999999999997</v>
      </c>
      <c r="E412" s="40">
        <v>3179.5499999999993</v>
      </c>
      <c r="F412" s="40">
        <v>3125.7499999999995</v>
      </c>
      <c r="G412" s="40">
        <v>3064.4999999999991</v>
      </c>
      <c r="H412" s="40">
        <v>3294.5999999999995</v>
      </c>
      <c r="I412" s="40">
        <v>3355.8500000000004</v>
      </c>
      <c r="J412" s="40">
        <v>3409.6499999999996</v>
      </c>
      <c r="K412" s="31">
        <v>3302.05</v>
      </c>
      <c r="L412" s="31">
        <v>3187</v>
      </c>
      <c r="M412" s="31">
        <v>0.16764000000000001</v>
      </c>
      <c r="N412" s="1"/>
      <c r="O412" s="1"/>
    </row>
    <row r="413" spans="1:15" ht="12.75" customHeight="1">
      <c r="A413" s="31">
        <v>403</v>
      </c>
      <c r="B413" s="31" t="s">
        <v>500</v>
      </c>
      <c r="C413" s="31">
        <v>315.14999999999998</v>
      </c>
      <c r="D413" s="40">
        <v>315.90000000000003</v>
      </c>
      <c r="E413" s="40">
        <v>312.30000000000007</v>
      </c>
      <c r="F413" s="40">
        <v>309.45000000000005</v>
      </c>
      <c r="G413" s="40">
        <v>305.85000000000008</v>
      </c>
      <c r="H413" s="40">
        <v>318.75000000000006</v>
      </c>
      <c r="I413" s="40">
        <v>322.35000000000008</v>
      </c>
      <c r="J413" s="40">
        <v>325.20000000000005</v>
      </c>
      <c r="K413" s="31">
        <v>319.5</v>
      </c>
      <c r="L413" s="31">
        <v>313.05</v>
      </c>
      <c r="M413" s="31">
        <v>0.37567</v>
      </c>
      <c r="N413" s="1"/>
      <c r="O413" s="1"/>
    </row>
    <row r="414" spans="1:15" ht="12.75" customHeight="1">
      <c r="A414" s="31">
        <v>404</v>
      </c>
      <c r="B414" s="31" t="s">
        <v>502</v>
      </c>
      <c r="C414" s="31">
        <v>564.65</v>
      </c>
      <c r="D414" s="40">
        <v>561.51666666666665</v>
      </c>
      <c r="E414" s="40">
        <v>553.13333333333333</v>
      </c>
      <c r="F414" s="40">
        <v>541.61666666666667</v>
      </c>
      <c r="G414" s="40">
        <v>533.23333333333335</v>
      </c>
      <c r="H414" s="40">
        <v>573.0333333333333</v>
      </c>
      <c r="I414" s="40">
        <v>581.41666666666652</v>
      </c>
      <c r="J414" s="40">
        <v>592.93333333333328</v>
      </c>
      <c r="K414" s="31">
        <v>569.9</v>
      </c>
      <c r="L414" s="31">
        <v>550</v>
      </c>
      <c r="M414" s="31">
        <v>3.3133599999999999</v>
      </c>
      <c r="N414" s="1"/>
      <c r="O414" s="1"/>
    </row>
    <row r="415" spans="1:15" ht="12.75" customHeight="1">
      <c r="A415" s="31">
        <v>405</v>
      </c>
      <c r="B415" s="31" t="s">
        <v>191</v>
      </c>
      <c r="C415" s="31">
        <v>26092</v>
      </c>
      <c r="D415" s="40">
        <v>26122.783333333336</v>
      </c>
      <c r="E415" s="40">
        <v>25819.216666666674</v>
      </c>
      <c r="F415" s="40">
        <v>25546.433333333338</v>
      </c>
      <c r="G415" s="40">
        <v>25242.866666666676</v>
      </c>
      <c r="H415" s="40">
        <v>26395.566666666673</v>
      </c>
      <c r="I415" s="40">
        <v>26699.133333333331</v>
      </c>
      <c r="J415" s="40">
        <v>26971.916666666672</v>
      </c>
      <c r="K415" s="31">
        <v>26426.35</v>
      </c>
      <c r="L415" s="31">
        <v>25850</v>
      </c>
      <c r="M415" s="31">
        <v>0.30525000000000002</v>
      </c>
      <c r="N415" s="1"/>
      <c r="O415" s="1"/>
    </row>
    <row r="416" spans="1:15" ht="12.75" customHeight="1">
      <c r="A416" s="31">
        <v>406</v>
      </c>
      <c r="B416" s="31" t="s">
        <v>504</v>
      </c>
      <c r="C416" s="31">
        <v>2112.6999999999998</v>
      </c>
      <c r="D416" s="40">
        <v>2142.5666666666666</v>
      </c>
      <c r="E416" s="40">
        <v>2070.1333333333332</v>
      </c>
      <c r="F416" s="40">
        <v>2027.5666666666666</v>
      </c>
      <c r="G416" s="40">
        <v>1955.1333333333332</v>
      </c>
      <c r="H416" s="40">
        <v>2185.1333333333332</v>
      </c>
      <c r="I416" s="40">
        <v>2257.5666666666666</v>
      </c>
      <c r="J416" s="40">
        <v>2300.1333333333332</v>
      </c>
      <c r="K416" s="31">
        <v>2215</v>
      </c>
      <c r="L416" s="31">
        <v>2100</v>
      </c>
      <c r="M416" s="31">
        <v>0.58642000000000005</v>
      </c>
      <c r="N416" s="1"/>
      <c r="O416" s="1"/>
    </row>
    <row r="417" spans="1:15" ht="12.75" customHeight="1">
      <c r="A417" s="31">
        <v>407</v>
      </c>
      <c r="B417" s="31" t="s">
        <v>192</v>
      </c>
      <c r="C417" s="31">
        <v>2142.5</v>
      </c>
      <c r="D417" s="40">
        <v>2149.1333333333332</v>
      </c>
      <c r="E417" s="40">
        <v>2119.3666666666663</v>
      </c>
      <c r="F417" s="40">
        <v>2096.2333333333331</v>
      </c>
      <c r="G417" s="40">
        <v>2066.4666666666662</v>
      </c>
      <c r="H417" s="40">
        <v>2172.2666666666664</v>
      </c>
      <c r="I417" s="40">
        <v>2202.0333333333328</v>
      </c>
      <c r="J417" s="40">
        <v>2225.1666666666665</v>
      </c>
      <c r="K417" s="31">
        <v>2178.9</v>
      </c>
      <c r="L417" s="31">
        <v>2126</v>
      </c>
      <c r="M417" s="31">
        <v>3.1021200000000002</v>
      </c>
      <c r="N417" s="1"/>
      <c r="O417" s="1"/>
    </row>
    <row r="418" spans="1:15" ht="12.75" customHeight="1">
      <c r="A418" s="31">
        <v>408</v>
      </c>
      <c r="B418" s="31" t="s">
        <v>494</v>
      </c>
      <c r="C418" s="31">
        <v>473.65</v>
      </c>
      <c r="D418" s="40">
        <v>472.41666666666669</v>
      </c>
      <c r="E418" s="40">
        <v>466.83333333333337</v>
      </c>
      <c r="F418" s="40">
        <v>460.01666666666671</v>
      </c>
      <c r="G418" s="40">
        <v>454.43333333333339</v>
      </c>
      <c r="H418" s="40">
        <v>479.23333333333335</v>
      </c>
      <c r="I418" s="40">
        <v>484.81666666666672</v>
      </c>
      <c r="J418" s="40">
        <v>491.63333333333333</v>
      </c>
      <c r="K418" s="31">
        <v>478</v>
      </c>
      <c r="L418" s="31">
        <v>465.6</v>
      </c>
      <c r="M418" s="31">
        <v>2.05742</v>
      </c>
      <c r="N418" s="1"/>
      <c r="O418" s="1"/>
    </row>
    <row r="419" spans="1:15" ht="12.75" customHeight="1">
      <c r="A419" s="31">
        <v>409</v>
      </c>
      <c r="B419" s="31" t="s">
        <v>495</v>
      </c>
      <c r="C419" s="31">
        <v>28</v>
      </c>
      <c r="D419" s="40">
        <v>28.016666666666666</v>
      </c>
      <c r="E419" s="40">
        <v>27.783333333333331</v>
      </c>
      <c r="F419" s="40">
        <v>27.566666666666666</v>
      </c>
      <c r="G419" s="40">
        <v>27.333333333333332</v>
      </c>
      <c r="H419" s="40">
        <v>28.233333333333331</v>
      </c>
      <c r="I419" s="40">
        <v>28.466666666666665</v>
      </c>
      <c r="J419" s="40">
        <v>28.68333333333333</v>
      </c>
      <c r="K419" s="31">
        <v>28.25</v>
      </c>
      <c r="L419" s="31">
        <v>27.8</v>
      </c>
      <c r="M419" s="31">
        <v>14.04626</v>
      </c>
      <c r="N419" s="1"/>
      <c r="O419" s="1"/>
    </row>
    <row r="420" spans="1:15" ht="12.75" customHeight="1">
      <c r="A420" s="31">
        <v>410</v>
      </c>
      <c r="B420" s="31" t="s">
        <v>496</v>
      </c>
      <c r="C420" s="31">
        <v>3819.55</v>
      </c>
      <c r="D420" s="40">
        <v>3856.5166666666664</v>
      </c>
      <c r="E420" s="40">
        <v>3724.0333333333328</v>
      </c>
      <c r="F420" s="40">
        <v>3628.5166666666664</v>
      </c>
      <c r="G420" s="40">
        <v>3496.0333333333328</v>
      </c>
      <c r="H420" s="40">
        <v>3952.0333333333328</v>
      </c>
      <c r="I420" s="40">
        <v>4084.5166666666664</v>
      </c>
      <c r="J420" s="40">
        <v>4180.0333333333328</v>
      </c>
      <c r="K420" s="31">
        <v>3989</v>
      </c>
      <c r="L420" s="31">
        <v>3761</v>
      </c>
      <c r="M420" s="31">
        <v>0.47399999999999998</v>
      </c>
      <c r="N420" s="1"/>
      <c r="O420" s="1"/>
    </row>
    <row r="421" spans="1:15" ht="12.75" customHeight="1">
      <c r="A421" s="31">
        <v>411</v>
      </c>
      <c r="B421" s="31" t="s">
        <v>505</v>
      </c>
      <c r="C421" s="31">
        <v>857.4</v>
      </c>
      <c r="D421" s="40">
        <v>851.5</v>
      </c>
      <c r="E421" s="40">
        <v>834</v>
      </c>
      <c r="F421" s="40">
        <v>810.6</v>
      </c>
      <c r="G421" s="40">
        <v>793.1</v>
      </c>
      <c r="H421" s="40">
        <v>874.9</v>
      </c>
      <c r="I421" s="40">
        <v>892.4</v>
      </c>
      <c r="J421" s="40">
        <v>915.8</v>
      </c>
      <c r="K421" s="31">
        <v>869</v>
      </c>
      <c r="L421" s="31">
        <v>828.1</v>
      </c>
      <c r="M421" s="31">
        <v>7.28939</v>
      </c>
      <c r="N421" s="1"/>
      <c r="O421" s="1"/>
    </row>
    <row r="422" spans="1:15" ht="12.75" customHeight="1">
      <c r="A422" s="31">
        <v>412</v>
      </c>
      <c r="B422" s="31" t="s">
        <v>507</v>
      </c>
      <c r="C422" s="31">
        <v>1196.45</v>
      </c>
      <c r="D422" s="40">
        <v>1225.7666666666667</v>
      </c>
      <c r="E422" s="40">
        <v>1151.5333333333333</v>
      </c>
      <c r="F422" s="40">
        <v>1106.6166666666666</v>
      </c>
      <c r="G422" s="40">
        <v>1032.3833333333332</v>
      </c>
      <c r="H422" s="40">
        <v>1270.6833333333334</v>
      </c>
      <c r="I422" s="40">
        <v>1344.9166666666665</v>
      </c>
      <c r="J422" s="40">
        <v>1389.8333333333335</v>
      </c>
      <c r="K422" s="31">
        <v>1300</v>
      </c>
      <c r="L422" s="31">
        <v>1180.8499999999999</v>
      </c>
      <c r="M422" s="31">
        <v>1.29769</v>
      </c>
      <c r="N422" s="1"/>
      <c r="O422" s="1"/>
    </row>
    <row r="423" spans="1:15" ht="12.75" customHeight="1">
      <c r="A423" s="31">
        <v>413</v>
      </c>
      <c r="B423" s="31" t="s">
        <v>506</v>
      </c>
      <c r="C423" s="31">
        <v>2831.65</v>
      </c>
      <c r="D423" s="40">
        <v>2814.4833333333336</v>
      </c>
      <c r="E423" s="40">
        <v>2709.9666666666672</v>
      </c>
      <c r="F423" s="40">
        <v>2588.2833333333338</v>
      </c>
      <c r="G423" s="40">
        <v>2483.7666666666673</v>
      </c>
      <c r="H423" s="40">
        <v>2936.166666666667</v>
      </c>
      <c r="I423" s="40">
        <v>3040.6833333333334</v>
      </c>
      <c r="J423" s="40">
        <v>3162.3666666666668</v>
      </c>
      <c r="K423" s="31">
        <v>2919</v>
      </c>
      <c r="L423" s="31">
        <v>2692.8</v>
      </c>
      <c r="M423" s="31">
        <v>1.0640400000000001</v>
      </c>
      <c r="N423" s="1"/>
      <c r="O423" s="1"/>
    </row>
    <row r="424" spans="1:15" ht="12.75" customHeight="1">
      <c r="A424" s="31">
        <v>414</v>
      </c>
      <c r="B424" s="31" t="s">
        <v>508</v>
      </c>
      <c r="C424" s="31">
        <v>841.25</v>
      </c>
      <c r="D424" s="40">
        <v>860.43333333333339</v>
      </c>
      <c r="E424" s="40">
        <v>815.86666666666679</v>
      </c>
      <c r="F424" s="40">
        <v>790.48333333333335</v>
      </c>
      <c r="G424" s="40">
        <v>745.91666666666674</v>
      </c>
      <c r="H424" s="40">
        <v>885.81666666666683</v>
      </c>
      <c r="I424" s="40">
        <v>930.38333333333344</v>
      </c>
      <c r="J424" s="40">
        <v>955.76666666666688</v>
      </c>
      <c r="K424" s="31">
        <v>905</v>
      </c>
      <c r="L424" s="31">
        <v>835.05</v>
      </c>
      <c r="M424" s="31">
        <v>7.70709</v>
      </c>
      <c r="N424" s="1"/>
      <c r="O424" s="1"/>
    </row>
    <row r="425" spans="1:15" ht="12.75" customHeight="1">
      <c r="A425" s="31">
        <v>415</v>
      </c>
      <c r="B425" s="31" t="s">
        <v>509</v>
      </c>
      <c r="C425" s="31">
        <v>472</v>
      </c>
      <c r="D425" s="40">
        <v>447.25</v>
      </c>
      <c r="E425" s="40">
        <v>417.75</v>
      </c>
      <c r="F425" s="40">
        <v>363.5</v>
      </c>
      <c r="G425" s="40">
        <v>334</v>
      </c>
      <c r="H425" s="40">
        <v>501.5</v>
      </c>
      <c r="I425" s="40">
        <v>531</v>
      </c>
      <c r="J425" s="40">
        <v>585.25</v>
      </c>
      <c r="K425" s="31">
        <v>476.75</v>
      </c>
      <c r="L425" s="31">
        <v>393</v>
      </c>
      <c r="M425" s="31">
        <v>28.364039999999999</v>
      </c>
      <c r="N425" s="1"/>
      <c r="O425" s="1"/>
    </row>
    <row r="426" spans="1:15" ht="12.75" customHeight="1">
      <c r="A426" s="31">
        <v>416</v>
      </c>
      <c r="B426" s="31" t="s">
        <v>517</v>
      </c>
      <c r="C426" s="31">
        <v>243.15</v>
      </c>
      <c r="D426" s="40">
        <v>245.41666666666666</v>
      </c>
      <c r="E426" s="40">
        <v>238.98333333333332</v>
      </c>
      <c r="F426" s="40">
        <v>234.81666666666666</v>
      </c>
      <c r="G426" s="40">
        <v>228.38333333333333</v>
      </c>
      <c r="H426" s="40">
        <v>249.58333333333331</v>
      </c>
      <c r="I426" s="40">
        <v>256.01666666666665</v>
      </c>
      <c r="J426" s="40">
        <v>260.18333333333328</v>
      </c>
      <c r="K426" s="31">
        <v>251.85</v>
      </c>
      <c r="L426" s="31">
        <v>241.25</v>
      </c>
      <c r="M426" s="31">
        <v>2.3752900000000001</v>
      </c>
      <c r="N426" s="1"/>
      <c r="O426" s="1"/>
    </row>
    <row r="427" spans="1:15" ht="12.75" customHeight="1">
      <c r="A427" s="31">
        <v>417</v>
      </c>
      <c r="B427" s="31" t="s">
        <v>510</v>
      </c>
      <c r="C427" s="31">
        <v>71.150000000000006</v>
      </c>
      <c r="D427" s="40">
        <v>70.850000000000009</v>
      </c>
      <c r="E427" s="40">
        <v>69.550000000000011</v>
      </c>
      <c r="F427" s="40">
        <v>67.95</v>
      </c>
      <c r="G427" s="40">
        <v>66.650000000000006</v>
      </c>
      <c r="H427" s="40">
        <v>72.450000000000017</v>
      </c>
      <c r="I427" s="40">
        <v>73.75</v>
      </c>
      <c r="J427" s="40">
        <v>75.350000000000023</v>
      </c>
      <c r="K427" s="31">
        <v>72.150000000000006</v>
      </c>
      <c r="L427" s="31">
        <v>69.25</v>
      </c>
      <c r="M427" s="31">
        <v>77.289150000000006</v>
      </c>
      <c r="N427" s="1"/>
      <c r="O427" s="1"/>
    </row>
    <row r="428" spans="1:15" ht="12.75" customHeight="1">
      <c r="A428" s="31">
        <v>418</v>
      </c>
      <c r="B428" s="31" t="s">
        <v>193</v>
      </c>
      <c r="C428" s="31">
        <v>2016.7</v>
      </c>
      <c r="D428" s="40">
        <v>2036.25</v>
      </c>
      <c r="E428" s="40">
        <v>1974.4499999999998</v>
      </c>
      <c r="F428" s="40">
        <v>1932.1999999999998</v>
      </c>
      <c r="G428" s="40">
        <v>1870.3999999999996</v>
      </c>
      <c r="H428" s="40">
        <v>2078.5</v>
      </c>
      <c r="I428" s="40">
        <v>2140.3000000000002</v>
      </c>
      <c r="J428" s="40">
        <v>2182.5500000000002</v>
      </c>
      <c r="K428" s="31">
        <v>2098.0500000000002</v>
      </c>
      <c r="L428" s="31">
        <v>1994</v>
      </c>
      <c r="M428" s="31">
        <v>15.02267</v>
      </c>
      <c r="N428" s="1"/>
      <c r="O428" s="1"/>
    </row>
    <row r="429" spans="1:15" ht="12.75" customHeight="1">
      <c r="A429" s="31">
        <v>419</v>
      </c>
      <c r="B429" s="31" t="s">
        <v>194</v>
      </c>
      <c r="C429" s="31">
        <v>1443.75</v>
      </c>
      <c r="D429" s="40">
        <v>1430.8166666666666</v>
      </c>
      <c r="E429" s="40">
        <v>1412.6833333333332</v>
      </c>
      <c r="F429" s="40">
        <v>1381.6166666666666</v>
      </c>
      <c r="G429" s="40">
        <v>1363.4833333333331</v>
      </c>
      <c r="H429" s="40">
        <v>1461.8833333333332</v>
      </c>
      <c r="I429" s="40">
        <v>1480.0166666666664</v>
      </c>
      <c r="J429" s="40">
        <v>1511.0833333333333</v>
      </c>
      <c r="K429" s="31">
        <v>1448.95</v>
      </c>
      <c r="L429" s="31">
        <v>1399.75</v>
      </c>
      <c r="M429" s="31">
        <v>11.07972</v>
      </c>
      <c r="N429" s="1"/>
      <c r="O429" s="1"/>
    </row>
    <row r="430" spans="1:15" ht="12.75" customHeight="1">
      <c r="A430" s="31">
        <v>420</v>
      </c>
      <c r="B430" s="31" t="s">
        <v>514</v>
      </c>
      <c r="C430" s="31">
        <v>491.6</v>
      </c>
      <c r="D430" s="40">
        <v>489.26666666666665</v>
      </c>
      <c r="E430" s="40">
        <v>479.58333333333331</v>
      </c>
      <c r="F430" s="40">
        <v>467.56666666666666</v>
      </c>
      <c r="G430" s="40">
        <v>457.88333333333333</v>
      </c>
      <c r="H430" s="40">
        <v>501.2833333333333</v>
      </c>
      <c r="I430" s="40">
        <v>510.9666666666667</v>
      </c>
      <c r="J430" s="40">
        <v>522.98333333333335</v>
      </c>
      <c r="K430" s="31">
        <v>498.95</v>
      </c>
      <c r="L430" s="31">
        <v>477.25</v>
      </c>
      <c r="M430" s="31">
        <v>7.1040299999999998</v>
      </c>
      <c r="N430" s="1"/>
      <c r="O430" s="1"/>
    </row>
    <row r="431" spans="1:15" ht="12.75" customHeight="1">
      <c r="A431" s="31">
        <v>421</v>
      </c>
      <c r="B431" s="31" t="s">
        <v>511</v>
      </c>
      <c r="C431" s="31">
        <v>95.75</v>
      </c>
      <c r="D431" s="40">
        <v>95.466666666666654</v>
      </c>
      <c r="E431" s="40">
        <v>94.733333333333306</v>
      </c>
      <c r="F431" s="40">
        <v>93.716666666666654</v>
      </c>
      <c r="G431" s="40">
        <v>92.983333333333306</v>
      </c>
      <c r="H431" s="40">
        <v>96.483333333333306</v>
      </c>
      <c r="I431" s="40">
        <v>97.216666666666654</v>
      </c>
      <c r="J431" s="40">
        <v>98.233333333333306</v>
      </c>
      <c r="K431" s="31">
        <v>96.2</v>
      </c>
      <c r="L431" s="31">
        <v>94.45</v>
      </c>
      <c r="M431" s="31">
        <v>0.87651000000000001</v>
      </c>
      <c r="N431" s="1"/>
      <c r="O431" s="1"/>
    </row>
    <row r="432" spans="1:15" ht="12.75" customHeight="1">
      <c r="A432" s="31">
        <v>422</v>
      </c>
      <c r="B432" s="31" t="s">
        <v>513</v>
      </c>
      <c r="C432" s="31">
        <v>270.8</v>
      </c>
      <c r="D432" s="40">
        <v>272.85000000000002</v>
      </c>
      <c r="E432" s="40">
        <v>266.80000000000007</v>
      </c>
      <c r="F432" s="40">
        <v>262.80000000000007</v>
      </c>
      <c r="G432" s="40">
        <v>256.75000000000011</v>
      </c>
      <c r="H432" s="40">
        <v>276.85000000000002</v>
      </c>
      <c r="I432" s="40">
        <v>282.89999999999998</v>
      </c>
      <c r="J432" s="40">
        <v>286.89999999999998</v>
      </c>
      <c r="K432" s="31">
        <v>278.89999999999998</v>
      </c>
      <c r="L432" s="31">
        <v>268.85000000000002</v>
      </c>
      <c r="M432" s="31">
        <v>2.74742</v>
      </c>
      <c r="N432" s="1"/>
      <c r="O432" s="1"/>
    </row>
    <row r="433" spans="1:15" ht="12.75" customHeight="1">
      <c r="A433" s="31">
        <v>423</v>
      </c>
      <c r="B433" s="31" t="s">
        <v>515</v>
      </c>
      <c r="C433" s="31">
        <v>555.5</v>
      </c>
      <c r="D433" s="40">
        <v>560.01666666666665</v>
      </c>
      <c r="E433" s="40">
        <v>550.43333333333328</v>
      </c>
      <c r="F433" s="40">
        <v>545.36666666666667</v>
      </c>
      <c r="G433" s="40">
        <v>535.7833333333333</v>
      </c>
      <c r="H433" s="40">
        <v>565.08333333333326</v>
      </c>
      <c r="I433" s="40">
        <v>574.66666666666674</v>
      </c>
      <c r="J433" s="40">
        <v>579.73333333333323</v>
      </c>
      <c r="K433" s="31">
        <v>569.6</v>
      </c>
      <c r="L433" s="31">
        <v>554.95000000000005</v>
      </c>
      <c r="M433" s="31">
        <v>0.53110000000000002</v>
      </c>
      <c r="N433" s="1"/>
      <c r="O433" s="1"/>
    </row>
    <row r="434" spans="1:15" ht="12.75" customHeight="1">
      <c r="A434" s="31">
        <v>424</v>
      </c>
      <c r="B434" s="31" t="s">
        <v>516</v>
      </c>
      <c r="C434" s="31">
        <v>366.4</v>
      </c>
      <c r="D434" s="40">
        <v>368.13333333333338</v>
      </c>
      <c r="E434" s="40">
        <v>362.26666666666677</v>
      </c>
      <c r="F434" s="40">
        <v>358.13333333333338</v>
      </c>
      <c r="G434" s="40">
        <v>352.26666666666677</v>
      </c>
      <c r="H434" s="40">
        <v>372.26666666666677</v>
      </c>
      <c r="I434" s="40">
        <v>378.13333333333344</v>
      </c>
      <c r="J434" s="40">
        <v>382.26666666666677</v>
      </c>
      <c r="K434" s="31">
        <v>374</v>
      </c>
      <c r="L434" s="31">
        <v>364</v>
      </c>
      <c r="M434" s="31">
        <v>1.82464</v>
      </c>
      <c r="N434" s="1"/>
      <c r="O434" s="1"/>
    </row>
    <row r="435" spans="1:15" ht="12.75" customHeight="1">
      <c r="A435" s="31">
        <v>425</v>
      </c>
      <c r="B435" s="31" t="s">
        <v>518</v>
      </c>
      <c r="C435" s="31">
        <v>2270.65</v>
      </c>
      <c r="D435" s="40">
        <v>2272.6</v>
      </c>
      <c r="E435" s="40">
        <v>2252.0499999999997</v>
      </c>
      <c r="F435" s="40">
        <v>2233.4499999999998</v>
      </c>
      <c r="G435" s="40">
        <v>2212.8999999999996</v>
      </c>
      <c r="H435" s="40">
        <v>2291.1999999999998</v>
      </c>
      <c r="I435" s="40">
        <v>2311.75</v>
      </c>
      <c r="J435" s="40">
        <v>2330.35</v>
      </c>
      <c r="K435" s="31">
        <v>2293.15</v>
      </c>
      <c r="L435" s="31">
        <v>2254</v>
      </c>
      <c r="M435" s="31">
        <v>4.1540000000000001E-2</v>
      </c>
      <c r="N435" s="1"/>
      <c r="O435" s="1"/>
    </row>
    <row r="436" spans="1:15" ht="12.75" customHeight="1">
      <c r="A436" s="31">
        <v>426</v>
      </c>
      <c r="B436" s="31" t="s">
        <v>519</v>
      </c>
      <c r="C436" s="31">
        <v>856.2</v>
      </c>
      <c r="D436" s="40">
        <v>864.56666666666661</v>
      </c>
      <c r="E436" s="40">
        <v>836.63333333333321</v>
      </c>
      <c r="F436" s="40">
        <v>817.06666666666661</v>
      </c>
      <c r="G436" s="40">
        <v>789.13333333333321</v>
      </c>
      <c r="H436" s="40">
        <v>884.13333333333321</v>
      </c>
      <c r="I436" s="40">
        <v>912.06666666666661</v>
      </c>
      <c r="J436" s="40">
        <v>931.63333333333321</v>
      </c>
      <c r="K436" s="31">
        <v>892.5</v>
      </c>
      <c r="L436" s="31">
        <v>845</v>
      </c>
      <c r="M436" s="31">
        <v>0.44295000000000001</v>
      </c>
      <c r="N436" s="1"/>
      <c r="O436" s="1"/>
    </row>
    <row r="437" spans="1:15" ht="12.75" customHeight="1">
      <c r="A437" s="31">
        <v>427</v>
      </c>
      <c r="B437" s="31" t="s">
        <v>195</v>
      </c>
      <c r="C437" s="31">
        <v>745.35</v>
      </c>
      <c r="D437" s="40">
        <v>749.65</v>
      </c>
      <c r="E437" s="40">
        <v>736.05</v>
      </c>
      <c r="F437" s="40">
        <v>726.75</v>
      </c>
      <c r="G437" s="40">
        <v>713.15</v>
      </c>
      <c r="H437" s="40">
        <v>758.94999999999993</v>
      </c>
      <c r="I437" s="40">
        <v>772.55000000000007</v>
      </c>
      <c r="J437" s="40">
        <v>781.84999999999991</v>
      </c>
      <c r="K437" s="31">
        <v>763.25</v>
      </c>
      <c r="L437" s="31">
        <v>740.35</v>
      </c>
      <c r="M437" s="31">
        <v>36.877989999999997</v>
      </c>
      <c r="N437" s="1"/>
      <c r="O437" s="1"/>
    </row>
    <row r="438" spans="1:15" ht="12.75" customHeight="1">
      <c r="A438" s="31">
        <v>428</v>
      </c>
      <c r="B438" s="31" t="s">
        <v>520</v>
      </c>
      <c r="C438" s="31">
        <v>428.45</v>
      </c>
      <c r="D438" s="40">
        <v>431.56666666666666</v>
      </c>
      <c r="E438" s="40">
        <v>422.13333333333333</v>
      </c>
      <c r="F438" s="40">
        <v>415.81666666666666</v>
      </c>
      <c r="G438" s="40">
        <v>406.38333333333333</v>
      </c>
      <c r="H438" s="40">
        <v>437.88333333333333</v>
      </c>
      <c r="I438" s="40">
        <v>447.31666666666661</v>
      </c>
      <c r="J438" s="40">
        <v>453.63333333333333</v>
      </c>
      <c r="K438" s="31">
        <v>441</v>
      </c>
      <c r="L438" s="31">
        <v>425.25</v>
      </c>
      <c r="M438" s="31">
        <v>3.2126299999999999</v>
      </c>
      <c r="N438" s="1"/>
      <c r="O438" s="1"/>
    </row>
    <row r="439" spans="1:15" ht="12.75" customHeight="1">
      <c r="A439" s="31">
        <v>429</v>
      </c>
      <c r="B439" s="31" t="s">
        <v>196</v>
      </c>
      <c r="C439" s="31">
        <v>524.04999999999995</v>
      </c>
      <c r="D439" s="40">
        <v>524.1</v>
      </c>
      <c r="E439" s="40">
        <v>517.20000000000005</v>
      </c>
      <c r="F439" s="40">
        <v>510.35</v>
      </c>
      <c r="G439" s="40">
        <v>503.45000000000005</v>
      </c>
      <c r="H439" s="40">
        <v>530.95000000000005</v>
      </c>
      <c r="I439" s="40">
        <v>537.84999999999991</v>
      </c>
      <c r="J439" s="40">
        <v>544.70000000000005</v>
      </c>
      <c r="K439" s="31">
        <v>531</v>
      </c>
      <c r="L439" s="31">
        <v>517.25</v>
      </c>
      <c r="M439" s="31">
        <v>10.36599</v>
      </c>
      <c r="N439" s="1"/>
      <c r="O439" s="1"/>
    </row>
    <row r="440" spans="1:15" ht="12.75" customHeight="1">
      <c r="A440" s="31">
        <v>430</v>
      </c>
      <c r="B440" s="31" t="s">
        <v>523</v>
      </c>
      <c r="C440" s="31">
        <v>671.55</v>
      </c>
      <c r="D440" s="40">
        <v>666.31666666666672</v>
      </c>
      <c r="E440" s="40">
        <v>652.68333333333339</v>
      </c>
      <c r="F440" s="40">
        <v>633.81666666666672</v>
      </c>
      <c r="G440" s="40">
        <v>620.18333333333339</v>
      </c>
      <c r="H440" s="40">
        <v>685.18333333333339</v>
      </c>
      <c r="I440" s="40">
        <v>698.81666666666683</v>
      </c>
      <c r="J440" s="40">
        <v>717.68333333333339</v>
      </c>
      <c r="K440" s="31">
        <v>679.95</v>
      </c>
      <c r="L440" s="31">
        <v>647.45000000000005</v>
      </c>
      <c r="M440" s="31">
        <v>0.35388999999999998</v>
      </c>
      <c r="N440" s="1"/>
      <c r="O440" s="1"/>
    </row>
    <row r="441" spans="1:15" ht="12.75" customHeight="1">
      <c r="A441" s="31">
        <v>431</v>
      </c>
      <c r="B441" s="31" t="s">
        <v>521</v>
      </c>
      <c r="C441" s="31">
        <v>413.35</v>
      </c>
      <c r="D441" s="40">
        <v>415.41666666666669</v>
      </c>
      <c r="E441" s="40">
        <v>405.83333333333337</v>
      </c>
      <c r="F441" s="40">
        <v>398.31666666666666</v>
      </c>
      <c r="G441" s="40">
        <v>388.73333333333335</v>
      </c>
      <c r="H441" s="40">
        <v>422.93333333333339</v>
      </c>
      <c r="I441" s="40">
        <v>432.51666666666677</v>
      </c>
      <c r="J441" s="40">
        <v>440.03333333333342</v>
      </c>
      <c r="K441" s="31">
        <v>425</v>
      </c>
      <c r="L441" s="31">
        <v>407.9</v>
      </c>
      <c r="M441" s="31">
        <v>1.9423900000000001</v>
      </c>
      <c r="N441" s="1"/>
      <c r="O441" s="1"/>
    </row>
    <row r="442" spans="1:15" ht="12.75" customHeight="1">
      <c r="A442" s="31">
        <v>432</v>
      </c>
      <c r="B442" s="31" t="s">
        <v>522</v>
      </c>
      <c r="C442" s="31">
        <v>2315.5500000000002</v>
      </c>
      <c r="D442" s="40">
        <v>2279.4</v>
      </c>
      <c r="E442" s="40">
        <v>2205.0500000000002</v>
      </c>
      <c r="F442" s="40">
        <v>2094.5500000000002</v>
      </c>
      <c r="G442" s="40">
        <v>2020.2000000000003</v>
      </c>
      <c r="H442" s="40">
        <v>2389.9</v>
      </c>
      <c r="I442" s="40">
        <v>2464.2499999999995</v>
      </c>
      <c r="J442" s="40">
        <v>2574.75</v>
      </c>
      <c r="K442" s="31">
        <v>2353.75</v>
      </c>
      <c r="L442" s="31">
        <v>2168.9</v>
      </c>
      <c r="M442" s="31">
        <v>1.45675</v>
      </c>
      <c r="N442" s="1"/>
      <c r="O442" s="1"/>
    </row>
    <row r="443" spans="1:15" ht="12.75" customHeight="1">
      <c r="A443" s="31">
        <v>433</v>
      </c>
      <c r="B443" s="31" t="s">
        <v>524</v>
      </c>
      <c r="C443" s="31">
        <v>487.7</v>
      </c>
      <c r="D443" s="40">
        <v>489.01666666666665</v>
      </c>
      <c r="E443" s="40">
        <v>483.58333333333331</v>
      </c>
      <c r="F443" s="40">
        <v>479.46666666666664</v>
      </c>
      <c r="G443" s="40">
        <v>474.0333333333333</v>
      </c>
      <c r="H443" s="40">
        <v>493.13333333333333</v>
      </c>
      <c r="I443" s="40">
        <v>498.56666666666672</v>
      </c>
      <c r="J443" s="40">
        <v>502.68333333333334</v>
      </c>
      <c r="K443" s="31">
        <v>494.45</v>
      </c>
      <c r="L443" s="31">
        <v>484.9</v>
      </c>
      <c r="M443" s="31">
        <v>1.1799900000000001</v>
      </c>
      <c r="N443" s="1"/>
      <c r="O443" s="1"/>
    </row>
    <row r="444" spans="1:15" ht="12.75" customHeight="1">
      <c r="A444" s="31">
        <v>434</v>
      </c>
      <c r="B444" s="31" t="s">
        <v>525</v>
      </c>
      <c r="C444" s="31">
        <v>7.15</v>
      </c>
      <c r="D444" s="40">
        <v>7.0666666666666673</v>
      </c>
      <c r="E444" s="40">
        <v>6.9833333333333343</v>
      </c>
      <c r="F444" s="40">
        <v>6.8166666666666673</v>
      </c>
      <c r="G444" s="40">
        <v>6.7333333333333343</v>
      </c>
      <c r="H444" s="40">
        <v>7.2333333333333343</v>
      </c>
      <c r="I444" s="40">
        <v>7.3166666666666682</v>
      </c>
      <c r="J444" s="40">
        <v>7.4833333333333343</v>
      </c>
      <c r="K444" s="31">
        <v>7.15</v>
      </c>
      <c r="L444" s="31">
        <v>6.9</v>
      </c>
      <c r="M444" s="31">
        <v>423.23739</v>
      </c>
      <c r="N444" s="1"/>
      <c r="O444" s="1"/>
    </row>
    <row r="445" spans="1:15" ht="12.75" customHeight="1">
      <c r="A445" s="31">
        <v>435</v>
      </c>
      <c r="B445" s="31" t="s">
        <v>512</v>
      </c>
      <c r="C445" s="31">
        <v>396.6</v>
      </c>
      <c r="D445" s="40">
        <v>399.7166666666667</v>
      </c>
      <c r="E445" s="40">
        <v>391.53333333333342</v>
      </c>
      <c r="F445" s="40">
        <v>386.4666666666667</v>
      </c>
      <c r="G445" s="40">
        <v>378.28333333333342</v>
      </c>
      <c r="H445" s="40">
        <v>404.78333333333342</v>
      </c>
      <c r="I445" s="40">
        <v>412.9666666666667</v>
      </c>
      <c r="J445" s="40">
        <v>418.03333333333342</v>
      </c>
      <c r="K445" s="31">
        <v>407.9</v>
      </c>
      <c r="L445" s="31">
        <v>394.65</v>
      </c>
      <c r="M445" s="31">
        <v>4.4425999999999997</v>
      </c>
      <c r="N445" s="1"/>
      <c r="O445" s="1"/>
    </row>
    <row r="446" spans="1:15" ht="12.75" customHeight="1">
      <c r="A446" s="31">
        <v>436</v>
      </c>
      <c r="B446" s="31" t="s">
        <v>526</v>
      </c>
      <c r="C446" s="31">
        <v>947.8</v>
      </c>
      <c r="D446" s="40">
        <v>944.63333333333333</v>
      </c>
      <c r="E446" s="40">
        <v>934.91666666666663</v>
      </c>
      <c r="F446" s="40">
        <v>922.0333333333333</v>
      </c>
      <c r="G446" s="40">
        <v>912.31666666666661</v>
      </c>
      <c r="H446" s="40">
        <v>957.51666666666665</v>
      </c>
      <c r="I446" s="40">
        <v>967.23333333333335</v>
      </c>
      <c r="J446" s="40">
        <v>980.11666666666667</v>
      </c>
      <c r="K446" s="31">
        <v>954.35</v>
      </c>
      <c r="L446" s="31">
        <v>931.75</v>
      </c>
      <c r="M446" s="31">
        <v>0.16961000000000001</v>
      </c>
      <c r="N446" s="1"/>
      <c r="O446" s="1"/>
    </row>
    <row r="447" spans="1:15" ht="12.75" customHeight="1">
      <c r="A447" s="31">
        <v>437</v>
      </c>
      <c r="B447" s="31" t="s">
        <v>277</v>
      </c>
      <c r="C447" s="31">
        <v>588.45000000000005</v>
      </c>
      <c r="D447" s="40">
        <v>592.35</v>
      </c>
      <c r="E447" s="40">
        <v>578</v>
      </c>
      <c r="F447" s="40">
        <v>567.54999999999995</v>
      </c>
      <c r="G447" s="40">
        <v>553.19999999999993</v>
      </c>
      <c r="H447" s="40">
        <v>602.80000000000007</v>
      </c>
      <c r="I447" s="40">
        <v>617.1500000000002</v>
      </c>
      <c r="J447" s="40">
        <v>627.60000000000014</v>
      </c>
      <c r="K447" s="31">
        <v>606.70000000000005</v>
      </c>
      <c r="L447" s="31">
        <v>581.9</v>
      </c>
      <c r="M447" s="31">
        <v>4.4790900000000002</v>
      </c>
      <c r="N447" s="1"/>
      <c r="O447" s="1"/>
    </row>
    <row r="448" spans="1:15" ht="12.75" customHeight="1">
      <c r="A448" s="31">
        <v>438</v>
      </c>
      <c r="B448" s="31" t="s">
        <v>531</v>
      </c>
      <c r="C448" s="31">
        <v>1463.75</v>
      </c>
      <c r="D448" s="40">
        <v>1481.9166666666667</v>
      </c>
      <c r="E448" s="40">
        <v>1409.8333333333335</v>
      </c>
      <c r="F448" s="40">
        <v>1355.9166666666667</v>
      </c>
      <c r="G448" s="40">
        <v>1283.8333333333335</v>
      </c>
      <c r="H448" s="40">
        <v>1535.8333333333335</v>
      </c>
      <c r="I448" s="40">
        <v>1607.916666666667</v>
      </c>
      <c r="J448" s="40">
        <v>1661.8333333333335</v>
      </c>
      <c r="K448" s="31">
        <v>1554</v>
      </c>
      <c r="L448" s="31">
        <v>1428</v>
      </c>
      <c r="M448" s="31">
        <v>4.3762400000000001</v>
      </c>
      <c r="N448" s="1"/>
      <c r="O448" s="1"/>
    </row>
    <row r="449" spans="1:15" ht="12.75" customHeight="1">
      <c r="A449" s="31">
        <v>439</v>
      </c>
      <c r="B449" s="31" t="s">
        <v>532</v>
      </c>
      <c r="C449" s="31">
        <v>13363.6</v>
      </c>
      <c r="D449" s="40">
        <v>13461.783333333333</v>
      </c>
      <c r="E449" s="40">
        <v>13151.066666666666</v>
      </c>
      <c r="F449" s="40">
        <v>12938.533333333333</v>
      </c>
      <c r="G449" s="40">
        <v>12627.816666666666</v>
      </c>
      <c r="H449" s="40">
        <v>13674.316666666666</v>
      </c>
      <c r="I449" s="40">
        <v>13985.033333333333</v>
      </c>
      <c r="J449" s="40">
        <v>14197.566666666666</v>
      </c>
      <c r="K449" s="31">
        <v>13772.5</v>
      </c>
      <c r="L449" s="31">
        <v>13249.25</v>
      </c>
      <c r="M449" s="31">
        <v>1.176E-2</v>
      </c>
      <c r="N449" s="1"/>
      <c r="O449" s="1"/>
    </row>
    <row r="450" spans="1:15" ht="12.75" customHeight="1">
      <c r="A450" s="31">
        <v>440</v>
      </c>
      <c r="B450" s="31" t="s">
        <v>197</v>
      </c>
      <c r="C450" s="31">
        <v>883.9</v>
      </c>
      <c r="D450" s="40">
        <v>880.56666666666661</v>
      </c>
      <c r="E450" s="40">
        <v>873.33333333333326</v>
      </c>
      <c r="F450" s="40">
        <v>862.76666666666665</v>
      </c>
      <c r="G450" s="40">
        <v>855.5333333333333</v>
      </c>
      <c r="H450" s="40">
        <v>891.13333333333321</v>
      </c>
      <c r="I450" s="40">
        <v>898.36666666666656</v>
      </c>
      <c r="J450" s="40">
        <v>908.93333333333317</v>
      </c>
      <c r="K450" s="31">
        <v>887.8</v>
      </c>
      <c r="L450" s="31">
        <v>870</v>
      </c>
      <c r="M450" s="31">
        <v>9.9235699999999998</v>
      </c>
      <c r="N450" s="1"/>
      <c r="O450" s="1"/>
    </row>
    <row r="451" spans="1:15" ht="12.75" customHeight="1">
      <c r="A451" s="31">
        <v>441</v>
      </c>
      <c r="B451" s="31" t="s">
        <v>533</v>
      </c>
      <c r="C451" s="31">
        <v>204.5</v>
      </c>
      <c r="D451" s="40">
        <v>205.48333333333335</v>
      </c>
      <c r="E451" s="40">
        <v>202.06666666666669</v>
      </c>
      <c r="F451" s="40">
        <v>199.63333333333335</v>
      </c>
      <c r="G451" s="40">
        <v>196.2166666666667</v>
      </c>
      <c r="H451" s="40">
        <v>207.91666666666669</v>
      </c>
      <c r="I451" s="40">
        <v>211.33333333333331</v>
      </c>
      <c r="J451" s="40">
        <v>213.76666666666668</v>
      </c>
      <c r="K451" s="31">
        <v>208.9</v>
      </c>
      <c r="L451" s="31">
        <v>203.05</v>
      </c>
      <c r="M451" s="31">
        <v>9.3906399999999994</v>
      </c>
      <c r="N451" s="1"/>
      <c r="O451" s="1"/>
    </row>
    <row r="452" spans="1:15" ht="12.75" customHeight="1">
      <c r="A452" s="31">
        <v>442</v>
      </c>
      <c r="B452" s="31" t="s">
        <v>534</v>
      </c>
      <c r="C452" s="31">
        <v>1276.3499999999999</v>
      </c>
      <c r="D452" s="40">
        <v>1290.2</v>
      </c>
      <c r="E452" s="40">
        <v>1251.4000000000001</v>
      </c>
      <c r="F452" s="40">
        <v>1226.45</v>
      </c>
      <c r="G452" s="40">
        <v>1187.6500000000001</v>
      </c>
      <c r="H452" s="40">
        <v>1315.15</v>
      </c>
      <c r="I452" s="40">
        <v>1353.9499999999998</v>
      </c>
      <c r="J452" s="40">
        <v>1378.9</v>
      </c>
      <c r="K452" s="31">
        <v>1329</v>
      </c>
      <c r="L452" s="31">
        <v>1265.25</v>
      </c>
      <c r="M452" s="31">
        <v>4.1170200000000001</v>
      </c>
      <c r="N452" s="1"/>
      <c r="O452" s="1"/>
    </row>
    <row r="453" spans="1:15" ht="12.75" customHeight="1">
      <c r="A453" s="31">
        <v>443</v>
      </c>
      <c r="B453" s="31" t="s">
        <v>198</v>
      </c>
      <c r="C453" s="31">
        <v>772.8</v>
      </c>
      <c r="D453" s="40">
        <v>777.03333333333342</v>
      </c>
      <c r="E453" s="40">
        <v>763.21666666666681</v>
      </c>
      <c r="F453" s="40">
        <v>753.63333333333344</v>
      </c>
      <c r="G453" s="40">
        <v>739.81666666666683</v>
      </c>
      <c r="H453" s="40">
        <v>786.61666666666679</v>
      </c>
      <c r="I453" s="40">
        <v>800.43333333333339</v>
      </c>
      <c r="J453" s="40">
        <v>810.01666666666677</v>
      </c>
      <c r="K453" s="31">
        <v>790.85</v>
      </c>
      <c r="L453" s="31">
        <v>767.45</v>
      </c>
      <c r="M453" s="31">
        <v>12.638439999999999</v>
      </c>
      <c r="N453" s="1"/>
      <c r="O453" s="1"/>
    </row>
    <row r="454" spans="1:15" ht="12.75" customHeight="1">
      <c r="A454" s="31">
        <v>444</v>
      </c>
      <c r="B454" s="31" t="s">
        <v>278</v>
      </c>
      <c r="C454" s="31">
        <v>5883.45</v>
      </c>
      <c r="D454" s="40">
        <v>5844.4833333333336</v>
      </c>
      <c r="E454" s="40">
        <v>5788.9666666666672</v>
      </c>
      <c r="F454" s="40">
        <v>5694.4833333333336</v>
      </c>
      <c r="G454" s="40">
        <v>5638.9666666666672</v>
      </c>
      <c r="H454" s="40">
        <v>5938.9666666666672</v>
      </c>
      <c r="I454" s="40">
        <v>5994.4833333333336</v>
      </c>
      <c r="J454" s="40">
        <v>6088.9666666666672</v>
      </c>
      <c r="K454" s="31">
        <v>5900</v>
      </c>
      <c r="L454" s="31">
        <v>5750</v>
      </c>
      <c r="M454" s="31">
        <v>0.91400000000000003</v>
      </c>
      <c r="N454" s="1"/>
      <c r="O454" s="1"/>
    </row>
    <row r="455" spans="1:15" ht="12.75" customHeight="1">
      <c r="A455" s="31">
        <v>445</v>
      </c>
      <c r="B455" s="31" t="s">
        <v>199</v>
      </c>
      <c r="C455" s="31">
        <v>475.25</v>
      </c>
      <c r="D455" s="40">
        <v>472.40000000000003</v>
      </c>
      <c r="E455" s="40">
        <v>466.40000000000009</v>
      </c>
      <c r="F455" s="40">
        <v>457.55000000000007</v>
      </c>
      <c r="G455" s="40">
        <v>451.55000000000013</v>
      </c>
      <c r="H455" s="40">
        <v>481.25000000000006</v>
      </c>
      <c r="I455" s="40">
        <v>487.24999999999994</v>
      </c>
      <c r="J455" s="40">
        <v>496.1</v>
      </c>
      <c r="K455" s="31">
        <v>478.4</v>
      </c>
      <c r="L455" s="31">
        <v>463.55</v>
      </c>
      <c r="M455" s="31">
        <v>282.56187999999997</v>
      </c>
      <c r="N455" s="1"/>
      <c r="O455" s="1"/>
    </row>
    <row r="456" spans="1:15" ht="12.75" customHeight="1">
      <c r="A456" s="31">
        <v>446</v>
      </c>
      <c r="B456" s="31" t="s">
        <v>535</v>
      </c>
      <c r="C456" s="31">
        <v>263.10000000000002</v>
      </c>
      <c r="D456" s="40">
        <v>261.5333333333333</v>
      </c>
      <c r="E456" s="40">
        <v>258.11666666666662</v>
      </c>
      <c r="F456" s="40">
        <v>253.13333333333333</v>
      </c>
      <c r="G456" s="40">
        <v>249.71666666666664</v>
      </c>
      <c r="H456" s="40">
        <v>266.51666666666659</v>
      </c>
      <c r="I456" s="40">
        <v>269.93333333333334</v>
      </c>
      <c r="J456" s="40">
        <v>274.91666666666657</v>
      </c>
      <c r="K456" s="31">
        <v>264.95</v>
      </c>
      <c r="L456" s="31">
        <v>256.55</v>
      </c>
      <c r="M456" s="31">
        <v>34.985399999999998</v>
      </c>
      <c r="N456" s="1"/>
      <c r="O456" s="1"/>
    </row>
    <row r="457" spans="1:15" ht="12.75" customHeight="1">
      <c r="A457" s="31">
        <v>447</v>
      </c>
      <c r="B457" s="31" t="s">
        <v>200</v>
      </c>
      <c r="C457" s="31">
        <v>225.2</v>
      </c>
      <c r="D457" s="40">
        <v>222.5</v>
      </c>
      <c r="E457" s="40">
        <v>217.7</v>
      </c>
      <c r="F457" s="40">
        <v>210.2</v>
      </c>
      <c r="G457" s="40">
        <v>205.39999999999998</v>
      </c>
      <c r="H457" s="40">
        <v>230</v>
      </c>
      <c r="I457" s="40">
        <v>234.8</v>
      </c>
      <c r="J457" s="40">
        <v>242.3</v>
      </c>
      <c r="K457" s="31">
        <v>227.3</v>
      </c>
      <c r="L457" s="31">
        <v>215</v>
      </c>
      <c r="M457" s="31">
        <v>671.27202</v>
      </c>
      <c r="N457" s="1"/>
      <c r="O457" s="1"/>
    </row>
    <row r="458" spans="1:15" ht="12.75" customHeight="1">
      <c r="A458" s="31">
        <v>448</v>
      </c>
      <c r="B458" s="31" t="s">
        <v>201</v>
      </c>
      <c r="C458" s="31">
        <v>1082.55</v>
      </c>
      <c r="D458" s="40">
        <v>1082.0166666666667</v>
      </c>
      <c r="E458" s="40">
        <v>1067.0333333333333</v>
      </c>
      <c r="F458" s="40">
        <v>1051.5166666666667</v>
      </c>
      <c r="G458" s="40">
        <v>1036.5333333333333</v>
      </c>
      <c r="H458" s="40">
        <v>1097.5333333333333</v>
      </c>
      <c r="I458" s="40">
        <v>1112.5166666666664</v>
      </c>
      <c r="J458" s="40">
        <v>1128.0333333333333</v>
      </c>
      <c r="K458" s="31">
        <v>1097</v>
      </c>
      <c r="L458" s="31">
        <v>1066.5</v>
      </c>
      <c r="M458" s="31">
        <v>93.791139999999999</v>
      </c>
      <c r="N458" s="1"/>
      <c r="O458" s="1"/>
    </row>
    <row r="459" spans="1:15" ht="12.75" customHeight="1">
      <c r="A459" s="31">
        <v>449</v>
      </c>
      <c r="B459" s="31" t="s">
        <v>864</v>
      </c>
      <c r="C459" s="31">
        <v>724.35</v>
      </c>
      <c r="D459" s="40">
        <v>720.9</v>
      </c>
      <c r="E459" s="40">
        <v>709.44999999999993</v>
      </c>
      <c r="F459" s="40">
        <v>694.55</v>
      </c>
      <c r="G459" s="40">
        <v>683.09999999999991</v>
      </c>
      <c r="H459" s="40">
        <v>735.8</v>
      </c>
      <c r="I459" s="40">
        <v>747.25</v>
      </c>
      <c r="J459" s="40">
        <v>762.15</v>
      </c>
      <c r="K459" s="31">
        <v>732.35</v>
      </c>
      <c r="L459" s="31">
        <v>706</v>
      </c>
      <c r="M459" s="31">
        <v>0.47049999999999997</v>
      </c>
      <c r="N459" s="1"/>
      <c r="O459" s="1"/>
    </row>
    <row r="460" spans="1:15" ht="12.75" customHeight="1">
      <c r="A460" s="31">
        <v>450</v>
      </c>
      <c r="B460" s="31" t="s">
        <v>527</v>
      </c>
      <c r="C460" s="31">
        <v>2320.35</v>
      </c>
      <c r="D460" s="40">
        <v>2269.1666666666665</v>
      </c>
      <c r="E460" s="40">
        <v>2188.333333333333</v>
      </c>
      <c r="F460" s="40">
        <v>2056.3166666666666</v>
      </c>
      <c r="G460" s="40">
        <v>1975.4833333333331</v>
      </c>
      <c r="H460" s="40">
        <v>2401.1833333333329</v>
      </c>
      <c r="I460" s="40">
        <v>2482.016666666666</v>
      </c>
      <c r="J460" s="40">
        <v>2614.0333333333328</v>
      </c>
      <c r="K460" s="31">
        <v>2350</v>
      </c>
      <c r="L460" s="31">
        <v>2137.15</v>
      </c>
      <c r="M460" s="31">
        <v>2.1987299999999999</v>
      </c>
      <c r="N460" s="1"/>
      <c r="O460" s="1"/>
    </row>
    <row r="461" spans="1:15" ht="12.75" customHeight="1">
      <c r="A461" s="31">
        <v>451</v>
      </c>
      <c r="B461" s="31" t="s">
        <v>528</v>
      </c>
      <c r="C461" s="31">
        <v>810.1</v>
      </c>
      <c r="D461" s="40">
        <v>815.9</v>
      </c>
      <c r="E461" s="40">
        <v>797.19999999999993</v>
      </c>
      <c r="F461" s="40">
        <v>784.3</v>
      </c>
      <c r="G461" s="40">
        <v>765.59999999999991</v>
      </c>
      <c r="H461" s="40">
        <v>828.8</v>
      </c>
      <c r="I461" s="40">
        <v>847.5</v>
      </c>
      <c r="J461" s="40">
        <v>860.4</v>
      </c>
      <c r="K461" s="31">
        <v>834.6</v>
      </c>
      <c r="L461" s="31">
        <v>803</v>
      </c>
      <c r="M461" s="31">
        <v>0.38401000000000002</v>
      </c>
      <c r="N461" s="1"/>
      <c r="O461" s="1"/>
    </row>
    <row r="462" spans="1:15" ht="12.75" customHeight="1">
      <c r="A462" s="31">
        <v>452</v>
      </c>
      <c r="B462" s="31" t="s">
        <v>202</v>
      </c>
      <c r="C462" s="31">
        <v>3577.8</v>
      </c>
      <c r="D462" s="40">
        <v>3567.6</v>
      </c>
      <c r="E462" s="40">
        <v>3545.2</v>
      </c>
      <c r="F462" s="40">
        <v>3512.6</v>
      </c>
      <c r="G462" s="40">
        <v>3490.2</v>
      </c>
      <c r="H462" s="40">
        <v>3600.2</v>
      </c>
      <c r="I462" s="40">
        <v>3622.6000000000004</v>
      </c>
      <c r="J462" s="40">
        <v>3655.2</v>
      </c>
      <c r="K462" s="31">
        <v>3590</v>
      </c>
      <c r="L462" s="31">
        <v>3535</v>
      </c>
      <c r="M462" s="31">
        <v>21.021180000000001</v>
      </c>
      <c r="N462" s="1"/>
      <c r="O462" s="1"/>
    </row>
    <row r="463" spans="1:15" ht="12.75" customHeight="1">
      <c r="A463" s="31">
        <v>453</v>
      </c>
      <c r="B463" s="31" t="s">
        <v>536</v>
      </c>
      <c r="C463" s="31">
        <v>4175.1499999999996</v>
      </c>
      <c r="D463" s="40">
        <v>4214.2</v>
      </c>
      <c r="E463" s="40">
        <v>4084.5</v>
      </c>
      <c r="F463" s="40">
        <v>3993.8500000000004</v>
      </c>
      <c r="G463" s="40">
        <v>3864.1500000000005</v>
      </c>
      <c r="H463" s="40">
        <v>4304.8499999999995</v>
      </c>
      <c r="I463" s="40">
        <v>4434.5499999999984</v>
      </c>
      <c r="J463" s="40">
        <v>4525.1999999999989</v>
      </c>
      <c r="K463" s="31">
        <v>4343.8999999999996</v>
      </c>
      <c r="L463" s="31">
        <v>4123.55</v>
      </c>
      <c r="M463" s="31">
        <v>0.28126000000000001</v>
      </c>
      <c r="N463" s="1"/>
      <c r="O463" s="1"/>
    </row>
    <row r="464" spans="1:15" ht="12.75" customHeight="1">
      <c r="A464" s="31">
        <v>454</v>
      </c>
      <c r="B464" s="31" t="s">
        <v>203</v>
      </c>
      <c r="C464" s="31">
        <v>1587.6</v>
      </c>
      <c r="D464" s="40">
        <v>1577.3333333333333</v>
      </c>
      <c r="E464" s="40">
        <v>1560.2666666666664</v>
      </c>
      <c r="F464" s="40">
        <v>1532.9333333333332</v>
      </c>
      <c r="G464" s="40">
        <v>1515.8666666666663</v>
      </c>
      <c r="H464" s="40">
        <v>1604.6666666666665</v>
      </c>
      <c r="I464" s="40">
        <v>1621.7333333333336</v>
      </c>
      <c r="J464" s="40">
        <v>1649.0666666666666</v>
      </c>
      <c r="K464" s="31">
        <v>1594.4</v>
      </c>
      <c r="L464" s="31">
        <v>1550</v>
      </c>
      <c r="M464" s="31">
        <v>27.611930000000001</v>
      </c>
      <c r="N464" s="1"/>
      <c r="O464" s="1"/>
    </row>
    <row r="465" spans="1:15" ht="12.75" customHeight="1">
      <c r="A465" s="31">
        <v>455</v>
      </c>
      <c r="B465" s="31" t="s">
        <v>538</v>
      </c>
      <c r="C465" s="31">
        <v>1725.4</v>
      </c>
      <c r="D465" s="40">
        <v>1728.8</v>
      </c>
      <c r="E465" s="40">
        <v>1698.6</v>
      </c>
      <c r="F465" s="40">
        <v>1671.8</v>
      </c>
      <c r="G465" s="40">
        <v>1641.6</v>
      </c>
      <c r="H465" s="40">
        <v>1755.6</v>
      </c>
      <c r="I465" s="40">
        <v>1785.8000000000002</v>
      </c>
      <c r="J465" s="40">
        <v>1812.6</v>
      </c>
      <c r="K465" s="31">
        <v>1759</v>
      </c>
      <c r="L465" s="31">
        <v>1702</v>
      </c>
      <c r="M465" s="31">
        <v>0.53766999999999998</v>
      </c>
      <c r="N465" s="1"/>
      <c r="O465" s="1"/>
    </row>
    <row r="466" spans="1:15" ht="12.75" customHeight="1">
      <c r="A466" s="31">
        <v>456</v>
      </c>
      <c r="B466" s="31" t="s">
        <v>539</v>
      </c>
      <c r="C466" s="31">
        <v>1085.95</v>
      </c>
      <c r="D466" s="40">
        <v>1096.6499999999999</v>
      </c>
      <c r="E466" s="40">
        <v>1069.2999999999997</v>
      </c>
      <c r="F466" s="40">
        <v>1052.6499999999999</v>
      </c>
      <c r="G466" s="40">
        <v>1025.2999999999997</v>
      </c>
      <c r="H466" s="40">
        <v>1113.2999999999997</v>
      </c>
      <c r="I466" s="40">
        <v>1140.6499999999996</v>
      </c>
      <c r="J466" s="40">
        <v>1157.2999999999997</v>
      </c>
      <c r="K466" s="31">
        <v>1124</v>
      </c>
      <c r="L466" s="31">
        <v>1080</v>
      </c>
      <c r="M466" s="31">
        <v>0.89356000000000002</v>
      </c>
      <c r="N466" s="1"/>
      <c r="O466" s="1"/>
    </row>
    <row r="467" spans="1:15" ht="12.75" customHeight="1">
      <c r="A467" s="31">
        <v>457</v>
      </c>
      <c r="B467" s="31" t="s">
        <v>543</v>
      </c>
      <c r="C467" s="31">
        <v>1642.35</v>
      </c>
      <c r="D467" s="40">
        <v>1640.8666666666668</v>
      </c>
      <c r="E467" s="40">
        <v>1601.7333333333336</v>
      </c>
      <c r="F467" s="40">
        <v>1561.1166666666668</v>
      </c>
      <c r="G467" s="40">
        <v>1521.9833333333336</v>
      </c>
      <c r="H467" s="40">
        <v>1681.4833333333336</v>
      </c>
      <c r="I467" s="40">
        <v>1720.6166666666668</v>
      </c>
      <c r="J467" s="40">
        <v>1761.2333333333336</v>
      </c>
      <c r="K467" s="31">
        <v>1680</v>
      </c>
      <c r="L467" s="31">
        <v>1600.25</v>
      </c>
      <c r="M467" s="31">
        <v>0.96655999999999997</v>
      </c>
      <c r="N467" s="1"/>
      <c r="O467" s="1"/>
    </row>
    <row r="468" spans="1:15" ht="12.75" customHeight="1">
      <c r="A468" s="31">
        <v>458</v>
      </c>
      <c r="B468" s="31" t="s">
        <v>540</v>
      </c>
      <c r="C468" s="31">
        <v>2010.55</v>
      </c>
      <c r="D468" s="40">
        <v>2015.0333333333335</v>
      </c>
      <c r="E468" s="40">
        <v>1966.5166666666669</v>
      </c>
      <c r="F468" s="40">
        <v>1922.4833333333333</v>
      </c>
      <c r="G468" s="40">
        <v>1873.9666666666667</v>
      </c>
      <c r="H468" s="40">
        <v>2059.0666666666671</v>
      </c>
      <c r="I468" s="40">
        <v>2107.5833333333339</v>
      </c>
      <c r="J468" s="40">
        <v>2151.6166666666672</v>
      </c>
      <c r="K468" s="31">
        <v>2063.5500000000002</v>
      </c>
      <c r="L468" s="31">
        <v>1971</v>
      </c>
      <c r="M468" s="31">
        <v>0.80969000000000002</v>
      </c>
      <c r="N468" s="1"/>
      <c r="O468" s="1"/>
    </row>
    <row r="469" spans="1:15" ht="12.75" customHeight="1">
      <c r="A469" s="31">
        <v>459</v>
      </c>
      <c r="B469" s="31" t="s">
        <v>204</v>
      </c>
      <c r="C469" s="31">
        <v>2360.1999999999998</v>
      </c>
      <c r="D469" s="40">
        <v>2383.1833333333329</v>
      </c>
      <c r="E469" s="40">
        <v>2324.4166666666661</v>
      </c>
      <c r="F469" s="40">
        <v>2288.6333333333332</v>
      </c>
      <c r="G469" s="40">
        <v>2229.8666666666663</v>
      </c>
      <c r="H469" s="40">
        <v>2418.9666666666658</v>
      </c>
      <c r="I469" s="40">
        <v>2477.7333333333331</v>
      </c>
      <c r="J469" s="40">
        <v>2513.5166666666655</v>
      </c>
      <c r="K469" s="31">
        <v>2441.9499999999998</v>
      </c>
      <c r="L469" s="31">
        <v>2347.4</v>
      </c>
      <c r="M469" s="31">
        <v>21.774260000000002</v>
      </c>
      <c r="N469" s="1"/>
      <c r="O469" s="1"/>
    </row>
    <row r="470" spans="1:15" ht="12.75" customHeight="1">
      <c r="A470" s="31">
        <v>460</v>
      </c>
      <c r="B470" s="31" t="s">
        <v>205</v>
      </c>
      <c r="C470" s="31">
        <v>2975.65</v>
      </c>
      <c r="D470" s="40">
        <v>2987.15</v>
      </c>
      <c r="E470" s="40">
        <v>2939.3</v>
      </c>
      <c r="F470" s="40">
        <v>2902.9500000000003</v>
      </c>
      <c r="G470" s="40">
        <v>2855.1000000000004</v>
      </c>
      <c r="H470" s="40">
        <v>3023.5</v>
      </c>
      <c r="I470" s="40">
        <v>3071.3499999999995</v>
      </c>
      <c r="J470" s="40">
        <v>3107.7</v>
      </c>
      <c r="K470" s="31">
        <v>3035</v>
      </c>
      <c r="L470" s="31">
        <v>2950.8</v>
      </c>
      <c r="M470" s="31">
        <v>3.6444399999999999</v>
      </c>
      <c r="N470" s="1"/>
      <c r="O470" s="1"/>
    </row>
    <row r="471" spans="1:15" ht="12.75" customHeight="1">
      <c r="A471" s="31">
        <v>461</v>
      </c>
      <c r="B471" s="31" t="s">
        <v>206</v>
      </c>
      <c r="C471" s="31">
        <v>550.4</v>
      </c>
      <c r="D471" s="40">
        <v>549.81666666666672</v>
      </c>
      <c r="E471" s="40">
        <v>543.63333333333344</v>
      </c>
      <c r="F471" s="40">
        <v>536.86666666666667</v>
      </c>
      <c r="G471" s="40">
        <v>530.68333333333339</v>
      </c>
      <c r="H471" s="40">
        <v>556.58333333333348</v>
      </c>
      <c r="I471" s="40">
        <v>562.76666666666665</v>
      </c>
      <c r="J471" s="40">
        <v>569.53333333333353</v>
      </c>
      <c r="K471" s="31">
        <v>556</v>
      </c>
      <c r="L471" s="31">
        <v>543.04999999999995</v>
      </c>
      <c r="M471" s="31">
        <v>7.2048199999999998</v>
      </c>
      <c r="N471" s="1"/>
      <c r="O471" s="1"/>
    </row>
    <row r="472" spans="1:15" ht="12.75" customHeight="1">
      <c r="A472" s="31">
        <v>462</v>
      </c>
      <c r="B472" s="31" t="s">
        <v>207</v>
      </c>
      <c r="C472" s="31">
        <v>1024.2</v>
      </c>
      <c r="D472" s="40">
        <v>1022.9166666666666</v>
      </c>
      <c r="E472" s="40">
        <v>1007.2833333333333</v>
      </c>
      <c r="F472" s="40">
        <v>990.36666666666667</v>
      </c>
      <c r="G472" s="40">
        <v>974.73333333333335</v>
      </c>
      <c r="H472" s="40">
        <v>1039.8333333333333</v>
      </c>
      <c r="I472" s="40">
        <v>1055.4666666666667</v>
      </c>
      <c r="J472" s="40">
        <v>1072.3833333333332</v>
      </c>
      <c r="K472" s="31">
        <v>1038.55</v>
      </c>
      <c r="L472" s="31">
        <v>1006</v>
      </c>
      <c r="M472" s="31">
        <v>8.3984299999999994</v>
      </c>
      <c r="N472" s="1"/>
      <c r="O472" s="1"/>
    </row>
    <row r="473" spans="1:15" ht="12.75" customHeight="1">
      <c r="A473" s="31">
        <v>463</v>
      </c>
      <c r="B473" s="31" t="s">
        <v>541</v>
      </c>
      <c r="C473" s="31">
        <v>49.4</v>
      </c>
      <c r="D473" s="40">
        <v>50.050000000000004</v>
      </c>
      <c r="E473" s="40">
        <v>48.750000000000007</v>
      </c>
      <c r="F473" s="40">
        <v>48.1</v>
      </c>
      <c r="G473" s="40">
        <v>46.800000000000004</v>
      </c>
      <c r="H473" s="40">
        <v>50.70000000000001</v>
      </c>
      <c r="I473" s="40">
        <v>52.000000000000007</v>
      </c>
      <c r="J473" s="40">
        <v>52.650000000000013</v>
      </c>
      <c r="K473" s="31">
        <v>51.35</v>
      </c>
      <c r="L473" s="31">
        <v>49.4</v>
      </c>
      <c r="M473" s="31">
        <v>203.57395</v>
      </c>
      <c r="N473" s="1"/>
      <c r="O473" s="1"/>
    </row>
    <row r="474" spans="1:15" ht="12.75" customHeight="1">
      <c r="A474" s="31">
        <v>464</v>
      </c>
      <c r="B474" s="31" t="s">
        <v>542</v>
      </c>
      <c r="C474" s="31">
        <v>190.4</v>
      </c>
      <c r="D474" s="40">
        <v>190.86666666666667</v>
      </c>
      <c r="E474" s="40">
        <v>187.78333333333336</v>
      </c>
      <c r="F474" s="40">
        <v>185.16666666666669</v>
      </c>
      <c r="G474" s="40">
        <v>182.08333333333337</v>
      </c>
      <c r="H474" s="40">
        <v>193.48333333333335</v>
      </c>
      <c r="I474" s="40">
        <v>196.56666666666666</v>
      </c>
      <c r="J474" s="40">
        <v>199.18333333333334</v>
      </c>
      <c r="K474" s="31">
        <v>193.95</v>
      </c>
      <c r="L474" s="31">
        <v>188.25</v>
      </c>
      <c r="M474" s="31">
        <v>9.48325</v>
      </c>
      <c r="N474" s="1"/>
      <c r="O474" s="1"/>
    </row>
    <row r="475" spans="1:15" ht="12.75" customHeight="1">
      <c r="A475" s="31">
        <v>465</v>
      </c>
      <c r="B475" s="31" t="s">
        <v>529</v>
      </c>
      <c r="C475" s="31">
        <v>9951.7000000000007</v>
      </c>
      <c r="D475" s="40">
        <v>9972.0666666666675</v>
      </c>
      <c r="E475" s="40">
        <v>9864.883333333335</v>
      </c>
      <c r="F475" s="40">
        <v>9778.0666666666675</v>
      </c>
      <c r="G475" s="40">
        <v>9670.883333333335</v>
      </c>
      <c r="H475" s="40">
        <v>10058.883333333335</v>
      </c>
      <c r="I475" s="40">
        <v>10166.066666666666</v>
      </c>
      <c r="J475" s="40">
        <v>10252.883333333335</v>
      </c>
      <c r="K475" s="31">
        <v>10079.25</v>
      </c>
      <c r="L475" s="31">
        <v>9885.25</v>
      </c>
      <c r="M475" s="31">
        <v>6.7519999999999997E-2</v>
      </c>
      <c r="N475" s="1"/>
      <c r="O475" s="1"/>
    </row>
    <row r="476" spans="1:15" ht="12.75" customHeight="1">
      <c r="A476" s="31">
        <v>466</v>
      </c>
      <c r="B476" s="31" t="s">
        <v>865</v>
      </c>
      <c r="C476" s="31">
        <v>118.15</v>
      </c>
      <c r="D476" s="40">
        <v>118.15000000000002</v>
      </c>
      <c r="E476" s="40">
        <v>118.15000000000003</v>
      </c>
      <c r="F476" s="40">
        <v>118.15000000000002</v>
      </c>
      <c r="G476" s="40">
        <v>118.15000000000003</v>
      </c>
      <c r="H476" s="40">
        <v>118.15000000000003</v>
      </c>
      <c r="I476" s="40">
        <v>118.15</v>
      </c>
      <c r="J476" s="40">
        <v>118.15000000000003</v>
      </c>
      <c r="K476" s="31">
        <v>118.15</v>
      </c>
      <c r="L476" s="31">
        <v>118.15</v>
      </c>
      <c r="M476" s="31">
        <v>14.98841</v>
      </c>
      <c r="N476" s="1"/>
      <c r="O476" s="1"/>
    </row>
    <row r="477" spans="1:15" ht="12.75" customHeight="1">
      <c r="A477" s="31">
        <v>467</v>
      </c>
      <c r="B477" s="31" t="s">
        <v>530</v>
      </c>
      <c r="C477" s="31">
        <v>41.2</v>
      </c>
      <c r="D477" s="40">
        <v>41.316666666666663</v>
      </c>
      <c r="E477" s="40">
        <v>40.733333333333327</v>
      </c>
      <c r="F477" s="40">
        <v>40.266666666666666</v>
      </c>
      <c r="G477" s="40">
        <v>39.68333333333333</v>
      </c>
      <c r="H477" s="40">
        <v>41.783333333333324</v>
      </c>
      <c r="I477" s="40">
        <v>42.366666666666667</v>
      </c>
      <c r="J477" s="40">
        <v>42.833333333333321</v>
      </c>
      <c r="K477" s="31">
        <v>41.9</v>
      </c>
      <c r="L477" s="31">
        <v>40.85</v>
      </c>
      <c r="M477" s="31">
        <v>37.667720000000003</v>
      </c>
      <c r="N477" s="1"/>
      <c r="O477" s="1"/>
    </row>
    <row r="478" spans="1:15" ht="12.75" customHeight="1">
      <c r="A478" s="31">
        <v>468</v>
      </c>
      <c r="B478" s="31" t="s">
        <v>208</v>
      </c>
      <c r="C478" s="31">
        <v>678.2</v>
      </c>
      <c r="D478" s="40">
        <v>683.9</v>
      </c>
      <c r="E478" s="40">
        <v>669.8</v>
      </c>
      <c r="F478" s="40">
        <v>661.4</v>
      </c>
      <c r="G478" s="40">
        <v>647.29999999999995</v>
      </c>
      <c r="H478" s="40">
        <v>692.3</v>
      </c>
      <c r="I478" s="40">
        <v>706.40000000000009</v>
      </c>
      <c r="J478" s="40">
        <v>714.8</v>
      </c>
      <c r="K478" s="31">
        <v>698</v>
      </c>
      <c r="L478" s="31">
        <v>675.5</v>
      </c>
      <c r="M478" s="31">
        <v>18.026389999999999</v>
      </c>
      <c r="N478" s="1"/>
      <c r="O478" s="1"/>
    </row>
    <row r="479" spans="1:15" ht="12.75" customHeight="1">
      <c r="A479" s="31">
        <v>469</v>
      </c>
      <c r="B479" s="31" t="s">
        <v>209</v>
      </c>
      <c r="C479" s="31">
        <v>1504.95</v>
      </c>
      <c r="D479" s="40">
        <v>1501.2833333333335</v>
      </c>
      <c r="E479" s="40">
        <v>1487.7166666666672</v>
      </c>
      <c r="F479" s="40">
        <v>1470.4833333333336</v>
      </c>
      <c r="G479" s="40">
        <v>1456.9166666666672</v>
      </c>
      <c r="H479" s="40">
        <v>1518.5166666666671</v>
      </c>
      <c r="I479" s="40">
        <v>1532.0833333333333</v>
      </c>
      <c r="J479" s="40">
        <v>1549.3166666666671</v>
      </c>
      <c r="K479" s="31">
        <v>1514.85</v>
      </c>
      <c r="L479" s="31">
        <v>1484.05</v>
      </c>
      <c r="M479" s="31">
        <v>2.54115</v>
      </c>
      <c r="N479" s="1"/>
      <c r="O479" s="1"/>
    </row>
    <row r="480" spans="1:15" ht="12.75" customHeight="1">
      <c r="A480" s="31">
        <v>470</v>
      </c>
      <c r="B480" s="31" t="s">
        <v>544</v>
      </c>
      <c r="C480" s="31">
        <v>13</v>
      </c>
      <c r="D480" s="40">
        <v>13.016666666666666</v>
      </c>
      <c r="E480" s="40">
        <v>12.883333333333331</v>
      </c>
      <c r="F480" s="40">
        <v>12.766666666666666</v>
      </c>
      <c r="G480" s="40">
        <v>12.633333333333331</v>
      </c>
      <c r="H480" s="40">
        <v>13.133333333333331</v>
      </c>
      <c r="I480" s="40">
        <v>13.266666666666664</v>
      </c>
      <c r="J480" s="40">
        <v>13.383333333333331</v>
      </c>
      <c r="K480" s="31">
        <v>13.15</v>
      </c>
      <c r="L480" s="31">
        <v>12.9</v>
      </c>
      <c r="M480" s="31">
        <v>16.382529999999999</v>
      </c>
      <c r="N480" s="1"/>
      <c r="O480" s="1"/>
    </row>
    <row r="481" spans="1:15" ht="12.75" customHeight="1">
      <c r="A481" s="31">
        <v>471</v>
      </c>
      <c r="B481" s="31" t="s">
        <v>545</v>
      </c>
      <c r="C481" s="31">
        <v>493.65</v>
      </c>
      <c r="D481" s="40">
        <v>493.83333333333331</v>
      </c>
      <c r="E481" s="40">
        <v>487.56666666666661</v>
      </c>
      <c r="F481" s="40">
        <v>481.48333333333329</v>
      </c>
      <c r="G481" s="40">
        <v>475.21666666666658</v>
      </c>
      <c r="H481" s="40">
        <v>499.91666666666663</v>
      </c>
      <c r="I481" s="40">
        <v>506.18333333333339</v>
      </c>
      <c r="J481" s="40">
        <v>512.26666666666665</v>
      </c>
      <c r="K481" s="31">
        <v>500.1</v>
      </c>
      <c r="L481" s="31">
        <v>487.75</v>
      </c>
      <c r="M481" s="31">
        <v>0.65907000000000004</v>
      </c>
      <c r="N481" s="1"/>
      <c r="O481" s="1"/>
    </row>
    <row r="482" spans="1:15" ht="12.75" customHeight="1">
      <c r="A482" s="31">
        <v>472</v>
      </c>
      <c r="B482" s="31" t="s">
        <v>547</v>
      </c>
      <c r="C482" s="31">
        <v>135.9</v>
      </c>
      <c r="D482" s="40">
        <v>136.63333333333333</v>
      </c>
      <c r="E482" s="40">
        <v>134.41666666666666</v>
      </c>
      <c r="F482" s="40">
        <v>132.93333333333334</v>
      </c>
      <c r="G482" s="40">
        <v>130.71666666666667</v>
      </c>
      <c r="H482" s="40">
        <v>138.11666666666665</v>
      </c>
      <c r="I482" s="40">
        <v>140.33333333333334</v>
      </c>
      <c r="J482" s="40">
        <v>141.81666666666663</v>
      </c>
      <c r="K482" s="31">
        <v>138.85</v>
      </c>
      <c r="L482" s="31">
        <v>135.15</v>
      </c>
      <c r="M482" s="31">
        <v>5.75</v>
      </c>
      <c r="N482" s="1"/>
      <c r="O482" s="1"/>
    </row>
    <row r="483" spans="1:15" ht="12.75" customHeight="1">
      <c r="A483" s="31">
        <v>473</v>
      </c>
      <c r="B483" s="31" t="s">
        <v>548</v>
      </c>
      <c r="C483" s="31">
        <v>18.45</v>
      </c>
      <c r="D483" s="40">
        <v>18.45</v>
      </c>
      <c r="E483" s="40">
        <v>18.25</v>
      </c>
      <c r="F483" s="40">
        <v>18.05</v>
      </c>
      <c r="G483" s="40">
        <v>17.850000000000001</v>
      </c>
      <c r="H483" s="40">
        <v>18.649999999999999</v>
      </c>
      <c r="I483" s="40">
        <v>18.849999999999994</v>
      </c>
      <c r="J483" s="40">
        <v>19.049999999999997</v>
      </c>
      <c r="K483" s="31">
        <v>18.649999999999999</v>
      </c>
      <c r="L483" s="31">
        <v>18.25</v>
      </c>
      <c r="M483" s="31">
        <v>9.9088999999999992</v>
      </c>
      <c r="N483" s="1"/>
      <c r="O483" s="1"/>
    </row>
    <row r="484" spans="1:15" ht="12.75" customHeight="1">
      <c r="A484" s="31">
        <v>474</v>
      </c>
      <c r="B484" s="31" t="s">
        <v>210</v>
      </c>
      <c r="C484" s="31">
        <v>7322.6</v>
      </c>
      <c r="D484" s="40">
        <v>7430.7833333333328</v>
      </c>
      <c r="E484" s="40">
        <v>7182.8166666666657</v>
      </c>
      <c r="F484" s="40">
        <v>7043.0333333333328</v>
      </c>
      <c r="G484" s="40">
        <v>6795.0666666666657</v>
      </c>
      <c r="H484" s="40">
        <v>7570.5666666666657</v>
      </c>
      <c r="I484" s="40">
        <v>7818.5333333333328</v>
      </c>
      <c r="J484" s="40">
        <v>7958.3166666666657</v>
      </c>
      <c r="K484" s="31">
        <v>7678.75</v>
      </c>
      <c r="L484" s="31">
        <v>7291</v>
      </c>
      <c r="M484" s="31">
        <v>5.0974899999999996</v>
      </c>
      <c r="N484" s="1"/>
      <c r="O484" s="1"/>
    </row>
    <row r="485" spans="1:15" ht="12.75" customHeight="1">
      <c r="A485" s="31">
        <v>475</v>
      </c>
      <c r="B485" s="31" t="s">
        <v>279</v>
      </c>
      <c r="C485" s="31">
        <v>45.45</v>
      </c>
      <c r="D485" s="40">
        <v>44.699999999999996</v>
      </c>
      <c r="E485" s="40">
        <v>43.649999999999991</v>
      </c>
      <c r="F485" s="40">
        <v>41.849999999999994</v>
      </c>
      <c r="G485" s="40">
        <v>40.79999999999999</v>
      </c>
      <c r="H485" s="40">
        <v>46.499999999999993</v>
      </c>
      <c r="I485" s="40">
        <v>47.54999999999999</v>
      </c>
      <c r="J485" s="40">
        <v>49.349999999999994</v>
      </c>
      <c r="K485" s="31">
        <v>45.75</v>
      </c>
      <c r="L485" s="31">
        <v>42.9</v>
      </c>
      <c r="M485" s="31">
        <v>194.18453</v>
      </c>
      <c r="N485" s="1"/>
      <c r="O485" s="1"/>
    </row>
    <row r="486" spans="1:15" ht="12.75" customHeight="1">
      <c r="A486" s="31">
        <v>476</v>
      </c>
      <c r="B486" s="31" t="s">
        <v>211</v>
      </c>
      <c r="C486" s="31">
        <v>690.5</v>
      </c>
      <c r="D486" s="40">
        <v>688.6</v>
      </c>
      <c r="E486" s="40">
        <v>683.45</v>
      </c>
      <c r="F486" s="40">
        <v>676.4</v>
      </c>
      <c r="G486" s="40">
        <v>671.25</v>
      </c>
      <c r="H486" s="40">
        <v>695.65000000000009</v>
      </c>
      <c r="I486" s="40">
        <v>700.8</v>
      </c>
      <c r="J486" s="40">
        <v>707.85000000000014</v>
      </c>
      <c r="K486" s="31">
        <v>693.75</v>
      </c>
      <c r="L486" s="31">
        <v>681.55</v>
      </c>
      <c r="M486" s="31">
        <v>13.55645</v>
      </c>
      <c r="N486" s="1"/>
      <c r="O486" s="1"/>
    </row>
    <row r="487" spans="1:15" ht="12.75" customHeight="1">
      <c r="A487" s="31">
        <v>477</v>
      </c>
      <c r="B487" s="31" t="s">
        <v>546</v>
      </c>
      <c r="C487" s="31">
        <v>1050.3499999999999</v>
      </c>
      <c r="D487" s="40">
        <v>1062.5</v>
      </c>
      <c r="E487" s="40">
        <v>1035</v>
      </c>
      <c r="F487" s="40">
        <v>1019.6500000000001</v>
      </c>
      <c r="G487" s="40">
        <v>992.15000000000009</v>
      </c>
      <c r="H487" s="40">
        <v>1077.8499999999999</v>
      </c>
      <c r="I487" s="40">
        <v>1105.3499999999999</v>
      </c>
      <c r="J487" s="40">
        <v>1120.6999999999998</v>
      </c>
      <c r="K487" s="31">
        <v>1090</v>
      </c>
      <c r="L487" s="31">
        <v>1047.1500000000001</v>
      </c>
      <c r="M487" s="31">
        <v>2.4260600000000001</v>
      </c>
      <c r="N487" s="1"/>
      <c r="O487" s="1"/>
    </row>
    <row r="488" spans="1:15" ht="12.75" customHeight="1">
      <c r="A488" s="31">
        <v>478</v>
      </c>
      <c r="B488" s="31" t="s">
        <v>551</v>
      </c>
      <c r="C488" s="31">
        <v>504.8</v>
      </c>
      <c r="D488" s="40">
        <v>508.81666666666661</v>
      </c>
      <c r="E488" s="40">
        <v>488.63333333333321</v>
      </c>
      <c r="F488" s="40">
        <v>472.46666666666658</v>
      </c>
      <c r="G488" s="40">
        <v>452.28333333333319</v>
      </c>
      <c r="H488" s="40">
        <v>524.98333333333323</v>
      </c>
      <c r="I488" s="40">
        <v>545.16666666666663</v>
      </c>
      <c r="J488" s="40">
        <v>561.33333333333326</v>
      </c>
      <c r="K488" s="31">
        <v>529</v>
      </c>
      <c r="L488" s="31">
        <v>492.65</v>
      </c>
      <c r="M488" s="31">
        <v>2.04033</v>
      </c>
      <c r="N488" s="1"/>
      <c r="O488" s="1"/>
    </row>
    <row r="489" spans="1:15" ht="12.75" customHeight="1">
      <c r="A489" s="31">
        <v>479</v>
      </c>
      <c r="B489" s="31" t="s">
        <v>552</v>
      </c>
      <c r="C489" s="31">
        <v>34.450000000000003</v>
      </c>
      <c r="D489" s="40">
        <v>34.466666666666669</v>
      </c>
      <c r="E489" s="40">
        <v>34.083333333333336</v>
      </c>
      <c r="F489" s="40">
        <v>33.716666666666669</v>
      </c>
      <c r="G489" s="40">
        <v>33.333333333333336</v>
      </c>
      <c r="H489" s="40">
        <v>34.833333333333336</v>
      </c>
      <c r="I489" s="40">
        <v>35.216666666666661</v>
      </c>
      <c r="J489" s="40">
        <v>35.583333333333336</v>
      </c>
      <c r="K489" s="31">
        <v>34.85</v>
      </c>
      <c r="L489" s="31">
        <v>34.1</v>
      </c>
      <c r="M489" s="31">
        <v>16.750689999999999</v>
      </c>
      <c r="N489" s="1"/>
      <c r="O489" s="1"/>
    </row>
    <row r="490" spans="1:15" ht="12.75" customHeight="1">
      <c r="A490" s="31">
        <v>480</v>
      </c>
      <c r="B490" s="31" t="s">
        <v>553</v>
      </c>
      <c r="C490" s="31">
        <v>1026.5999999999999</v>
      </c>
      <c r="D490" s="40">
        <v>1025.1499999999999</v>
      </c>
      <c r="E490" s="40">
        <v>1010.3999999999996</v>
      </c>
      <c r="F490" s="40">
        <v>994.19999999999982</v>
      </c>
      <c r="G490" s="40">
        <v>979.44999999999959</v>
      </c>
      <c r="H490" s="40">
        <v>1041.3499999999997</v>
      </c>
      <c r="I490" s="40">
        <v>1056.1000000000001</v>
      </c>
      <c r="J490" s="40">
        <v>1072.2999999999997</v>
      </c>
      <c r="K490" s="31">
        <v>1039.9000000000001</v>
      </c>
      <c r="L490" s="31">
        <v>1008.95</v>
      </c>
      <c r="M490" s="31">
        <v>0.30310999999999999</v>
      </c>
      <c r="N490" s="1"/>
      <c r="O490" s="1"/>
    </row>
    <row r="491" spans="1:15" ht="12.75" customHeight="1">
      <c r="A491" s="31">
        <v>481</v>
      </c>
      <c r="B491" s="31" t="s">
        <v>555</v>
      </c>
      <c r="C491" s="31">
        <v>294</v>
      </c>
      <c r="D491" s="40">
        <v>295.26666666666665</v>
      </c>
      <c r="E491" s="40">
        <v>286.5333333333333</v>
      </c>
      <c r="F491" s="40">
        <v>279.06666666666666</v>
      </c>
      <c r="G491" s="40">
        <v>270.33333333333331</v>
      </c>
      <c r="H491" s="40">
        <v>302.73333333333329</v>
      </c>
      <c r="I491" s="40">
        <v>311.46666666666664</v>
      </c>
      <c r="J491" s="40">
        <v>318.93333333333328</v>
      </c>
      <c r="K491" s="31">
        <v>304</v>
      </c>
      <c r="L491" s="31">
        <v>287.8</v>
      </c>
      <c r="M491" s="31">
        <v>2.6161300000000001</v>
      </c>
      <c r="N491" s="1"/>
      <c r="O491" s="1"/>
    </row>
    <row r="492" spans="1:15" ht="12.75" customHeight="1">
      <c r="A492" s="31">
        <v>482</v>
      </c>
      <c r="B492" s="31" t="s">
        <v>281</v>
      </c>
      <c r="C492" s="31">
        <v>890.9</v>
      </c>
      <c r="D492" s="40">
        <v>890.5333333333333</v>
      </c>
      <c r="E492" s="40">
        <v>877.36666666666656</v>
      </c>
      <c r="F492" s="40">
        <v>863.83333333333326</v>
      </c>
      <c r="G492" s="40">
        <v>850.66666666666652</v>
      </c>
      <c r="H492" s="40">
        <v>904.06666666666661</v>
      </c>
      <c r="I492" s="40">
        <v>917.23333333333335</v>
      </c>
      <c r="J492" s="40">
        <v>930.76666666666665</v>
      </c>
      <c r="K492" s="31">
        <v>903.7</v>
      </c>
      <c r="L492" s="31">
        <v>877</v>
      </c>
      <c r="M492" s="31">
        <v>1.87452</v>
      </c>
      <c r="N492" s="1"/>
      <c r="O492" s="1"/>
    </row>
    <row r="493" spans="1:15" ht="12.75" customHeight="1">
      <c r="A493" s="31">
        <v>483</v>
      </c>
      <c r="B493" s="31" t="s">
        <v>212</v>
      </c>
      <c r="C493" s="31">
        <v>347.25</v>
      </c>
      <c r="D493" s="40">
        <v>344</v>
      </c>
      <c r="E493" s="40">
        <v>338.25</v>
      </c>
      <c r="F493" s="40">
        <v>329.25</v>
      </c>
      <c r="G493" s="40">
        <v>323.5</v>
      </c>
      <c r="H493" s="40">
        <v>353</v>
      </c>
      <c r="I493" s="40">
        <v>358.75</v>
      </c>
      <c r="J493" s="40">
        <v>367.75</v>
      </c>
      <c r="K493" s="31">
        <v>349.75</v>
      </c>
      <c r="L493" s="31">
        <v>335</v>
      </c>
      <c r="M493" s="31">
        <v>109.66477</v>
      </c>
      <c r="N493" s="1"/>
      <c r="O493" s="1"/>
    </row>
    <row r="494" spans="1:15" ht="12.75" customHeight="1">
      <c r="A494" s="31">
        <v>484</v>
      </c>
      <c r="B494" s="31" t="s">
        <v>556</v>
      </c>
      <c r="C494" s="31">
        <v>2502.65</v>
      </c>
      <c r="D494" s="40">
        <v>2504.2000000000003</v>
      </c>
      <c r="E494" s="40">
        <v>2458.5000000000005</v>
      </c>
      <c r="F494" s="40">
        <v>2414.3500000000004</v>
      </c>
      <c r="G494" s="40">
        <v>2368.6500000000005</v>
      </c>
      <c r="H494" s="40">
        <v>2548.3500000000004</v>
      </c>
      <c r="I494" s="40">
        <v>2594.0500000000002</v>
      </c>
      <c r="J494" s="40">
        <v>2638.2000000000003</v>
      </c>
      <c r="K494" s="31">
        <v>2549.9</v>
      </c>
      <c r="L494" s="31">
        <v>2460.0500000000002</v>
      </c>
      <c r="M494" s="31">
        <v>0.30625999999999998</v>
      </c>
      <c r="N494" s="1"/>
      <c r="O494" s="1"/>
    </row>
    <row r="495" spans="1:15" ht="12.75" customHeight="1">
      <c r="A495" s="31">
        <v>485</v>
      </c>
      <c r="B495" s="31" t="s">
        <v>280</v>
      </c>
      <c r="C495" s="31">
        <v>242.05</v>
      </c>
      <c r="D495" s="40">
        <v>243.20000000000002</v>
      </c>
      <c r="E495" s="40">
        <v>237.40000000000003</v>
      </c>
      <c r="F495" s="40">
        <v>232.75000000000003</v>
      </c>
      <c r="G495" s="40">
        <v>226.95000000000005</v>
      </c>
      <c r="H495" s="40">
        <v>247.85000000000002</v>
      </c>
      <c r="I495" s="40">
        <v>253.65000000000003</v>
      </c>
      <c r="J495" s="40">
        <v>258.3</v>
      </c>
      <c r="K495" s="31">
        <v>249</v>
      </c>
      <c r="L495" s="31">
        <v>238.55</v>
      </c>
      <c r="M495" s="31">
        <v>4.1122199999999998</v>
      </c>
      <c r="N495" s="1"/>
      <c r="O495" s="1"/>
    </row>
    <row r="496" spans="1:15" ht="12.75" customHeight="1">
      <c r="A496" s="31">
        <v>486</v>
      </c>
      <c r="B496" s="31" t="s">
        <v>557</v>
      </c>
      <c r="C496" s="31">
        <v>1895.5</v>
      </c>
      <c r="D496" s="40">
        <v>1894.5833333333333</v>
      </c>
      <c r="E496" s="40">
        <v>1876.8666666666666</v>
      </c>
      <c r="F496" s="40">
        <v>1858.2333333333333</v>
      </c>
      <c r="G496" s="40">
        <v>1840.5166666666667</v>
      </c>
      <c r="H496" s="40">
        <v>1913.2166666666665</v>
      </c>
      <c r="I496" s="40">
        <v>1930.9333333333332</v>
      </c>
      <c r="J496" s="40">
        <v>1949.5666666666664</v>
      </c>
      <c r="K496" s="31">
        <v>1912.3</v>
      </c>
      <c r="L496" s="31">
        <v>1875.95</v>
      </c>
      <c r="M496" s="31">
        <v>0.20132</v>
      </c>
      <c r="N496" s="1"/>
      <c r="O496" s="1"/>
    </row>
    <row r="497" spans="1:15" ht="12.75" customHeight="1">
      <c r="A497" s="31">
        <v>487</v>
      </c>
      <c r="B497" s="31" t="s">
        <v>550</v>
      </c>
      <c r="C497" s="31">
        <v>548</v>
      </c>
      <c r="D497" s="40">
        <v>554.66666666666663</v>
      </c>
      <c r="E497" s="40">
        <v>535.33333333333326</v>
      </c>
      <c r="F497" s="40">
        <v>522.66666666666663</v>
      </c>
      <c r="G497" s="40">
        <v>503.33333333333326</v>
      </c>
      <c r="H497" s="40">
        <v>567.33333333333326</v>
      </c>
      <c r="I497" s="40">
        <v>586.66666666666652</v>
      </c>
      <c r="J497" s="40">
        <v>599.33333333333326</v>
      </c>
      <c r="K497" s="31">
        <v>574</v>
      </c>
      <c r="L497" s="31">
        <v>542</v>
      </c>
      <c r="M497" s="31">
        <v>1.67136</v>
      </c>
      <c r="N497" s="1"/>
      <c r="O497" s="1"/>
    </row>
    <row r="498" spans="1:15" ht="12.75" customHeight="1">
      <c r="A498" s="31">
        <v>488</v>
      </c>
      <c r="B498" s="31" t="s">
        <v>549</v>
      </c>
      <c r="C498" s="31">
        <v>3861.95</v>
      </c>
      <c r="D498" s="40">
        <v>3890.65</v>
      </c>
      <c r="E498" s="40">
        <v>3783.3</v>
      </c>
      <c r="F498" s="40">
        <v>3704.65</v>
      </c>
      <c r="G498" s="40">
        <v>3597.3</v>
      </c>
      <c r="H498" s="40">
        <v>3969.3</v>
      </c>
      <c r="I498" s="40">
        <v>4076.6499999999996</v>
      </c>
      <c r="J498" s="40">
        <v>4155.3</v>
      </c>
      <c r="K498" s="31">
        <v>3998</v>
      </c>
      <c r="L498" s="31">
        <v>3812</v>
      </c>
      <c r="M498" s="31">
        <v>9.8449999999999996E-2</v>
      </c>
      <c r="N498" s="1"/>
      <c r="O498" s="1"/>
    </row>
    <row r="499" spans="1:15" ht="12.75" customHeight="1">
      <c r="A499" s="31">
        <v>489</v>
      </c>
      <c r="B499" s="31" t="s">
        <v>213</v>
      </c>
      <c r="C499" s="31">
        <v>1222.6500000000001</v>
      </c>
      <c r="D499" s="40">
        <v>1215.6666666666667</v>
      </c>
      <c r="E499" s="40">
        <v>1204.9833333333336</v>
      </c>
      <c r="F499" s="40">
        <v>1187.3166666666668</v>
      </c>
      <c r="G499" s="40">
        <v>1176.6333333333337</v>
      </c>
      <c r="H499" s="40">
        <v>1233.3333333333335</v>
      </c>
      <c r="I499" s="40">
        <v>1244.0166666666664</v>
      </c>
      <c r="J499" s="40">
        <v>1261.6833333333334</v>
      </c>
      <c r="K499" s="31">
        <v>1226.3499999999999</v>
      </c>
      <c r="L499" s="31">
        <v>1198</v>
      </c>
      <c r="M499" s="31">
        <v>6.99953</v>
      </c>
      <c r="N499" s="1"/>
      <c r="O499" s="1"/>
    </row>
    <row r="500" spans="1:15" ht="12.75" customHeight="1">
      <c r="A500" s="31">
        <v>490</v>
      </c>
      <c r="B500" s="31" t="s">
        <v>554</v>
      </c>
      <c r="C500" s="31">
        <v>1961.25</v>
      </c>
      <c r="D500" s="40">
        <v>1993.1499999999999</v>
      </c>
      <c r="E500" s="40">
        <v>1918.2999999999997</v>
      </c>
      <c r="F500" s="40">
        <v>1875.35</v>
      </c>
      <c r="G500" s="40">
        <v>1800.4999999999998</v>
      </c>
      <c r="H500" s="40">
        <v>2036.0999999999997</v>
      </c>
      <c r="I500" s="40">
        <v>2110.9499999999998</v>
      </c>
      <c r="J500" s="40">
        <v>2153.8999999999996</v>
      </c>
      <c r="K500" s="31">
        <v>2068</v>
      </c>
      <c r="L500" s="31">
        <v>1950.2</v>
      </c>
      <c r="M500" s="31">
        <v>1.01006</v>
      </c>
      <c r="N500" s="1"/>
      <c r="O500" s="1"/>
    </row>
    <row r="501" spans="1:15" ht="12.75" customHeight="1">
      <c r="A501" s="31">
        <v>491</v>
      </c>
      <c r="B501" s="31" t="s">
        <v>558</v>
      </c>
      <c r="C501" s="31">
        <v>8094.2</v>
      </c>
      <c r="D501" s="40">
        <v>8131.75</v>
      </c>
      <c r="E501" s="40">
        <v>7968.5</v>
      </c>
      <c r="F501" s="40">
        <v>7842.8</v>
      </c>
      <c r="G501" s="40">
        <v>7679.55</v>
      </c>
      <c r="H501" s="40">
        <v>8257.4500000000007</v>
      </c>
      <c r="I501" s="40">
        <v>8420.7000000000007</v>
      </c>
      <c r="J501" s="40">
        <v>8546.4</v>
      </c>
      <c r="K501" s="31">
        <v>8295</v>
      </c>
      <c r="L501" s="31">
        <v>8006.05</v>
      </c>
      <c r="M501" s="31">
        <v>7.5249999999999997E-2</v>
      </c>
      <c r="N501" s="1"/>
      <c r="O501" s="1"/>
    </row>
    <row r="502" spans="1:15" ht="12.75" customHeight="1">
      <c r="A502" s="31">
        <v>492</v>
      </c>
      <c r="B502" s="31" t="s">
        <v>559</v>
      </c>
      <c r="C502" s="31">
        <v>166.2</v>
      </c>
      <c r="D502" s="40">
        <v>164.2</v>
      </c>
      <c r="E502" s="40">
        <v>159.44999999999999</v>
      </c>
      <c r="F502" s="40">
        <v>152.69999999999999</v>
      </c>
      <c r="G502" s="40">
        <v>147.94999999999999</v>
      </c>
      <c r="H502" s="40">
        <v>170.95</v>
      </c>
      <c r="I502" s="40">
        <v>175.7</v>
      </c>
      <c r="J502" s="40">
        <v>182.45</v>
      </c>
      <c r="K502" s="31">
        <v>168.95</v>
      </c>
      <c r="L502" s="31">
        <v>157.44999999999999</v>
      </c>
      <c r="M502" s="31">
        <v>60.870950000000001</v>
      </c>
      <c r="N502" s="1"/>
      <c r="O502" s="1"/>
    </row>
    <row r="503" spans="1:15" ht="12.75" customHeight="1">
      <c r="A503" s="31">
        <v>493</v>
      </c>
      <c r="B503" s="31" t="s">
        <v>560</v>
      </c>
      <c r="C503" s="31">
        <v>140.30000000000001</v>
      </c>
      <c r="D503" s="40">
        <v>139.79999999999998</v>
      </c>
      <c r="E503" s="40">
        <v>138.59999999999997</v>
      </c>
      <c r="F503" s="40">
        <v>136.89999999999998</v>
      </c>
      <c r="G503" s="40">
        <v>135.69999999999996</v>
      </c>
      <c r="H503" s="40">
        <v>141.49999999999997</v>
      </c>
      <c r="I503" s="40">
        <v>142.69999999999996</v>
      </c>
      <c r="J503" s="40">
        <v>144.39999999999998</v>
      </c>
      <c r="K503" s="31">
        <v>141</v>
      </c>
      <c r="L503" s="31">
        <v>138.1</v>
      </c>
      <c r="M503" s="31">
        <v>14.984529999999999</v>
      </c>
      <c r="N503" s="1"/>
      <c r="O503" s="1"/>
    </row>
    <row r="504" spans="1:15" ht="12.75" customHeight="1">
      <c r="A504" s="31">
        <v>494</v>
      </c>
      <c r="B504" s="31" t="s">
        <v>561</v>
      </c>
      <c r="C504" s="31">
        <v>545.1</v>
      </c>
      <c r="D504" s="40">
        <v>547.06666666666661</v>
      </c>
      <c r="E504" s="40">
        <v>539.13333333333321</v>
      </c>
      <c r="F504" s="40">
        <v>533.16666666666663</v>
      </c>
      <c r="G504" s="40">
        <v>525.23333333333323</v>
      </c>
      <c r="H504" s="40">
        <v>553.03333333333319</v>
      </c>
      <c r="I504" s="40">
        <v>560.96666666666658</v>
      </c>
      <c r="J504" s="40">
        <v>566.93333333333317</v>
      </c>
      <c r="K504" s="31">
        <v>555</v>
      </c>
      <c r="L504" s="31">
        <v>541.1</v>
      </c>
      <c r="M504" s="31">
        <v>0.31030999999999997</v>
      </c>
      <c r="N504" s="1"/>
      <c r="O504" s="1"/>
    </row>
    <row r="505" spans="1:15" ht="12.75" customHeight="1">
      <c r="A505" s="31">
        <v>495</v>
      </c>
      <c r="B505" s="335" t="s">
        <v>282</v>
      </c>
      <c r="C505" s="335">
        <v>2033.3</v>
      </c>
      <c r="D505" s="336">
        <v>2034.5333333333335</v>
      </c>
      <c r="E505" s="336">
        <v>2014.1166666666672</v>
      </c>
      <c r="F505" s="336">
        <v>1994.9333333333336</v>
      </c>
      <c r="G505" s="336">
        <v>1974.5166666666673</v>
      </c>
      <c r="H505" s="336">
        <v>2053.7166666666672</v>
      </c>
      <c r="I505" s="336">
        <v>2074.1333333333337</v>
      </c>
      <c r="J505" s="336">
        <v>2093.3166666666671</v>
      </c>
      <c r="K505" s="335">
        <v>2054.9499999999998</v>
      </c>
      <c r="L505" s="335">
        <v>2015.35</v>
      </c>
      <c r="M505" s="335">
        <v>0.79139999999999999</v>
      </c>
      <c r="N505" s="1"/>
      <c r="O505" s="1"/>
    </row>
    <row r="506" spans="1:15" ht="12.75" customHeight="1">
      <c r="A506" s="31">
        <v>496</v>
      </c>
      <c r="B506" s="337" t="s">
        <v>214</v>
      </c>
      <c r="C506" s="323">
        <v>634.79999999999995</v>
      </c>
      <c r="D506" s="338">
        <v>638</v>
      </c>
      <c r="E506" s="338">
        <v>630.04999999999995</v>
      </c>
      <c r="F506" s="338">
        <v>625.29999999999995</v>
      </c>
      <c r="G506" s="338">
        <v>617.34999999999991</v>
      </c>
      <c r="H506" s="338">
        <v>642.75</v>
      </c>
      <c r="I506" s="338">
        <v>650.70000000000005</v>
      </c>
      <c r="J506" s="338">
        <v>655.45</v>
      </c>
      <c r="K506" s="323">
        <v>645.95000000000005</v>
      </c>
      <c r="L506" s="323">
        <v>633.25</v>
      </c>
      <c r="M506" s="323">
        <v>47.268219999999999</v>
      </c>
      <c r="N506" s="1"/>
      <c r="O506" s="1"/>
    </row>
    <row r="507" spans="1:15" ht="12.75" customHeight="1">
      <c r="A507" s="31">
        <v>497</v>
      </c>
      <c r="B507" s="337" t="s">
        <v>562</v>
      </c>
      <c r="C507" s="323">
        <v>434.05</v>
      </c>
      <c r="D507" s="338">
        <v>435.4666666666667</v>
      </c>
      <c r="E507" s="338">
        <v>429.78333333333342</v>
      </c>
      <c r="F507" s="338">
        <v>425.51666666666671</v>
      </c>
      <c r="G507" s="338">
        <v>419.83333333333343</v>
      </c>
      <c r="H507" s="338">
        <v>439.73333333333341</v>
      </c>
      <c r="I507" s="338">
        <v>445.41666666666669</v>
      </c>
      <c r="J507" s="338">
        <v>449.68333333333339</v>
      </c>
      <c r="K507" s="323">
        <v>441.15</v>
      </c>
      <c r="L507" s="323">
        <v>431.2</v>
      </c>
      <c r="M507" s="323">
        <v>3.6965300000000001</v>
      </c>
      <c r="N507" s="1"/>
      <c r="O507" s="1"/>
    </row>
    <row r="508" spans="1:15" ht="12.75" customHeight="1">
      <c r="A508" s="31">
        <v>498</v>
      </c>
      <c r="B508" s="337" t="s">
        <v>283</v>
      </c>
      <c r="C508" s="323">
        <v>12.45</v>
      </c>
      <c r="D508" s="338">
        <v>12.433333333333332</v>
      </c>
      <c r="E508" s="338">
        <v>12.166666666666664</v>
      </c>
      <c r="F508" s="338">
        <v>11.883333333333333</v>
      </c>
      <c r="G508" s="338">
        <v>11.616666666666665</v>
      </c>
      <c r="H508" s="338">
        <v>12.716666666666663</v>
      </c>
      <c r="I508" s="338">
        <v>12.983333333333333</v>
      </c>
      <c r="J508" s="338">
        <v>13.266666666666662</v>
      </c>
      <c r="K508" s="323">
        <v>12.7</v>
      </c>
      <c r="L508" s="323">
        <v>12.15</v>
      </c>
      <c r="M508" s="323">
        <v>1114.30763</v>
      </c>
      <c r="N508" s="1"/>
      <c r="O508" s="1"/>
    </row>
    <row r="509" spans="1:15" ht="12.75" customHeight="1">
      <c r="A509" s="31">
        <v>499</v>
      </c>
      <c r="B509" s="322" t="s">
        <v>215</v>
      </c>
      <c r="C509" s="323">
        <v>337.05</v>
      </c>
      <c r="D509" s="338">
        <v>333.48333333333335</v>
      </c>
      <c r="E509" s="338">
        <v>328.16666666666669</v>
      </c>
      <c r="F509" s="338">
        <v>319.28333333333336</v>
      </c>
      <c r="G509" s="338">
        <v>313.9666666666667</v>
      </c>
      <c r="H509" s="338">
        <v>342.36666666666667</v>
      </c>
      <c r="I509" s="338">
        <v>347.68333333333328</v>
      </c>
      <c r="J509" s="338">
        <v>356.56666666666666</v>
      </c>
      <c r="K509" s="323">
        <v>338.8</v>
      </c>
      <c r="L509" s="323">
        <v>324.60000000000002</v>
      </c>
      <c r="M509" s="323">
        <v>149.40941000000001</v>
      </c>
      <c r="N509" s="1"/>
      <c r="O509" s="1"/>
    </row>
    <row r="510" spans="1:15" ht="12.75" customHeight="1">
      <c r="A510" s="31">
        <v>500</v>
      </c>
      <c r="B510" s="323" t="s">
        <v>563</v>
      </c>
      <c r="C510" s="338">
        <v>447.35</v>
      </c>
      <c r="D510" s="338">
        <v>444.81666666666666</v>
      </c>
      <c r="E510" s="338">
        <v>436.63333333333333</v>
      </c>
      <c r="F510" s="338">
        <v>425.91666666666669</v>
      </c>
      <c r="G510" s="338">
        <v>417.73333333333335</v>
      </c>
      <c r="H510" s="338">
        <v>455.5333333333333</v>
      </c>
      <c r="I510" s="338">
        <v>463.71666666666658</v>
      </c>
      <c r="J510" s="323">
        <v>474.43333333333328</v>
      </c>
      <c r="K510" s="323">
        <v>453</v>
      </c>
      <c r="L510" s="323">
        <v>434.1</v>
      </c>
      <c r="M510" s="322">
        <v>10.915979999999999</v>
      </c>
      <c r="N510" s="1"/>
      <c r="O510" s="1"/>
    </row>
    <row r="511" spans="1:15" ht="12.75" customHeight="1">
      <c r="A511" s="31">
        <v>501</v>
      </c>
      <c r="B511" s="323" t="s">
        <v>564</v>
      </c>
      <c r="C511" s="338">
        <v>1956.45</v>
      </c>
      <c r="D511" s="338">
        <v>1963.4000000000003</v>
      </c>
      <c r="E511" s="338">
        <v>1939.9500000000007</v>
      </c>
      <c r="F511" s="338">
        <v>1923.4500000000005</v>
      </c>
      <c r="G511" s="338">
        <v>1900.0000000000009</v>
      </c>
      <c r="H511" s="338">
        <v>1979.9000000000005</v>
      </c>
      <c r="I511" s="338">
        <v>2003.35</v>
      </c>
      <c r="J511" s="323">
        <v>2019.8500000000004</v>
      </c>
      <c r="K511" s="323">
        <v>1986.85</v>
      </c>
      <c r="L511" s="323">
        <v>1946.9</v>
      </c>
      <c r="M511" s="322">
        <v>7.2999999999999995E-2</v>
      </c>
      <c r="N511" s="1"/>
      <c r="O511" s="1"/>
    </row>
    <row r="512" spans="1:15" ht="12.75" customHeight="1">
      <c r="A512" s="397"/>
      <c r="B512" s="397"/>
      <c r="C512" s="398"/>
      <c r="D512" s="398"/>
      <c r="E512" s="398"/>
      <c r="F512" s="398"/>
      <c r="G512" s="398"/>
      <c r="H512" s="398"/>
      <c r="I512" s="398"/>
      <c r="J512" s="397"/>
      <c r="K512" s="397"/>
      <c r="L512" s="397"/>
      <c r="M512" s="399"/>
      <c r="N512" s="1"/>
      <c r="O512" s="1"/>
    </row>
    <row r="513" spans="1:15" ht="12.75" customHeight="1">
      <c r="A513" s="397"/>
      <c r="B513" s="397"/>
      <c r="C513" s="398"/>
      <c r="D513" s="398"/>
      <c r="E513" s="398"/>
      <c r="F513" s="398"/>
      <c r="G513" s="398"/>
      <c r="H513" s="398"/>
      <c r="I513" s="398"/>
      <c r="J513" s="397"/>
      <c r="K513" s="397"/>
      <c r="L513" s="397"/>
      <c r="M513" s="399"/>
      <c r="N513" s="1"/>
      <c r="O513" s="1"/>
    </row>
    <row r="514" spans="1:15" ht="12.75" customHeight="1">
      <c r="A514" s="397"/>
      <c r="B514" s="397"/>
      <c r="C514" s="398"/>
      <c r="D514" s="398"/>
      <c r="E514" s="398"/>
      <c r="F514" s="398"/>
      <c r="G514" s="398"/>
      <c r="H514" s="398"/>
      <c r="I514" s="398"/>
      <c r="J514" s="397"/>
      <c r="K514" s="397"/>
      <c r="L514" s="397"/>
      <c r="M514" s="399"/>
      <c r="N514" s="1"/>
      <c r="O514" s="1"/>
    </row>
    <row r="515" spans="1:15" ht="12.75" customHeight="1">
      <c r="A515" s="397"/>
      <c r="B515" s="397"/>
      <c r="C515" s="398"/>
      <c r="D515" s="398"/>
      <c r="E515" s="398"/>
      <c r="F515" s="398"/>
      <c r="G515" s="398"/>
      <c r="H515" s="398"/>
      <c r="I515" s="398"/>
      <c r="J515" s="397"/>
      <c r="K515" s="397"/>
      <c r="L515" s="397"/>
      <c r="M515" s="399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J517" s="1"/>
      <c r="K517" s="1"/>
      <c r="L517" s="1"/>
      <c r="M517" s="1"/>
      <c r="N517" s="1"/>
      <c r="O517" s="1"/>
    </row>
    <row r="518" spans="1:15" ht="12.75" customHeight="1">
      <c r="J518" s="1"/>
      <c r="K518" s="1"/>
      <c r="L518" s="1"/>
      <c r="M518" s="1"/>
      <c r="N518" s="1"/>
      <c r="O518" s="1"/>
    </row>
    <row r="519" spans="1:15" ht="12.75" customHeight="1">
      <c r="A519" s="66" t="s">
        <v>286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216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217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218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9" t="s">
        <v>219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9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0" t="s">
        <v>222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0" t="s">
        <v>223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0" t="s">
        <v>224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0" t="s">
        <v>225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0" t="s">
        <v>226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0" t="s">
        <v>227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0" t="s">
        <v>228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0" t="s">
        <v>229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0" t="s">
        <v>230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4" sqref="H4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4" t="s">
        <v>288</v>
      </c>
      <c r="B1" s="75"/>
      <c r="C1" s="76"/>
      <c r="D1" s="77"/>
      <c r="E1" s="75"/>
      <c r="F1" s="75"/>
      <c r="G1" s="75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</row>
    <row r="2" spans="1:35" ht="12.75" customHeight="1">
      <c r="A2" s="79"/>
      <c r="B2" s="80"/>
      <c r="C2" s="81"/>
      <c r="D2" s="82"/>
      <c r="E2" s="80"/>
      <c r="F2" s="80"/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2.75" customHeight="1">
      <c r="A3" s="79"/>
      <c r="B3" s="80"/>
      <c r="C3" s="81"/>
      <c r="D3" s="82"/>
      <c r="E3" s="80"/>
      <c r="F3" s="80"/>
      <c r="G3" s="80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</row>
    <row r="4" spans="1:35" ht="12.75" customHeight="1">
      <c r="A4" s="79"/>
      <c r="B4" s="80"/>
      <c r="C4" s="81"/>
      <c r="D4" s="82"/>
      <c r="E4" s="80"/>
      <c r="F4" s="80"/>
      <c r="G4" s="80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</row>
    <row r="5" spans="1:35" ht="6" customHeight="1">
      <c r="A5" s="457"/>
      <c r="B5" s="458"/>
      <c r="C5" s="457"/>
      <c r="D5" s="458"/>
      <c r="E5" s="75"/>
      <c r="F5" s="75"/>
      <c r="G5" s="75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</row>
    <row r="6" spans="1:35" ht="26.25" customHeight="1">
      <c r="A6" s="78"/>
      <c r="B6" s="83"/>
      <c r="C6" s="71"/>
      <c r="D6" s="71"/>
      <c r="E6" s="23" t="s">
        <v>287</v>
      </c>
      <c r="F6" s="75"/>
      <c r="G6" s="75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</row>
    <row r="7" spans="1:35" ht="16.5" customHeight="1">
      <c r="A7" s="84" t="s">
        <v>566</v>
      </c>
      <c r="B7" s="459" t="s">
        <v>567</v>
      </c>
      <c r="C7" s="458"/>
      <c r="D7" s="7">
        <f>Main!B10</f>
        <v>44532</v>
      </c>
      <c r="E7" s="85"/>
      <c r="F7" s="75"/>
      <c r="G7" s="86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</row>
    <row r="8" spans="1:35" ht="12.75" customHeight="1">
      <c r="A8" s="74"/>
      <c r="B8" s="75"/>
      <c r="C8" s="76"/>
      <c r="D8" s="77"/>
      <c r="E8" s="85"/>
      <c r="F8" s="85"/>
      <c r="G8" s="85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</row>
    <row r="9" spans="1:35" ht="51">
      <c r="A9" s="87" t="s">
        <v>568</v>
      </c>
      <c r="B9" s="88" t="s">
        <v>569</v>
      </c>
      <c r="C9" s="88" t="s">
        <v>570</v>
      </c>
      <c r="D9" s="88" t="s">
        <v>571</v>
      </c>
      <c r="E9" s="88" t="s">
        <v>572</v>
      </c>
      <c r="F9" s="88" t="s">
        <v>573</v>
      </c>
      <c r="G9" s="88" t="s">
        <v>574</v>
      </c>
      <c r="H9" s="88" t="s">
        <v>575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</row>
    <row r="10" spans="1:35" ht="12.75" customHeight="1">
      <c r="A10" s="89">
        <v>44531</v>
      </c>
      <c r="B10" s="32">
        <v>542524</v>
      </c>
      <c r="C10" s="31" t="s">
        <v>922</v>
      </c>
      <c r="D10" s="31" t="s">
        <v>923</v>
      </c>
      <c r="E10" s="31" t="s">
        <v>577</v>
      </c>
      <c r="F10" s="90">
        <v>35452</v>
      </c>
      <c r="G10" s="32">
        <v>21.6</v>
      </c>
      <c r="H10" s="32" t="s">
        <v>312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</row>
    <row r="11" spans="1:35" ht="12.75" customHeight="1">
      <c r="A11" s="89">
        <v>44531</v>
      </c>
      <c r="B11" s="32">
        <v>542524</v>
      </c>
      <c r="C11" s="31" t="s">
        <v>922</v>
      </c>
      <c r="D11" s="31" t="s">
        <v>924</v>
      </c>
      <c r="E11" s="31" t="s">
        <v>576</v>
      </c>
      <c r="F11" s="90">
        <v>31085</v>
      </c>
      <c r="G11" s="32">
        <v>21.6</v>
      </c>
      <c r="H11" s="32" t="s">
        <v>312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</row>
    <row r="12" spans="1:35" ht="12.75" customHeight="1">
      <c r="A12" s="89">
        <v>44531</v>
      </c>
      <c r="B12" s="32">
        <v>538863</v>
      </c>
      <c r="C12" s="31" t="s">
        <v>925</v>
      </c>
      <c r="D12" s="31" t="s">
        <v>926</v>
      </c>
      <c r="E12" s="31" t="s">
        <v>576</v>
      </c>
      <c r="F12" s="90">
        <v>364600</v>
      </c>
      <c r="G12" s="32">
        <v>7.05</v>
      </c>
      <c r="H12" s="32" t="s">
        <v>312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</row>
    <row r="13" spans="1:35" ht="12.75" customHeight="1">
      <c r="A13" s="89">
        <v>44531</v>
      </c>
      <c r="B13" s="32">
        <v>538863</v>
      </c>
      <c r="C13" s="31" t="s">
        <v>925</v>
      </c>
      <c r="D13" s="31" t="s">
        <v>927</v>
      </c>
      <c r="E13" s="31" t="s">
        <v>576</v>
      </c>
      <c r="F13" s="90">
        <v>1114871</v>
      </c>
      <c r="G13" s="32">
        <v>7.05</v>
      </c>
      <c r="H13" s="32" t="s">
        <v>312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</row>
    <row r="14" spans="1:35" ht="12.75" customHeight="1">
      <c r="A14" s="89">
        <v>44531</v>
      </c>
      <c r="B14" s="32">
        <v>538863</v>
      </c>
      <c r="C14" s="31" t="s">
        <v>925</v>
      </c>
      <c r="D14" s="31" t="s">
        <v>928</v>
      </c>
      <c r="E14" s="31" t="s">
        <v>577</v>
      </c>
      <c r="F14" s="90">
        <v>1480000</v>
      </c>
      <c r="G14" s="32">
        <v>7.05</v>
      </c>
      <c r="H14" s="32" t="s">
        <v>312</v>
      </c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</row>
    <row r="15" spans="1:35" ht="12.75" customHeight="1">
      <c r="A15" s="89">
        <v>44531</v>
      </c>
      <c r="B15" s="32">
        <v>540681</v>
      </c>
      <c r="C15" s="31" t="s">
        <v>929</v>
      </c>
      <c r="D15" s="31" t="s">
        <v>930</v>
      </c>
      <c r="E15" s="31" t="s">
        <v>576</v>
      </c>
      <c r="F15" s="90">
        <v>50000</v>
      </c>
      <c r="G15" s="32">
        <v>9.6</v>
      </c>
      <c r="H15" s="32" t="s">
        <v>312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</row>
    <row r="16" spans="1:35" ht="12.75" customHeight="1">
      <c r="A16" s="89">
        <v>44531</v>
      </c>
      <c r="B16" s="32">
        <v>539559</v>
      </c>
      <c r="C16" s="31" t="s">
        <v>880</v>
      </c>
      <c r="D16" s="31" t="s">
        <v>931</v>
      </c>
      <c r="E16" s="31" t="s">
        <v>577</v>
      </c>
      <c r="F16" s="90">
        <v>63200</v>
      </c>
      <c r="G16" s="32">
        <v>15.25</v>
      </c>
      <c r="H16" s="32" t="s">
        <v>312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</row>
    <row r="17" spans="1:35" ht="12.75" customHeight="1">
      <c r="A17" s="89">
        <v>44531</v>
      </c>
      <c r="B17" s="32">
        <v>541778</v>
      </c>
      <c r="C17" s="31" t="s">
        <v>932</v>
      </c>
      <c r="D17" s="31" t="s">
        <v>900</v>
      </c>
      <c r="E17" s="31" t="s">
        <v>576</v>
      </c>
      <c r="F17" s="90">
        <v>13436</v>
      </c>
      <c r="G17" s="32">
        <v>453.58</v>
      </c>
      <c r="H17" s="32" t="s">
        <v>312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</row>
    <row r="18" spans="1:35" ht="12.75" customHeight="1">
      <c r="A18" s="89">
        <v>44531</v>
      </c>
      <c r="B18" s="32">
        <v>541778</v>
      </c>
      <c r="C18" s="31" t="s">
        <v>932</v>
      </c>
      <c r="D18" s="31" t="s">
        <v>900</v>
      </c>
      <c r="E18" s="31" t="s">
        <v>577</v>
      </c>
      <c r="F18" s="90">
        <v>62741</v>
      </c>
      <c r="G18" s="32">
        <v>453.41</v>
      </c>
      <c r="H18" s="32" t="s">
        <v>312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</row>
    <row r="19" spans="1:35" ht="12.75" customHeight="1">
      <c r="A19" s="89">
        <v>44531</v>
      </c>
      <c r="B19" s="32">
        <v>539197</v>
      </c>
      <c r="C19" s="31" t="s">
        <v>933</v>
      </c>
      <c r="D19" s="31" t="s">
        <v>934</v>
      </c>
      <c r="E19" s="31" t="s">
        <v>576</v>
      </c>
      <c r="F19" s="90">
        <v>1200002</v>
      </c>
      <c r="G19" s="32">
        <v>0.66</v>
      </c>
      <c r="H19" s="32" t="s">
        <v>312</v>
      </c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</row>
    <row r="20" spans="1:35" ht="12.75" customHeight="1">
      <c r="A20" s="89">
        <v>44531</v>
      </c>
      <c r="B20" s="32">
        <v>542724</v>
      </c>
      <c r="C20" s="31" t="s">
        <v>890</v>
      </c>
      <c r="D20" s="31" t="s">
        <v>884</v>
      </c>
      <c r="E20" s="31" t="s">
        <v>576</v>
      </c>
      <c r="F20" s="90">
        <v>37895</v>
      </c>
      <c r="G20" s="32">
        <v>73.7</v>
      </c>
      <c r="H20" s="32" t="s">
        <v>312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</row>
    <row r="21" spans="1:35" ht="12.75" customHeight="1">
      <c r="A21" s="89">
        <v>44531</v>
      </c>
      <c r="B21" s="32">
        <v>542724</v>
      </c>
      <c r="C21" s="31" t="s">
        <v>890</v>
      </c>
      <c r="D21" s="31" t="s">
        <v>884</v>
      </c>
      <c r="E21" s="31" t="s">
        <v>577</v>
      </c>
      <c r="F21" s="90">
        <v>87972</v>
      </c>
      <c r="G21" s="32">
        <v>73.849999999999994</v>
      </c>
      <c r="H21" s="32" t="s">
        <v>312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</row>
    <row r="22" spans="1:35" ht="12.75" customHeight="1">
      <c r="A22" s="89">
        <v>44531</v>
      </c>
      <c r="B22" s="32">
        <v>540936</v>
      </c>
      <c r="C22" s="31" t="s">
        <v>883</v>
      </c>
      <c r="D22" s="31" t="s">
        <v>935</v>
      </c>
      <c r="E22" s="31" t="s">
        <v>576</v>
      </c>
      <c r="F22" s="90">
        <v>100000</v>
      </c>
      <c r="G22" s="32">
        <v>14.25</v>
      </c>
      <c r="H22" s="32" t="s">
        <v>312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</row>
    <row r="23" spans="1:35" ht="12.75" customHeight="1">
      <c r="A23" s="89">
        <v>44531</v>
      </c>
      <c r="B23" s="32">
        <v>537709</v>
      </c>
      <c r="C23" s="31" t="s">
        <v>936</v>
      </c>
      <c r="D23" s="31" t="s">
        <v>867</v>
      </c>
      <c r="E23" s="31" t="s">
        <v>577</v>
      </c>
      <c r="F23" s="90">
        <v>100979</v>
      </c>
      <c r="G23" s="32">
        <v>3.21</v>
      </c>
      <c r="H23" s="32" t="s">
        <v>312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</row>
    <row r="24" spans="1:35" ht="12.75" customHeight="1">
      <c r="A24" s="89">
        <v>44531</v>
      </c>
      <c r="B24" s="32">
        <v>539097</v>
      </c>
      <c r="C24" s="31" t="s">
        <v>937</v>
      </c>
      <c r="D24" s="31" t="s">
        <v>938</v>
      </c>
      <c r="E24" s="31" t="s">
        <v>576</v>
      </c>
      <c r="F24" s="90">
        <v>100000</v>
      </c>
      <c r="G24" s="32">
        <v>27</v>
      </c>
      <c r="H24" s="32" t="s">
        <v>312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</row>
    <row r="25" spans="1:35" ht="12.75" customHeight="1">
      <c r="A25" s="89">
        <v>44531</v>
      </c>
      <c r="B25" s="32">
        <v>539097</v>
      </c>
      <c r="C25" s="31" t="s">
        <v>937</v>
      </c>
      <c r="D25" s="31" t="s">
        <v>939</v>
      </c>
      <c r="E25" s="31" t="s">
        <v>577</v>
      </c>
      <c r="F25" s="90">
        <v>100000</v>
      </c>
      <c r="G25" s="32">
        <v>27</v>
      </c>
      <c r="H25" s="32" t="s">
        <v>312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</row>
    <row r="26" spans="1:35" ht="12.75" customHeight="1">
      <c r="A26" s="89">
        <v>44531</v>
      </c>
      <c r="B26" s="32">
        <v>532636</v>
      </c>
      <c r="C26" s="31" t="s">
        <v>398</v>
      </c>
      <c r="D26" s="31" t="s">
        <v>940</v>
      </c>
      <c r="E26" s="31" t="s">
        <v>576</v>
      </c>
      <c r="F26" s="90">
        <v>10000000</v>
      </c>
      <c r="G26" s="32">
        <v>300</v>
      </c>
      <c r="H26" s="32" t="s">
        <v>312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</row>
    <row r="27" spans="1:35" ht="12.75" customHeight="1">
      <c r="A27" s="89">
        <v>44531</v>
      </c>
      <c r="B27" s="32">
        <v>532636</v>
      </c>
      <c r="C27" s="31" t="s">
        <v>398</v>
      </c>
      <c r="D27" s="31" t="s">
        <v>941</v>
      </c>
      <c r="E27" s="31" t="s">
        <v>577</v>
      </c>
      <c r="F27" s="90">
        <v>12165000</v>
      </c>
      <c r="G27" s="32">
        <v>300.04000000000002</v>
      </c>
      <c r="H27" s="32" t="s">
        <v>312</v>
      </c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</row>
    <row r="28" spans="1:35" ht="12.75" customHeight="1">
      <c r="A28" s="89">
        <v>44531</v>
      </c>
      <c r="B28" s="32">
        <v>539679</v>
      </c>
      <c r="C28" s="31" t="s">
        <v>942</v>
      </c>
      <c r="D28" s="31" t="s">
        <v>943</v>
      </c>
      <c r="E28" s="31" t="s">
        <v>576</v>
      </c>
      <c r="F28" s="90">
        <v>250000</v>
      </c>
      <c r="G28" s="32">
        <v>9</v>
      </c>
      <c r="H28" s="32" t="s">
        <v>312</v>
      </c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</row>
    <row r="29" spans="1:35" ht="12.75" customHeight="1">
      <c r="A29" s="89">
        <v>44531</v>
      </c>
      <c r="B29" s="32">
        <v>539679</v>
      </c>
      <c r="C29" s="31" t="s">
        <v>942</v>
      </c>
      <c r="D29" s="31" t="s">
        <v>944</v>
      </c>
      <c r="E29" s="31" t="s">
        <v>577</v>
      </c>
      <c r="F29" s="90">
        <v>250000</v>
      </c>
      <c r="G29" s="32">
        <v>9</v>
      </c>
      <c r="H29" s="32" t="s">
        <v>312</v>
      </c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</row>
    <row r="30" spans="1:35" ht="12.75" customHeight="1">
      <c r="A30" s="89">
        <v>44531</v>
      </c>
      <c r="B30" s="32">
        <v>540360</v>
      </c>
      <c r="C30" s="31" t="s">
        <v>945</v>
      </c>
      <c r="D30" s="31" t="s">
        <v>946</v>
      </c>
      <c r="E30" s="31" t="s">
        <v>577</v>
      </c>
      <c r="F30" s="90">
        <v>30001</v>
      </c>
      <c r="G30" s="32">
        <v>88.53</v>
      </c>
      <c r="H30" s="32" t="s">
        <v>312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</row>
    <row r="31" spans="1:35" ht="12.75" customHeight="1">
      <c r="A31" s="89">
        <v>44531</v>
      </c>
      <c r="B31" s="32">
        <v>540360</v>
      </c>
      <c r="C31" s="31" t="s">
        <v>945</v>
      </c>
      <c r="D31" s="31" t="s">
        <v>947</v>
      </c>
      <c r="E31" s="31" t="s">
        <v>576</v>
      </c>
      <c r="F31" s="90">
        <v>52500</v>
      </c>
      <c r="G31" s="32">
        <v>87.87</v>
      </c>
      <c r="H31" s="32" t="s">
        <v>312</v>
      </c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</row>
    <row r="32" spans="1:35" ht="12.75" customHeight="1">
      <c r="A32" s="89">
        <v>44531</v>
      </c>
      <c r="B32" s="32">
        <v>500259</v>
      </c>
      <c r="C32" s="31" t="s">
        <v>948</v>
      </c>
      <c r="D32" s="31" t="s">
        <v>949</v>
      </c>
      <c r="E32" s="31" t="s">
        <v>576</v>
      </c>
      <c r="F32" s="90">
        <v>214000</v>
      </c>
      <c r="G32" s="32">
        <v>170.2</v>
      </c>
      <c r="H32" s="32" t="s">
        <v>312</v>
      </c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</row>
    <row r="33" spans="1:35" ht="12.75" customHeight="1">
      <c r="A33" s="89">
        <v>44531</v>
      </c>
      <c r="B33" s="32">
        <v>531648</v>
      </c>
      <c r="C33" s="31" t="s">
        <v>950</v>
      </c>
      <c r="D33" s="31" t="s">
        <v>951</v>
      </c>
      <c r="E33" s="31" t="s">
        <v>576</v>
      </c>
      <c r="F33" s="90">
        <v>177919</v>
      </c>
      <c r="G33" s="32">
        <v>0.95</v>
      </c>
      <c r="H33" s="32" t="s">
        <v>312</v>
      </c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</row>
    <row r="34" spans="1:35" ht="12.75" customHeight="1">
      <c r="A34" s="89">
        <v>44531</v>
      </c>
      <c r="B34" s="32">
        <v>540243</v>
      </c>
      <c r="C34" s="31" t="s">
        <v>891</v>
      </c>
      <c r="D34" s="31" t="s">
        <v>892</v>
      </c>
      <c r="E34" s="31" t="s">
        <v>576</v>
      </c>
      <c r="F34" s="90">
        <v>14176</v>
      </c>
      <c r="G34" s="32">
        <v>46.49</v>
      </c>
      <c r="H34" s="32" t="s">
        <v>312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</row>
    <row r="35" spans="1:35" ht="12.75" customHeight="1">
      <c r="A35" s="89">
        <v>44531</v>
      </c>
      <c r="B35" s="32">
        <v>540243</v>
      </c>
      <c r="C35" s="31" t="s">
        <v>891</v>
      </c>
      <c r="D35" s="31" t="s">
        <v>892</v>
      </c>
      <c r="E35" s="31" t="s">
        <v>577</v>
      </c>
      <c r="F35" s="90">
        <v>18950</v>
      </c>
      <c r="G35" s="32">
        <v>47.5</v>
      </c>
      <c r="H35" s="32" t="s">
        <v>312</v>
      </c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</row>
    <row r="36" spans="1:35" ht="12.75" customHeight="1">
      <c r="A36" s="89">
        <v>44531</v>
      </c>
      <c r="B36" s="32">
        <v>543282</v>
      </c>
      <c r="C36" s="31" t="s">
        <v>952</v>
      </c>
      <c r="D36" s="31" t="s">
        <v>953</v>
      </c>
      <c r="E36" s="31" t="s">
        <v>577</v>
      </c>
      <c r="F36" s="90">
        <v>2400</v>
      </c>
      <c r="G36" s="32">
        <v>202</v>
      </c>
      <c r="H36" s="32" t="s">
        <v>312</v>
      </c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</row>
    <row r="37" spans="1:35" ht="12.75" customHeight="1">
      <c r="A37" s="89">
        <v>44531</v>
      </c>
      <c r="B37" s="32">
        <v>543282</v>
      </c>
      <c r="C37" s="31" t="s">
        <v>952</v>
      </c>
      <c r="D37" s="31" t="s">
        <v>954</v>
      </c>
      <c r="E37" s="31" t="s">
        <v>576</v>
      </c>
      <c r="F37" s="90">
        <v>2400</v>
      </c>
      <c r="G37" s="32">
        <v>202</v>
      </c>
      <c r="H37" s="32" t="s">
        <v>312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</row>
    <row r="38" spans="1:35" ht="12.75" customHeight="1">
      <c r="A38" s="89">
        <v>44531</v>
      </c>
      <c r="B38" s="32">
        <v>541206</v>
      </c>
      <c r="C38" s="31" t="s">
        <v>955</v>
      </c>
      <c r="D38" s="31" t="s">
        <v>900</v>
      </c>
      <c r="E38" s="31" t="s">
        <v>576</v>
      </c>
      <c r="F38" s="90">
        <v>86000</v>
      </c>
      <c r="G38" s="32">
        <v>179.61</v>
      </c>
      <c r="H38" s="32" t="s">
        <v>312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</row>
    <row r="39" spans="1:35" ht="12.75" customHeight="1">
      <c r="A39" s="89">
        <v>44531</v>
      </c>
      <c r="B39" s="32">
        <v>541206</v>
      </c>
      <c r="C39" s="31" t="s">
        <v>955</v>
      </c>
      <c r="D39" s="31" t="s">
        <v>900</v>
      </c>
      <c r="E39" s="31" t="s">
        <v>577</v>
      </c>
      <c r="F39" s="90">
        <v>188000</v>
      </c>
      <c r="G39" s="32">
        <v>178.44</v>
      </c>
      <c r="H39" s="32" t="s">
        <v>312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</row>
    <row r="40" spans="1:35" ht="12.75" customHeight="1">
      <c r="A40" s="89">
        <v>44531</v>
      </c>
      <c r="B40" s="32">
        <v>532340</v>
      </c>
      <c r="C40" s="31" t="s">
        <v>956</v>
      </c>
      <c r="D40" s="31" t="s">
        <v>957</v>
      </c>
      <c r="E40" s="31" t="s">
        <v>577</v>
      </c>
      <c r="F40" s="90">
        <v>105492</v>
      </c>
      <c r="G40" s="32">
        <v>1.86</v>
      </c>
      <c r="H40" s="32" t="s">
        <v>312</v>
      </c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</row>
    <row r="41" spans="1:35" ht="12.75" customHeight="1">
      <c r="A41" s="89">
        <v>44531</v>
      </c>
      <c r="B41" s="32">
        <v>532340</v>
      </c>
      <c r="C41" s="31" t="s">
        <v>956</v>
      </c>
      <c r="D41" s="31" t="s">
        <v>958</v>
      </c>
      <c r="E41" s="31" t="s">
        <v>576</v>
      </c>
      <c r="F41" s="90">
        <v>60000</v>
      </c>
      <c r="G41" s="32">
        <v>1.97</v>
      </c>
      <c r="H41" s="32" t="s">
        <v>312</v>
      </c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</row>
    <row r="42" spans="1:35" ht="12.75" customHeight="1">
      <c r="A42" s="89">
        <v>44531</v>
      </c>
      <c r="B42" s="32">
        <v>531726</v>
      </c>
      <c r="C42" s="31" t="s">
        <v>959</v>
      </c>
      <c r="D42" s="31" t="s">
        <v>960</v>
      </c>
      <c r="E42" s="31" t="s">
        <v>576</v>
      </c>
      <c r="F42" s="90">
        <v>37816</v>
      </c>
      <c r="G42" s="32">
        <v>233.76</v>
      </c>
      <c r="H42" s="32" t="s">
        <v>312</v>
      </c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</row>
    <row r="43" spans="1:35" ht="12.75" customHeight="1">
      <c r="A43" s="89">
        <v>44531</v>
      </c>
      <c r="B43" s="32">
        <v>531726</v>
      </c>
      <c r="C43" s="31" t="s">
        <v>959</v>
      </c>
      <c r="D43" s="31" t="s">
        <v>960</v>
      </c>
      <c r="E43" s="31" t="s">
        <v>577</v>
      </c>
      <c r="F43" s="90">
        <v>35937</v>
      </c>
      <c r="G43" s="32">
        <v>238.96</v>
      </c>
      <c r="H43" s="32" t="s">
        <v>312</v>
      </c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</row>
    <row r="44" spans="1:35" ht="12.75" customHeight="1">
      <c r="A44" s="89">
        <v>44531</v>
      </c>
      <c r="B44" s="32">
        <v>531726</v>
      </c>
      <c r="C44" s="31" t="s">
        <v>959</v>
      </c>
      <c r="D44" s="31" t="s">
        <v>961</v>
      </c>
      <c r="E44" s="31" t="s">
        <v>577</v>
      </c>
      <c r="F44" s="90">
        <v>34000</v>
      </c>
      <c r="G44" s="32">
        <v>233.55</v>
      </c>
      <c r="H44" s="32" t="s">
        <v>312</v>
      </c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</row>
    <row r="45" spans="1:35" ht="12.75" customHeight="1">
      <c r="A45" s="89">
        <v>44531</v>
      </c>
      <c r="B45" s="32">
        <v>531726</v>
      </c>
      <c r="C45" s="31" t="s">
        <v>959</v>
      </c>
      <c r="D45" s="31" t="s">
        <v>962</v>
      </c>
      <c r="E45" s="31" t="s">
        <v>576</v>
      </c>
      <c r="F45" s="90">
        <v>35000</v>
      </c>
      <c r="G45" s="32">
        <v>237.79</v>
      </c>
      <c r="H45" s="32" t="s">
        <v>312</v>
      </c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</row>
    <row r="46" spans="1:35" ht="12.75" customHeight="1">
      <c r="A46" s="89">
        <v>44531</v>
      </c>
      <c r="B46" s="32">
        <v>538647</v>
      </c>
      <c r="C46" s="31" t="s">
        <v>963</v>
      </c>
      <c r="D46" s="31" t="s">
        <v>964</v>
      </c>
      <c r="E46" s="31" t="s">
        <v>577</v>
      </c>
      <c r="F46" s="90">
        <v>200000</v>
      </c>
      <c r="G46" s="32">
        <v>8.9700000000000006</v>
      </c>
      <c r="H46" s="32" t="s">
        <v>312</v>
      </c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</row>
    <row r="47" spans="1:35" ht="12.75" customHeight="1">
      <c r="A47" s="89">
        <v>44531</v>
      </c>
      <c r="B47" s="32">
        <v>538647</v>
      </c>
      <c r="C47" s="31" t="s">
        <v>963</v>
      </c>
      <c r="D47" s="31" t="s">
        <v>965</v>
      </c>
      <c r="E47" s="31" t="s">
        <v>576</v>
      </c>
      <c r="F47" s="90">
        <v>200483</v>
      </c>
      <c r="G47" s="32">
        <v>8.9700000000000006</v>
      </c>
      <c r="H47" s="32" t="s">
        <v>312</v>
      </c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</row>
    <row r="48" spans="1:35" ht="12.75" customHeight="1">
      <c r="A48" s="89">
        <v>44531</v>
      </c>
      <c r="B48" s="32">
        <v>530951</v>
      </c>
      <c r="C48" s="31" t="s">
        <v>966</v>
      </c>
      <c r="D48" s="31" t="s">
        <v>967</v>
      </c>
      <c r="E48" s="31" t="s">
        <v>576</v>
      </c>
      <c r="F48" s="90">
        <v>70400</v>
      </c>
      <c r="G48" s="32">
        <v>77.25</v>
      </c>
      <c r="H48" s="32" t="s">
        <v>312</v>
      </c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</row>
    <row r="49" spans="1:35" ht="12.75" customHeight="1">
      <c r="A49" s="89">
        <v>44531</v>
      </c>
      <c r="B49" s="32">
        <v>530951</v>
      </c>
      <c r="C49" s="31" t="s">
        <v>966</v>
      </c>
      <c r="D49" s="31" t="s">
        <v>967</v>
      </c>
      <c r="E49" s="31" t="s">
        <v>577</v>
      </c>
      <c r="F49" s="90">
        <v>400</v>
      </c>
      <c r="G49" s="32">
        <v>77.849999999999994</v>
      </c>
      <c r="H49" s="32" t="s">
        <v>312</v>
      </c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</row>
    <row r="50" spans="1:35" ht="12.75" customHeight="1">
      <c r="A50" s="89">
        <v>44531</v>
      </c>
      <c r="B50" s="32">
        <v>539922</v>
      </c>
      <c r="C50" s="31" t="s">
        <v>968</v>
      </c>
      <c r="D50" s="31" t="s">
        <v>969</v>
      </c>
      <c r="E50" s="31" t="s">
        <v>576</v>
      </c>
      <c r="F50" s="90">
        <v>54000</v>
      </c>
      <c r="G50" s="32">
        <v>12.86</v>
      </c>
      <c r="H50" s="32" t="s">
        <v>312</v>
      </c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</row>
    <row r="51" spans="1:35" ht="12.75" customHeight="1">
      <c r="A51" s="89">
        <v>44531</v>
      </c>
      <c r="B51" s="32">
        <v>539922</v>
      </c>
      <c r="C51" s="31" t="s">
        <v>968</v>
      </c>
      <c r="D51" s="31" t="s">
        <v>970</v>
      </c>
      <c r="E51" s="31" t="s">
        <v>576</v>
      </c>
      <c r="F51" s="90">
        <v>66000</v>
      </c>
      <c r="G51" s="32">
        <v>12.86</v>
      </c>
      <c r="H51" s="32" t="s">
        <v>312</v>
      </c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</row>
    <row r="52" spans="1:35" ht="12.75" customHeight="1">
      <c r="A52" s="89">
        <v>44531</v>
      </c>
      <c r="B52" s="32">
        <v>539922</v>
      </c>
      <c r="C52" s="31" t="s">
        <v>968</v>
      </c>
      <c r="D52" s="31" t="s">
        <v>971</v>
      </c>
      <c r="E52" s="31" t="s">
        <v>576</v>
      </c>
      <c r="F52" s="90">
        <v>67000</v>
      </c>
      <c r="G52" s="32">
        <v>12.86</v>
      </c>
      <c r="H52" s="32" t="s">
        <v>312</v>
      </c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</row>
    <row r="53" spans="1:35" ht="12.75" customHeight="1">
      <c r="A53" s="89">
        <v>44531</v>
      </c>
      <c r="B53" s="32">
        <v>539922</v>
      </c>
      <c r="C53" s="31" t="s">
        <v>968</v>
      </c>
      <c r="D53" s="31" t="s">
        <v>972</v>
      </c>
      <c r="E53" s="31" t="s">
        <v>576</v>
      </c>
      <c r="F53" s="90">
        <v>300000</v>
      </c>
      <c r="G53" s="32">
        <v>12.86</v>
      </c>
      <c r="H53" s="32" t="s">
        <v>312</v>
      </c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</row>
    <row r="54" spans="1:35" ht="12.75" customHeight="1">
      <c r="A54" s="89">
        <v>44531</v>
      </c>
      <c r="B54" s="32">
        <v>539922</v>
      </c>
      <c r="C54" s="31" t="s">
        <v>968</v>
      </c>
      <c r="D54" s="31" t="s">
        <v>973</v>
      </c>
      <c r="E54" s="31" t="s">
        <v>576</v>
      </c>
      <c r="F54" s="90">
        <v>500000</v>
      </c>
      <c r="G54" s="32">
        <v>12.86</v>
      </c>
      <c r="H54" s="32" t="s">
        <v>312</v>
      </c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</row>
    <row r="55" spans="1:35" ht="12.75" customHeight="1">
      <c r="A55" s="89">
        <v>44531</v>
      </c>
      <c r="B55" s="32">
        <v>539922</v>
      </c>
      <c r="C55" s="31" t="s">
        <v>968</v>
      </c>
      <c r="D55" s="31" t="s">
        <v>974</v>
      </c>
      <c r="E55" s="31" t="s">
        <v>577</v>
      </c>
      <c r="F55" s="90">
        <v>158000</v>
      </c>
      <c r="G55" s="32">
        <v>12.86</v>
      </c>
      <c r="H55" s="32" t="s">
        <v>312</v>
      </c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</row>
    <row r="56" spans="1:35" ht="12.75" customHeight="1">
      <c r="A56" s="89">
        <v>44531</v>
      </c>
      <c r="B56" s="32">
        <v>539922</v>
      </c>
      <c r="C56" s="31" t="s">
        <v>968</v>
      </c>
      <c r="D56" s="31" t="s">
        <v>975</v>
      </c>
      <c r="E56" s="31" t="s">
        <v>577</v>
      </c>
      <c r="F56" s="90">
        <v>190000</v>
      </c>
      <c r="G56" s="32">
        <v>12.86</v>
      </c>
      <c r="H56" s="32" t="s">
        <v>312</v>
      </c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</row>
    <row r="57" spans="1:35" ht="12.75" customHeight="1">
      <c r="A57" s="89">
        <v>44531</v>
      </c>
      <c r="B57" s="32">
        <v>539922</v>
      </c>
      <c r="C57" s="31" t="s">
        <v>968</v>
      </c>
      <c r="D57" s="31" t="s">
        <v>976</v>
      </c>
      <c r="E57" s="31" t="s">
        <v>577</v>
      </c>
      <c r="F57" s="90">
        <v>263850</v>
      </c>
      <c r="G57" s="32">
        <v>12.86</v>
      </c>
      <c r="H57" s="32" t="s">
        <v>312</v>
      </c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</row>
    <row r="58" spans="1:35" ht="12.75" customHeight="1">
      <c r="A58" s="89">
        <v>44531</v>
      </c>
      <c r="B58" s="32">
        <v>539922</v>
      </c>
      <c r="C58" s="31" t="s">
        <v>968</v>
      </c>
      <c r="D58" s="31" t="s">
        <v>977</v>
      </c>
      <c r="E58" s="31" t="s">
        <v>577</v>
      </c>
      <c r="F58" s="90">
        <v>383650</v>
      </c>
      <c r="G58" s="32">
        <v>12.86</v>
      </c>
      <c r="H58" s="32" t="s">
        <v>312</v>
      </c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</row>
    <row r="59" spans="1:35" ht="12.75" customHeight="1">
      <c r="A59" s="89">
        <v>44531</v>
      </c>
      <c r="B59" s="32">
        <v>519191</v>
      </c>
      <c r="C59" s="31" t="s">
        <v>893</v>
      </c>
      <c r="D59" s="31" t="s">
        <v>978</v>
      </c>
      <c r="E59" s="31" t="s">
        <v>576</v>
      </c>
      <c r="F59" s="90">
        <v>31138</v>
      </c>
      <c r="G59" s="32">
        <v>24.78</v>
      </c>
      <c r="H59" s="32" t="s">
        <v>312</v>
      </c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</row>
    <row r="60" spans="1:35" ht="12.75" customHeight="1">
      <c r="A60" s="89">
        <v>44531</v>
      </c>
      <c r="B60" s="32">
        <v>519191</v>
      </c>
      <c r="C60" s="31" t="s">
        <v>893</v>
      </c>
      <c r="D60" s="31" t="s">
        <v>978</v>
      </c>
      <c r="E60" s="31" t="s">
        <v>577</v>
      </c>
      <c r="F60" s="90">
        <v>31095</v>
      </c>
      <c r="G60" s="32">
        <v>24.89</v>
      </c>
      <c r="H60" s="32" t="s">
        <v>312</v>
      </c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</row>
    <row r="61" spans="1:35" ht="12.75" customHeight="1">
      <c r="A61" s="89">
        <v>44531</v>
      </c>
      <c r="B61" s="32">
        <v>519191</v>
      </c>
      <c r="C61" s="31" t="s">
        <v>893</v>
      </c>
      <c r="D61" s="31" t="s">
        <v>979</v>
      </c>
      <c r="E61" s="31" t="s">
        <v>577</v>
      </c>
      <c r="F61" s="90">
        <v>32595</v>
      </c>
      <c r="G61" s="32">
        <v>25.05</v>
      </c>
      <c r="H61" s="32" t="s">
        <v>312</v>
      </c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</row>
    <row r="62" spans="1:35" ht="12.75" customHeight="1">
      <c r="A62" s="89">
        <v>44531</v>
      </c>
      <c r="B62" s="32">
        <v>519191</v>
      </c>
      <c r="C62" s="20" t="s">
        <v>893</v>
      </c>
      <c r="D62" s="20" t="s">
        <v>980</v>
      </c>
      <c r="E62" s="31" t="s">
        <v>576</v>
      </c>
      <c r="F62" s="90">
        <v>100000</v>
      </c>
      <c r="G62" s="32">
        <v>24.94</v>
      </c>
      <c r="H62" s="32" t="s">
        <v>312</v>
      </c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</row>
    <row r="63" spans="1:35" ht="12.75" customHeight="1">
      <c r="A63" s="89">
        <v>44531</v>
      </c>
      <c r="B63" s="32">
        <v>519566</v>
      </c>
      <c r="C63" s="31" t="s">
        <v>981</v>
      </c>
      <c r="D63" s="31" t="s">
        <v>982</v>
      </c>
      <c r="E63" s="31" t="s">
        <v>576</v>
      </c>
      <c r="F63" s="90">
        <v>20000</v>
      </c>
      <c r="G63" s="32">
        <v>191.2</v>
      </c>
      <c r="H63" s="32" t="s">
        <v>312</v>
      </c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</row>
    <row r="64" spans="1:35" ht="12.75" customHeight="1">
      <c r="A64" s="89">
        <v>44531</v>
      </c>
      <c r="B64" s="32">
        <v>540269</v>
      </c>
      <c r="C64" s="31" t="s">
        <v>983</v>
      </c>
      <c r="D64" s="31" t="s">
        <v>984</v>
      </c>
      <c r="E64" s="31" t="s">
        <v>576</v>
      </c>
      <c r="F64" s="90">
        <v>100000</v>
      </c>
      <c r="G64" s="32">
        <v>5</v>
      </c>
      <c r="H64" s="32" t="s">
        <v>312</v>
      </c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</row>
    <row r="65" spans="1:35" ht="12.75" customHeight="1">
      <c r="A65" s="89">
        <v>44531</v>
      </c>
      <c r="B65" s="32">
        <v>540269</v>
      </c>
      <c r="C65" s="31" t="s">
        <v>983</v>
      </c>
      <c r="D65" s="31" t="s">
        <v>985</v>
      </c>
      <c r="E65" s="31" t="s">
        <v>577</v>
      </c>
      <c r="F65" s="90">
        <v>150000</v>
      </c>
      <c r="G65" s="32">
        <v>5</v>
      </c>
      <c r="H65" s="32" t="s">
        <v>312</v>
      </c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</row>
    <row r="66" spans="1:35" ht="12.75" customHeight="1">
      <c r="A66" s="89">
        <v>44531</v>
      </c>
      <c r="B66" s="32">
        <v>517548</v>
      </c>
      <c r="C66" s="31" t="s">
        <v>986</v>
      </c>
      <c r="D66" s="31" t="s">
        <v>987</v>
      </c>
      <c r="E66" s="31" t="s">
        <v>577</v>
      </c>
      <c r="F66" s="90">
        <v>103298</v>
      </c>
      <c r="G66" s="32">
        <v>2.83</v>
      </c>
      <c r="H66" s="32" t="s">
        <v>312</v>
      </c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</row>
    <row r="67" spans="1:35" ht="12.75" customHeight="1">
      <c r="A67" s="89">
        <v>44531</v>
      </c>
      <c r="B67" s="32">
        <v>517548</v>
      </c>
      <c r="C67" s="31" t="s">
        <v>986</v>
      </c>
      <c r="D67" s="31" t="s">
        <v>988</v>
      </c>
      <c r="E67" s="31" t="s">
        <v>576</v>
      </c>
      <c r="F67" s="90">
        <v>104650</v>
      </c>
      <c r="G67" s="32">
        <v>2.83</v>
      </c>
      <c r="H67" s="32" t="s">
        <v>312</v>
      </c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</row>
    <row r="68" spans="1:35" ht="12.75" customHeight="1">
      <c r="A68" s="89">
        <v>44531</v>
      </c>
      <c r="B68" s="32">
        <v>503663</v>
      </c>
      <c r="C68" s="31" t="s">
        <v>989</v>
      </c>
      <c r="D68" s="31" t="s">
        <v>990</v>
      </c>
      <c r="E68" s="31" t="s">
        <v>577</v>
      </c>
      <c r="F68" s="90">
        <v>726882</v>
      </c>
      <c r="G68" s="32">
        <v>47</v>
      </c>
      <c r="H68" s="32" t="s">
        <v>312</v>
      </c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</row>
    <row r="69" spans="1:35" ht="12.75" customHeight="1">
      <c r="A69" s="89">
        <v>44531</v>
      </c>
      <c r="B69" s="32" t="s">
        <v>991</v>
      </c>
      <c r="C69" s="31" t="s">
        <v>992</v>
      </c>
      <c r="D69" s="31" t="s">
        <v>867</v>
      </c>
      <c r="E69" s="31" t="s">
        <v>576</v>
      </c>
      <c r="F69" s="90">
        <v>1063514</v>
      </c>
      <c r="G69" s="32">
        <v>93.37</v>
      </c>
      <c r="H69" s="32" t="s">
        <v>908</v>
      </c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</row>
    <row r="70" spans="1:35" ht="12.75" customHeight="1">
      <c r="A70" s="89">
        <v>44531</v>
      </c>
      <c r="B70" s="32" t="s">
        <v>991</v>
      </c>
      <c r="C70" s="31" t="s">
        <v>992</v>
      </c>
      <c r="D70" s="31" t="s">
        <v>993</v>
      </c>
      <c r="E70" s="31" t="s">
        <v>576</v>
      </c>
      <c r="F70" s="90">
        <v>1285606</v>
      </c>
      <c r="G70" s="32">
        <v>93.27</v>
      </c>
      <c r="H70" s="32" t="s">
        <v>908</v>
      </c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</row>
    <row r="71" spans="1:35" ht="12.75" customHeight="1">
      <c r="A71" s="89">
        <v>44531</v>
      </c>
      <c r="B71" s="32" t="s">
        <v>991</v>
      </c>
      <c r="C71" s="31" t="s">
        <v>992</v>
      </c>
      <c r="D71" s="31" t="s">
        <v>994</v>
      </c>
      <c r="E71" s="31" t="s">
        <v>576</v>
      </c>
      <c r="F71" s="90">
        <v>1190829</v>
      </c>
      <c r="G71" s="32">
        <v>93.44</v>
      </c>
      <c r="H71" s="32" t="s">
        <v>908</v>
      </c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</row>
    <row r="72" spans="1:35" ht="12.75" customHeight="1">
      <c r="A72" s="89">
        <v>44531</v>
      </c>
      <c r="B72" s="32" t="s">
        <v>991</v>
      </c>
      <c r="C72" s="31" t="s">
        <v>992</v>
      </c>
      <c r="D72" s="31" t="s">
        <v>995</v>
      </c>
      <c r="E72" s="31" t="s">
        <v>576</v>
      </c>
      <c r="F72" s="90">
        <v>702470</v>
      </c>
      <c r="G72" s="32">
        <v>95.85</v>
      </c>
      <c r="H72" s="32" t="s">
        <v>908</v>
      </c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</row>
    <row r="73" spans="1:35" ht="12.75" customHeight="1">
      <c r="A73" s="89">
        <v>44531</v>
      </c>
      <c r="B73" s="32" t="s">
        <v>996</v>
      </c>
      <c r="C73" s="31" t="s">
        <v>997</v>
      </c>
      <c r="D73" s="31" t="s">
        <v>998</v>
      </c>
      <c r="E73" s="31" t="s">
        <v>576</v>
      </c>
      <c r="F73" s="90">
        <v>168000</v>
      </c>
      <c r="G73" s="32">
        <v>27.3</v>
      </c>
      <c r="H73" s="32" t="s">
        <v>908</v>
      </c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</row>
    <row r="74" spans="1:35" ht="12.75" customHeight="1">
      <c r="A74" s="89">
        <v>44531</v>
      </c>
      <c r="B74" s="32" t="s">
        <v>999</v>
      </c>
      <c r="C74" s="31" t="s">
        <v>1000</v>
      </c>
      <c r="D74" s="31" t="s">
        <v>1001</v>
      </c>
      <c r="E74" s="31" t="s">
        <v>576</v>
      </c>
      <c r="F74" s="90">
        <v>125000</v>
      </c>
      <c r="G74" s="32">
        <v>67.650000000000006</v>
      </c>
      <c r="H74" s="32" t="s">
        <v>908</v>
      </c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</row>
    <row r="75" spans="1:35" ht="12.75" customHeight="1">
      <c r="A75" s="89">
        <v>44531</v>
      </c>
      <c r="B75" s="32" t="s">
        <v>894</v>
      </c>
      <c r="C75" s="31" t="s">
        <v>895</v>
      </c>
      <c r="D75" s="31" t="s">
        <v>896</v>
      </c>
      <c r="E75" s="31" t="s">
        <v>576</v>
      </c>
      <c r="F75" s="90">
        <v>400544</v>
      </c>
      <c r="G75" s="32">
        <v>1278.93</v>
      </c>
      <c r="H75" s="32" t="s">
        <v>908</v>
      </c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</row>
    <row r="76" spans="1:35" ht="12.75" customHeight="1">
      <c r="A76" s="89">
        <v>44531</v>
      </c>
      <c r="B76" s="32" t="s">
        <v>1002</v>
      </c>
      <c r="C76" s="31" t="s">
        <v>1003</v>
      </c>
      <c r="D76" s="31" t="s">
        <v>1004</v>
      </c>
      <c r="E76" s="31" t="s">
        <v>576</v>
      </c>
      <c r="F76" s="90">
        <v>100000</v>
      </c>
      <c r="G76" s="32">
        <v>109.36</v>
      </c>
      <c r="H76" s="32" t="s">
        <v>908</v>
      </c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</row>
    <row r="77" spans="1:35" ht="12.75" customHeight="1">
      <c r="A77" s="89">
        <v>44531</v>
      </c>
      <c r="B77" s="32" t="s">
        <v>124</v>
      </c>
      <c r="C77" s="31" t="s">
        <v>1005</v>
      </c>
      <c r="D77" s="31" t="s">
        <v>1006</v>
      </c>
      <c r="E77" s="31" t="s">
        <v>576</v>
      </c>
      <c r="F77" s="90">
        <v>2505068</v>
      </c>
      <c r="G77" s="32">
        <v>241.92</v>
      </c>
      <c r="H77" s="32" t="s">
        <v>908</v>
      </c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</row>
    <row r="78" spans="1:35" ht="12.75" customHeight="1">
      <c r="A78" s="89">
        <v>44531</v>
      </c>
      <c r="B78" s="32" t="s">
        <v>1007</v>
      </c>
      <c r="C78" s="31" t="s">
        <v>1008</v>
      </c>
      <c r="D78" s="31" t="s">
        <v>1009</v>
      </c>
      <c r="E78" s="31" t="s">
        <v>576</v>
      </c>
      <c r="F78" s="90">
        <v>55992</v>
      </c>
      <c r="G78" s="32">
        <v>32</v>
      </c>
      <c r="H78" s="32" t="s">
        <v>908</v>
      </c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</row>
    <row r="79" spans="1:35" ht="12.75" customHeight="1">
      <c r="A79" s="89">
        <v>44531</v>
      </c>
      <c r="B79" s="32" t="s">
        <v>1007</v>
      </c>
      <c r="C79" s="31" t="s">
        <v>1008</v>
      </c>
      <c r="D79" s="31" t="s">
        <v>1010</v>
      </c>
      <c r="E79" s="31" t="s">
        <v>576</v>
      </c>
      <c r="F79" s="90">
        <v>51326</v>
      </c>
      <c r="G79" s="32">
        <v>32</v>
      </c>
      <c r="H79" s="32" t="s">
        <v>908</v>
      </c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</row>
    <row r="80" spans="1:35" ht="12.75" customHeight="1">
      <c r="A80" s="89">
        <v>44531</v>
      </c>
      <c r="B80" s="32" t="s">
        <v>948</v>
      </c>
      <c r="C80" s="31" t="s">
        <v>1011</v>
      </c>
      <c r="D80" s="31" t="s">
        <v>867</v>
      </c>
      <c r="E80" s="31" t="s">
        <v>576</v>
      </c>
      <c r="F80" s="90">
        <v>62158</v>
      </c>
      <c r="G80" s="32">
        <v>171.7</v>
      </c>
      <c r="H80" s="32" t="s">
        <v>908</v>
      </c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</row>
    <row r="81" spans="1:35" ht="12.75" customHeight="1">
      <c r="A81" s="89">
        <v>44531</v>
      </c>
      <c r="B81" s="32" t="s">
        <v>1012</v>
      </c>
      <c r="C81" s="31" t="s">
        <v>1013</v>
      </c>
      <c r="D81" s="31" t="s">
        <v>1014</v>
      </c>
      <c r="E81" s="31" t="s">
        <v>576</v>
      </c>
      <c r="F81" s="90">
        <v>120000</v>
      </c>
      <c r="G81" s="32">
        <v>149.5</v>
      </c>
      <c r="H81" s="32" t="s">
        <v>908</v>
      </c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</row>
    <row r="82" spans="1:35" ht="12.75" customHeight="1">
      <c r="A82" s="89">
        <v>44531</v>
      </c>
      <c r="B82" s="32" t="s">
        <v>1015</v>
      </c>
      <c r="C82" s="31" t="s">
        <v>1016</v>
      </c>
      <c r="D82" s="31" t="s">
        <v>897</v>
      </c>
      <c r="E82" s="31" t="s">
        <v>576</v>
      </c>
      <c r="F82" s="90">
        <v>721595</v>
      </c>
      <c r="G82" s="32">
        <v>95.19</v>
      </c>
      <c r="H82" s="32" t="s">
        <v>908</v>
      </c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</row>
    <row r="83" spans="1:35" ht="12.75" customHeight="1">
      <c r="A83" s="89">
        <v>44531</v>
      </c>
      <c r="B83" s="32" t="s">
        <v>898</v>
      </c>
      <c r="C83" s="31" t="s">
        <v>899</v>
      </c>
      <c r="D83" s="31" t="s">
        <v>1017</v>
      </c>
      <c r="E83" s="31" t="s">
        <v>576</v>
      </c>
      <c r="F83" s="90">
        <v>65000</v>
      </c>
      <c r="G83" s="32">
        <v>123.75</v>
      </c>
      <c r="H83" s="32" t="s">
        <v>908</v>
      </c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</row>
    <row r="84" spans="1:35" ht="12.75" customHeight="1">
      <c r="A84" s="89">
        <v>44531</v>
      </c>
      <c r="B84" s="32" t="s">
        <v>1018</v>
      </c>
      <c r="C84" s="31" t="s">
        <v>1019</v>
      </c>
      <c r="D84" s="31" t="s">
        <v>1020</v>
      </c>
      <c r="E84" s="31" t="s">
        <v>576</v>
      </c>
      <c r="F84" s="90">
        <v>102713</v>
      </c>
      <c r="G84" s="32">
        <v>714.72</v>
      </c>
      <c r="H84" s="32" t="s">
        <v>908</v>
      </c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</row>
    <row r="85" spans="1:35" ht="12.75" customHeight="1">
      <c r="A85" s="89">
        <v>44531</v>
      </c>
      <c r="B85" s="32" t="s">
        <v>1018</v>
      </c>
      <c r="C85" s="31" t="s">
        <v>1019</v>
      </c>
      <c r="D85" s="31" t="s">
        <v>897</v>
      </c>
      <c r="E85" s="31" t="s">
        <v>576</v>
      </c>
      <c r="F85" s="90">
        <v>203738</v>
      </c>
      <c r="G85" s="32">
        <v>714.74</v>
      </c>
      <c r="H85" s="32" t="s">
        <v>908</v>
      </c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</row>
    <row r="86" spans="1:35" ht="12.75" customHeight="1">
      <c r="A86" s="89">
        <v>44531</v>
      </c>
      <c r="B86" s="32" t="s">
        <v>1018</v>
      </c>
      <c r="C86" s="31" t="s">
        <v>1019</v>
      </c>
      <c r="D86" s="31" t="s">
        <v>896</v>
      </c>
      <c r="E86" s="31" t="s">
        <v>576</v>
      </c>
      <c r="F86" s="90">
        <v>133653</v>
      </c>
      <c r="G86" s="32">
        <v>716.66</v>
      </c>
      <c r="H86" s="32" t="s">
        <v>908</v>
      </c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</row>
    <row r="87" spans="1:35" ht="12.75" customHeight="1">
      <c r="A87" s="89">
        <v>44531</v>
      </c>
      <c r="B87" s="32" t="s">
        <v>1021</v>
      </c>
      <c r="C87" s="31" t="s">
        <v>1022</v>
      </c>
      <c r="D87" s="31" t="s">
        <v>1023</v>
      </c>
      <c r="E87" s="31" t="s">
        <v>576</v>
      </c>
      <c r="F87" s="90">
        <v>4000000</v>
      </c>
      <c r="G87" s="32">
        <v>101</v>
      </c>
      <c r="H87" s="32" t="s">
        <v>908</v>
      </c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</row>
    <row r="88" spans="1:35" ht="12.75" customHeight="1">
      <c r="A88" s="89">
        <v>44531</v>
      </c>
      <c r="B88" s="32" t="s">
        <v>901</v>
      </c>
      <c r="C88" s="31" t="s">
        <v>902</v>
      </c>
      <c r="D88" s="31" t="s">
        <v>1024</v>
      </c>
      <c r="E88" s="31" t="s">
        <v>576</v>
      </c>
      <c r="F88" s="90">
        <v>76000</v>
      </c>
      <c r="G88" s="32">
        <v>51.6</v>
      </c>
      <c r="H88" s="32" t="s">
        <v>908</v>
      </c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</row>
    <row r="89" spans="1:35" ht="12.75" customHeight="1">
      <c r="A89" s="89">
        <v>44531</v>
      </c>
      <c r="B89" s="32" t="s">
        <v>903</v>
      </c>
      <c r="C89" s="31" t="s">
        <v>904</v>
      </c>
      <c r="D89" s="31" t="s">
        <v>896</v>
      </c>
      <c r="E89" s="31" t="s">
        <v>576</v>
      </c>
      <c r="F89" s="90">
        <v>93242</v>
      </c>
      <c r="G89" s="32">
        <v>377.63</v>
      </c>
      <c r="H89" s="32" t="s">
        <v>908</v>
      </c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</row>
    <row r="90" spans="1:35" ht="12.75" customHeight="1">
      <c r="A90" s="89">
        <v>44531</v>
      </c>
      <c r="B90" s="32" t="s">
        <v>903</v>
      </c>
      <c r="C90" s="31" t="s">
        <v>904</v>
      </c>
      <c r="D90" s="31" t="s">
        <v>897</v>
      </c>
      <c r="E90" s="31" t="s">
        <v>576</v>
      </c>
      <c r="F90" s="90">
        <v>87032</v>
      </c>
      <c r="G90" s="32">
        <v>377.66</v>
      </c>
      <c r="H90" s="32" t="s">
        <v>908</v>
      </c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</row>
    <row r="91" spans="1:35" ht="12.75" customHeight="1">
      <c r="A91" s="89">
        <v>44531</v>
      </c>
      <c r="B91" s="32" t="s">
        <v>905</v>
      </c>
      <c r="C91" s="31" t="s">
        <v>906</v>
      </c>
      <c r="D91" s="31" t="s">
        <v>1025</v>
      </c>
      <c r="E91" s="31" t="s">
        <v>576</v>
      </c>
      <c r="F91" s="90">
        <v>1342689</v>
      </c>
      <c r="G91" s="32">
        <v>3.88</v>
      </c>
      <c r="H91" s="32" t="s">
        <v>908</v>
      </c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</row>
    <row r="92" spans="1:35" ht="12.75" customHeight="1">
      <c r="A92" s="89">
        <v>44531</v>
      </c>
      <c r="B92" s="32" t="s">
        <v>991</v>
      </c>
      <c r="C92" s="31" t="s">
        <v>992</v>
      </c>
      <c r="D92" s="31" t="s">
        <v>994</v>
      </c>
      <c r="E92" s="31" t="s">
        <v>577</v>
      </c>
      <c r="F92" s="90">
        <v>1185829</v>
      </c>
      <c r="G92" s="32">
        <v>94.92</v>
      </c>
      <c r="H92" s="32" t="s">
        <v>908</v>
      </c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</row>
    <row r="93" spans="1:35" ht="12.75" customHeight="1">
      <c r="A93" s="89">
        <v>44531</v>
      </c>
      <c r="B93" s="32" t="s">
        <v>991</v>
      </c>
      <c r="C93" s="31" t="s">
        <v>992</v>
      </c>
      <c r="D93" s="31" t="s">
        <v>993</v>
      </c>
      <c r="E93" s="31" t="s">
        <v>577</v>
      </c>
      <c r="F93" s="90">
        <v>1845963</v>
      </c>
      <c r="G93" s="32">
        <v>93.98</v>
      </c>
      <c r="H93" s="32" t="s">
        <v>908</v>
      </c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</row>
    <row r="94" spans="1:35" ht="12.75" customHeight="1">
      <c r="A94" s="89">
        <v>44531</v>
      </c>
      <c r="B94" s="32" t="s">
        <v>991</v>
      </c>
      <c r="C94" s="31" t="s">
        <v>992</v>
      </c>
      <c r="D94" s="31" t="s">
        <v>867</v>
      </c>
      <c r="E94" s="31" t="s">
        <v>577</v>
      </c>
      <c r="F94" s="90">
        <v>1073460</v>
      </c>
      <c r="G94" s="32">
        <v>94.18</v>
      </c>
      <c r="H94" s="32" t="s">
        <v>908</v>
      </c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</row>
    <row r="95" spans="1:35" ht="12.75" customHeight="1">
      <c r="A95" s="89">
        <v>44531</v>
      </c>
      <c r="B95" s="32" t="s">
        <v>991</v>
      </c>
      <c r="C95" s="31" t="s">
        <v>992</v>
      </c>
      <c r="D95" s="31" t="s">
        <v>995</v>
      </c>
      <c r="E95" s="31" t="s">
        <v>577</v>
      </c>
      <c r="F95" s="90">
        <v>957470</v>
      </c>
      <c r="G95" s="32">
        <v>93.4</v>
      </c>
      <c r="H95" s="32" t="s">
        <v>908</v>
      </c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</row>
    <row r="96" spans="1:35" ht="12.75" customHeight="1">
      <c r="A96" s="89">
        <v>44531</v>
      </c>
      <c r="B96" s="32" t="s">
        <v>996</v>
      </c>
      <c r="C96" s="31" t="s">
        <v>997</v>
      </c>
      <c r="D96" s="31" t="s">
        <v>1026</v>
      </c>
      <c r="E96" s="31" t="s">
        <v>577</v>
      </c>
      <c r="F96" s="90">
        <v>208000</v>
      </c>
      <c r="G96" s="32">
        <v>27.3</v>
      </c>
      <c r="H96" s="32" t="s">
        <v>908</v>
      </c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</row>
    <row r="97" spans="1:35" ht="12.75" customHeight="1">
      <c r="A97" s="89">
        <v>44531</v>
      </c>
      <c r="B97" s="32" t="s">
        <v>999</v>
      </c>
      <c r="C97" s="31" t="s">
        <v>1000</v>
      </c>
      <c r="D97" s="31" t="s">
        <v>946</v>
      </c>
      <c r="E97" s="31" t="s">
        <v>577</v>
      </c>
      <c r="F97" s="90">
        <v>132000</v>
      </c>
      <c r="G97" s="32">
        <v>67.650000000000006</v>
      </c>
      <c r="H97" s="32" t="s">
        <v>908</v>
      </c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</row>
    <row r="98" spans="1:35" ht="12.75" customHeight="1">
      <c r="A98" s="89">
        <v>44531</v>
      </c>
      <c r="B98" s="32" t="s">
        <v>894</v>
      </c>
      <c r="C98" s="31" t="s">
        <v>895</v>
      </c>
      <c r="D98" s="31" t="s">
        <v>896</v>
      </c>
      <c r="E98" s="31" t="s">
        <v>577</v>
      </c>
      <c r="F98" s="90">
        <v>400544</v>
      </c>
      <c r="G98" s="32">
        <v>1279.32</v>
      </c>
      <c r="H98" s="32" t="s">
        <v>908</v>
      </c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</row>
    <row r="99" spans="1:35" ht="12.75" customHeight="1">
      <c r="A99" s="89">
        <v>44531</v>
      </c>
      <c r="B99" s="32" t="s">
        <v>1027</v>
      </c>
      <c r="C99" s="31" t="s">
        <v>1028</v>
      </c>
      <c r="D99" s="31" t="s">
        <v>1029</v>
      </c>
      <c r="E99" s="31" t="s">
        <v>577</v>
      </c>
      <c r="F99" s="90">
        <v>57000</v>
      </c>
      <c r="G99" s="32">
        <v>52.86</v>
      </c>
      <c r="H99" s="32" t="s">
        <v>908</v>
      </c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</row>
    <row r="100" spans="1:35" ht="12.75" customHeight="1">
      <c r="A100" s="89">
        <v>44531</v>
      </c>
      <c r="B100" s="32" t="s">
        <v>124</v>
      </c>
      <c r="C100" s="31" t="s">
        <v>1005</v>
      </c>
      <c r="D100" s="31" t="s">
        <v>1006</v>
      </c>
      <c r="E100" s="31" t="s">
        <v>577</v>
      </c>
      <c r="F100" s="90">
        <v>2553551</v>
      </c>
      <c r="G100" s="32">
        <v>242.06</v>
      </c>
      <c r="H100" s="32" t="s">
        <v>908</v>
      </c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</row>
    <row r="101" spans="1:35" ht="12.75" customHeight="1">
      <c r="A101" s="89">
        <v>44531</v>
      </c>
      <c r="B101" s="32" t="s">
        <v>948</v>
      </c>
      <c r="C101" s="31" t="s">
        <v>1011</v>
      </c>
      <c r="D101" s="31" t="s">
        <v>867</v>
      </c>
      <c r="E101" s="31" t="s">
        <v>577</v>
      </c>
      <c r="F101" s="90">
        <v>241603</v>
      </c>
      <c r="G101" s="32">
        <v>170.34</v>
      </c>
      <c r="H101" s="32" t="s">
        <v>908</v>
      </c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</row>
    <row r="102" spans="1:35" ht="12.75" customHeight="1">
      <c r="A102" s="89">
        <v>44531</v>
      </c>
      <c r="B102" s="32" t="s">
        <v>1015</v>
      </c>
      <c r="C102" s="31" t="s">
        <v>1016</v>
      </c>
      <c r="D102" s="31" t="s">
        <v>897</v>
      </c>
      <c r="E102" s="31" t="s">
        <v>577</v>
      </c>
      <c r="F102" s="90">
        <v>715739</v>
      </c>
      <c r="G102" s="32">
        <v>95.33</v>
      </c>
      <c r="H102" s="32" t="s">
        <v>908</v>
      </c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</row>
    <row r="103" spans="1:35" ht="12.75" customHeight="1">
      <c r="A103" s="89">
        <v>44531</v>
      </c>
      <c r="B103" s="32" t="s">
        <v>898</v>
      </c>
      <c r="C103" s="31" t="s">
        <v>899</v>
      </c>
      <c r="D103" s="31" t="s">
        <v>1030</v>
      </c>
      <c r="E103" s="31" t="s">
        <v>577</v>
      </c>
      <c r="F103" s="90">
        <v>100000</v>
      </c>
      <c r="G103" s="32">
        <v>123.75</v>
      </c>
      <c r="H103" s="32" t="s">
        <v>908</v>
      </c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</row>
    <row r="104" spans="1:35" ht="12.75" customHeight="1">
      <c r="A104" s="89">
        <v>44531</v>
      </c>
      <c r="B104" s="32" t="s">
        <v>898</v>
      </c>
      <c r="C104" s="31" t="s">
        <v>899</v>
      </c>
      <c r="D104" s="31" t="s">
        <v>1031</v>
      </c>
      <c r="E104" s="31" t="s">
        <v>577</v>
      </c>
      <c r="F104" s="90">
        <v>100000</v>
      </c>
      <c r="G104" s="32">
        <v>123.56</v>
      </c>
      <c r="H104" s="32" t="s">
        <v>908</v>
      </c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</row>
    <row r="105" spans="1:35" ht="12.75" customHeight="1">
      <c r="A105" s="89">
        <v>44531</v>
      </c>
      <c r="B105" s="32" t="s">
        <v>1018</v>
      </c>
      <c r="C105" s="31" t="s">
        <v>1019</v>
      </c>
      <c r="D105" s="31" t="s">
        <v>1020</v>
      </c>
      <c r="E105" s="31" t="s">
        <v>577</v>
      </c>
      <c r="F105" s="90">
        <v>102155</v>
      </c>
      <c r="G105" s="32">
        <v>713.05</v>
      </c>
      <c r="H105" s="32" t="s">
        <v>908</v>
      </c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</row>
    <row r="106" spans="1:35" ht="12.75" customHeight="1">
      <c r="A106" s="89">
        <v>44531</v>
      </c>
      <c r="B106" s="32" t="s">
        <v>1018</v>
      </c>
      <c r="C106" s="31" t="s">
        <v>1019</v>
      </c>
      <c r="D106" s="31" t="s">
        <v>897</v>
      </c>
      <c r="E106" s="31" t="s">
        <v>577</v>
      </c>
      <c r="F106" s="90">
        <v>205811</v>
      </c>
      <c r="G106" s="32">
        <v>715.27</v>
      </c>
      <c r="H106" s="32" t="s">
        <v>908</v>
      </c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</row>
    <row r="107" spans="1:35" ht="12.75" customHeight="1">
      <c r="A107" s="89">
        <v>44531</v>
      </c>
      <c r="B107" s="32" t="s">
        <v>1018</v>
      </c>
      <c r="C107" s="31" t="s">
        <v>1019</v>
      </c>
      <c r="D107" s="31" t="s">
        <v>896</v>
      </c>
      <c r="E107" s="31" t="s">
        <v>577</v>
      </c>
      <c r="F107" s="90">
        <v>133653</v>
      </c>
      <c r="G107" s="32">
        <v>717.08</v>
      </c>
      <c r="H107" s="32" t="s">
        <v>908</v>
      </c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</row>
    <row r="108" spans="1:35" ht="12.75" customHeight="1">
      <c r="A108" s="89">
        <v>44531</v>
      </c>
      <c r="B108" s="32" t="s">
        <v>1021</v>
      </c>
      <c r="C108" s="31" t="s">
        <v>1022</v>
      </c>
      <c r="D108" s="31" t="s">
        <v>1032</v>
      </c>
      <c r="E108" s="31" t="s">
        <v>577</v>
      </c>
      <c r="F108" s="90">
        <v>4000000</v>
      </c>
      <c r="G108" s="32">
        <v>101</v>
      </c>
      <c r="H108" s="32" t="s">
        <v>908</v>
      </c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</row>
    <row r="109" spans="1:35" ht="12.75" customHeight="1">
      <c r="A109" s="89">
        <v>44531</v>
      </c>
      <c r="B109" s="32" t="s">
        <v>901</v>
      </c>
      <c r="C109" s="31" t="s">
        <v>902</v>
      </c>
      <c r="D109" s="31" t="s">
        <v>907</v>
      </c>
      <c r="E109" s="31" t="s">
        <v>577</v>
      </c>
      <c r="F109" s="90">
        <v>76000</v>
      </c>
      <c r="G109" s="32">
        <v>51.6</v>
      </c>
      <c r="H109" s="32" t="s">
        <v>908</v>
      </c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</row>
    <row r="110" spans="1:35" ht="12.75" customHeight="1">
      <c r="A110" s="89">
        <v>44531</v>
      </c>
      <c r="B110" s="32" t="s">
        <v>903</v>
      </c>
      <c r="C110" s="31" t="s">
        <v>904</v>
      </c>
      <c r="D110" s="31" t="s">
        <v>897</v>
      </c>
      <c r="E110" s="31" t="s">
        <v>577</v>
      </c>
      <c r="F110" s="90">
        <v>86949</v>
      </c>
      <c r="G110" s="32">
        <v>378.9</v>
      </c>
      <c r="H110" s="32" t="s">
        <v>908</v>
      </c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</row>
    <row r="111" spans="1:35" ht="12.75" customHeight="1">
      <c r="A111" s="89">
        <v>44531</v>
      </c>
      <c r="B111" s="32" t="s">
        <v>903</v>
      </c>
      <c r="C111" s="31" t="s">
        <v>904</v>
      </c>
      <c r="D111" s="31" t="s">
        <v>896</v>
      </c>
      <c r="E111" s="31" t="s">
        <v>577</v>
      </c>
      <c r="F111" s="90">
        <v>93242</v>
      </c>
      <c r="G111" s="32">
        <v>378</v>
      </c>
      <c r="H111" s="32" t="s">
        <v>908</v>
      </c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</row>
    <row r="112" spans="1:35" ht="12.75" customHeight="1">
      <c r="A112" s="89">
        <v>44531</v>
      </c>
      <c r="B112" s="32" t="s">
        <v>905</v>
      </c>
      <c r="C112" s="31" t="s">
        <v>906</v>
      </c>
      <c r="D112" s="31" t="s">
        <v>1025</v>
      </c>
      <c r="E112" s="31" t="s">
        <v>577</v>
      </c>
      <c r="F112" s="90">
        <v>342486</v>
      </c>
      <c r="G112" s="32">
        <v>3.85</v>
      </c>
      <c r="H112" s="32" t="s">
        <v>908</v>
      </c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</row>
    <row r="113" spans="1:35" ht="12.75" customHeight="1">
      <c r="A113" s="89">
        <v>44531</v>
      </c>
      <c r="B113" s="32" t="s">
        <v>1033</v>
      </c>
      <c r="C113" s="31" t="s">
        <v>1034</v>
      </c>
      <c r="D113" s="31" t="s">
        <v>1035</v>
      </c>
      <c r="E113" s="31" t="s">
        <v>577</v>
      </c>
      <c r="F113" s="90">
        <v>400000</v>
      </c>
      <c r="G113" s="32">
        <v>42.67</v>
      </c>
      <c r="H113" s="32" t="s">
        <v>908</v>
      </c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</row>
    <row r="114" spans="1:35" ht="12.75" customHeight="1">
      <c r="A114" s="89"/>
      <c r="B114" s="32"/>
      <c r="C114" s="31"/>
      <c r="D114" s="31"/>
      <c r="E114" s="31"/>
      <c r="F114" s="90"/>
      <c r="G114" s="32"/>
      <c r="H114" s="32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</row>
    <row r="115" spans="1:35" ht="12.75" customHeight="1">
      <c r="A115" s="89"/>
      <c r="B115" s="32"/>
      <c r="C115" s="31"/>
      <c r="D115" s="31"/>
      <c r="E115" s="31"/>
      <c r="F115" s="90"/>
      <c r="G115" s="32"/>
      <c r="H115" s="32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</row>
    <row r="116" spans="1:35" ht="12.75" customHeight="1">
      <c r="A116" s="89"/>
      <c r="B116" s="32"/>
      <c r="C116" s="31"/>
      <c r="D116" s="31"/>
      <c r="E116" s="31"/>
      <c r="F116" s="90"/>
      <c r="G116" s="32"/>
      <c r="H116" s="32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</row>
    <row r="117" spans="1:35" ht="12.75" customHeight="1">
      <c r="A117" s="89"/>
      <c r="B117" s="32"/>
      <c r="C117" s="31"/>
      <c r="D117" s="31"/>
      <c r="E117" s="31"/>
      <c r="F117" s="90"/>
      <c r="G117" s="32"/>
      <c r="H117" s="32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</row>
    <row r="118" spans="1:35" ht="12.75" customHeight="1">
      <c r="A118" s="89"/>
      <c r="B118" s="32"/>
      <c r="C118" s="31"/>
      <c r="D118" s="31"/>
      <c r="E118" s="31"/>
      <c r="F118" s="90"/>
      <c r="G118" s="32"/>
      <c r="H118" s="32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</row>
    <row r="119" spans="1:35" ht="12.75" customHeight="1">
      <c r="A119" s="89"/>
      <c r="B119" s="32"/>
      <c r="C119" s="31"/>
      <c r="D119" s="31"/>
      <c r="E119" s="31"/>
      <c r="F119" s="90"/>
      <c r="G119" s="32"/>
      <c r="H119" s="32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</row>
    <row r="120" spans="1:35" ht="12.75" customHeight="1">
      <c r="A120" s="89"/>
      <c r="B120" s="32"/>
      <c r="C120" s="31"/>
      <c r="D120" s="31"/>
      <c r="E120" s="31"/>
      <c r="F120" s="90"/>
      <c r="G120" s="32"/>
      <c r="H120" s="32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</row>
    <row r="121" spans="1:35" ht="12.75" customHeight="1">
      <c r="A121" s="89"/>
      <c r="B121" s="32"/>
      <c r="C121" s="31"/>
      <c r="D121" s="31"/>
      <c r="E121" s="31"/>
      <c r="F121" s="90"/>
      <c r="G121" s="32"/>
      <c r="H121" s="32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</row>
    <row r="122" spans="1:35" ht="12.75" customHeight="1">
      <c r="A122" s="89"/>
      <c r="B122" s="32"/>
      <c r="C122" s="31"/>
      <c r="D122" s="31"/>
      <c r="E122" s="31"/>
      <c r="F122" s="90"/>
      <c r="G122" s="32"/>
      <c r="H122" s="32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</row>
    <row r="123" spans="1:35" ht="12.75" customHeight="1">
      <c r="A123" s="89"/>
      <c r="B123" s="32"/>
      <c r="C123" s="31"/>
      <c r="D123" s="31"/>
      <c r="E123" s="31"/>
      <c r="F123" s="90"/>
      <c r="G123" s="32"/>
      <c r="H123" s="32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</row>
    <row r="124" spans="1:35" ht="12.75" customHeight="1">
      <c r="A124" s="89"/>
      <c r="B124" s="32"/>
      <c r="C124" s="31"/>
      <c r="D124" s="31"/>
      <c r="E124" s="31"/>
      <c r="F124" s="90"/>
      <c r="G124" s="32"/>
      <c r="H124" s="32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</row>
    <row r="125" spans="1:35" ht="12.75" customHeight="1">
      <c r="A125" s="89"/>
      <c r="B125" s="32"/>
      <c r="C125" s="31"/>
      <c r="D125" s="31"/>
      <c r="E125" s="31"/>
      <c r="F125" s="90"/>
      <c r="G125" s="32"/>
      <c r="H125" s="32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</row>
    <row r="126" spans="1:35" ht="12.75" customHeight="1">
      <c r="A126" s="89"/>
      <c r="B126" s="32"/>
      <c r="C126" s="31"/>
      <c r="D126" s="31"/>
      <c r="E126" s="31"/>
      <c r="F126" s="90"/>
      <c r="G126" s="32"/>
      <c r="H126" s="32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</row>
    <row r="127" spans="1:35" ht="12.75" customHeight="1">
      <c r="A127" s="89"/>
      <c r="B127" s="32"/>
      <c r="C127" s="31"/>
      <c r="D127" s="31"/>
      <c r="E127" s="31"/>
      <c r="F127" s="90"/>
      <c r="G127" s="32"/>
      <c r="H127" s="32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</row>
    <row r="128" spans="1:35" ht="12.75" customHeight="1">
      <c r="A128" s="89"/>
      <c r="B128" s="32"/>
      <c r="C128" s="31"/>
      <c r="D128" s="31"/>
      <c r="E128" s="31"/>
      <c r="F128" s="90"/>
      <c r="G128" s="32"/>
      <c r="H128" s="32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</row>
    <row r="129" spans="1:35" ht="12.75" customHeight="1">
      <c r="A129" s="89"/>
      <c r="B129" s="32"/>
      <c r="C129" s="31"/>
      <c r="D129" s="31"/>
      <c r="E129" s="31"/>
      <c r="F129" s="90"/>
      <c r="G129" s="32"/>
      <c r="H129" s="32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</row>
    <row r="130" spans="1:35" ht="12.75" customHeight="1">
      <c r="A130" s="89"/>
      <c r="B130" s="32"/>
      <c r="C130" s="31"/>
      <c r="D130" s="31"/>
      <c r="E130" s="31"/>
      <c r="F130" s="90"/>
      <c r="G130" s="32"/>
      <c r="H130" s="32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</row>
    <row r="131" spans="1:35" ht="12.75" customHeight="1">
      <c r="A131" s="89"/>
      <c r="B131" s="32"/>
      <c r="C131" s="31"/>
      <c r="D131" s="31"/>
      <c r="E131" s="31"/>
      <c r="F131" s="90"/>
      <c r="G131" s="32"/>
      <c r="H131" s="32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</row>
    <row r="132" spans="1:35" ht="12.75" customHeight="1">
      <c r="A132" s="89"/>
      <c r="B132" s="32"/>
      <c r="C132" s="31"/>
      <c r="D132" s="31"/>
      <c r="E132" s="31"/>
      <c r="F132" s="90"/>
      <c r="G132" s="32"/>
      <c r="H132" s="32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</row>
    <row r="133" spans="1:35" ht="12.75" customHeight="1">
      <c r="A133" s="89"/>
      <c r="B133" s="32"/>
      <c r="C133" s="31"/>
      <c r="D133" s="31"/>
      <c r="E133" s="31"/>
      <c r="F133" s="90"/>
      <c r="G133" s="32"/>
      <c r="H133" s="32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</row>
    <row r="134" spans="1:35" ht="12.75" customHeight="1">
      <c r="A134" s="89"/>
      <c r="B134" s="32"/>
      <c r="C134" s="31"/>
      <c r="D134" s="31"/>
      <c r="E134" s="31"/>
      <c r="F134" s="90"/>
      <c r="G134" s="32"/>
      <c r="H134" s="32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</row>
    <row r="135" spans="1:35" ht="12.75" customHeight="1">
      <c r="A135" s="89"/>
      <c r="B135" s="32"/>
      <c r="C135" s="31"/>
      <c r="D135" s="31"/>
      <c r="E135" s="31"/>
      <c r="F135" s="90"/>
      <c r="G135" s="32"/>
      <c r="H135" s="32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</row>
    <row r="136" spans="1:35" ht="12.75" customHeight="1">
      <c r="A136" s="89"/>
      <c r="B136" s="32"/>
      <c r="C136" s="31"/>
      <c r="D136" s="31"/>
      <c r="E136" s="31"/>
      <c r="F136" s="90"/>
      <c r="G136" s="32"/>
      <c r="H136" s="32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</row>
    <row r="137" spans="1:35" ht="12.75" customHeight="1">
      <c r="A137" s="89"/>
      <c r="B137" s="32"/>
      <c r="C137" s="31"/>
      <c r="D137" s="31"/>
      <c r="E137" s="31"/>
      <c r="F137" s="90"/>
      <c r="G137" s="32"/>
      <c r="H137" s="32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</row>
    <row r="138" spans="1:35" ht="12.75" customHeight="1">
      <c r="A138" s="89"/>
      <c r="B138" s="32"/>
      <c r="C138" s="31"/>
      <c r="D138" s="31"/>
      <c r="E138" s="31"/>
      <c r="F138" s="90"/>
      <c r="G138" s="32"/>
      <c r="H138" s="32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</row>
    <row r="139" spans="1:35" ht="12.75" customHeight="1">
      <c r="A139" s="89"/>
      <c r="B139" s="32"/>
      <c r="C139" s="31"/>
      <c r="D139" s="31"/>
      <c r="E139" s="31"/>
      <c r="F139" s="90"/>
      <c r="G139" s="32"/>
      <c r="H139" s="32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</row>
    <row r="140" spans="1:35" ht="12.75" customHeight="1">
      <c r="A140" s="89"/>
      <c r="B140" s="32"/>
      <c r="C140" s="31"/>
      <c r="D140" s="31"/>
      <c r="E140" s="31"/>
      <c r="F140" s="90"/>
      <c r="G140" s="32"/>
      <c r="H140" s="32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</row>
    <row r="141" spans="1:35" ht="12.75" customHeight="1">
      <c r="A141" s="89"/>
      <c r="B141" s="32"/>
      <c r="C141" s="31"/>
      <c r="D141" s="31"/>
      <c r="E141" s="31"/>
      <c r="F141" s="90"/>
      <c r="G141" s="32"/>
      <c r="H141" s="32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</row>
    <row r="142" spans="1:35" ht="12.75" customHeight="1">
      <c r="A142" s="89"/>
      <c r="B142" s="32"/>
      <c r="C142" s="31"/>
      <c r="D142" s="31"/>
      <c r="E142" s="31"/>
      <c r="F142" s="90"/>
      <c r="G142" s="32"/>
      <c r="H142" s="32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</row>
    <row r="143" spans="1:35" ht="12.75" customHeight="1">
      <c r="A143" s="89"/>
      <c r="B143" s="32"/>
      <c r="C143" s="31"/>
      <c r="D143" s="31"/>
      <c r="E143" s="31"/>
      <c r="F143" s="90"/>
      <c r="G143" s="32"/>
      <c r="H143" s="32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</row>
    <row r="144" spans="1:35" ht="12.75" customHeight="1">
      <c r="A144" s="89"/>
      <c r="B144" s="32"/>
      <c r="C144" s="31"/>
      <c r="D144" s="31"/>
      <c r="E144" s="31"/>
      <c r="F144" s="90"/>
      <c r="G144" s="32"/>
      <c r="H144" s="32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</row>
    <row r="145" spans="1:35" ht="12.75" customHeight="1">
      <c r="A145" s="89"/>
      <c r="B145" s="32"/>
      <c r="C145" s="31"/>
      <c r="D145" s="31"/>
      <c r="E145" s="31"/>
      <c r="F145" s="90"/>
      <c r="G145" s="32"/>
      <c r="H145" s="32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</row>
    <row r="146" spans="1:35" ht="12.75" customHeight="1">
      <c r="A146" s="89"/>
      <c r="B146" s="32"/>
      <c r="C146" s="31"/>
      <c r="D146" s="31"/>
      <c r="E146" s="31"/>
      <c r="F146" s="90"/>
      <c r="G146" s="32"/>
      <c r="H146" s="32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</row>
    <row r="147" spans="1:35" ht="12.75" customHeight="1">
      <c r="A147" s="89"/>
      <c r="B147" s="32"/>
      <c r="C147" s="31"/>
      <c r="D147" s="31"/>
      <c r="E147" s="31"/>
      <c r="F147" s="90"/>
      <c r="G147" s="32"/>
      <c r="H147" s="32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</row>
    <row r="148" spans="1:35" ht="12.75" customHeight="1">
      <c r="A148" s="89"/>
      <c r="B148" s="32"/>
      <c r="C148" s="31"/>
      <c r="D148" s="31"/>
      <c r="E148" s="31"/>
      <c r="F148" s="90"/>
      <c r="G148" s="32"/>
      <c r="H148" s="32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</row>
    <row r="149" spans="1:35" ht="12.75" customHeight="1">
      <c r="A149" s="89"/>
      <c r="B149" s="32"/>
      <c r="C149" s="31"/>
      <c r="D149" s="31"/>
      <c r="E149" s="31"/>
      <c r="F149" s="90"/>
      <c r="G149" s="32"/>
      <c r="H149" s="32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</row>
    <row r="150" spans="1:35" ht="12.75" customHeight="1">
      <c r="A150" s="89"/>
      <c r="B150" s="32"/>
      <c r="C150" s="31"/>
      <c r="D150" s="31"/>
      <c r="E150" s="31"/>
      <c r="F150" s="90"/>
      <c r="G150" s="32"/>
      <c r="H150" s="32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</row>
    <row r="151" spans="1:35" ht="12.75" customHeight="1">
      <c r="A151" s="89"/>
      <c r="B151" s="32"/>
      <c r="C151" s="31"/>
      <c r="D151" s="31"/>
      <c r="E151" s="31"/>
      <c r="F151" s="90"/>
      <c r="G151" s="32"/>
      <c r="H151" s="32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</row>
    <row r="152" spans="1:35" ht="12.75" customHeight="1">
      <c r="A152" s="89"/>
      <c r="B152" s="32"/>
      <c r="C152" s="31"/>
      <c r="D152" s="31"/>
      <c r="E152" s="31"/>
      <c r="F152" s="90"/>
      <c r="G152" s="32"/>
      <c r="H152" s="32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</row>
    <row r="153" spans="1:35" ht="12.75" customHeight="1">
      <c r="A153" s="89"/>
      <c r="B153" s="32"/>
      <c r="C153" s="31"/>
      <c r="D153" s="31"/>
      <c r="E153" s="31"/>
      <c r="F153" s="90"/>
      <c r="G153" s="32"/>
      <c r="H153" s="32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</row>
    <row r="154" spans="1:35" ht="12.75" customHeight="1">
      <c r="A154" s="89"/>
      <c r="B154" s="32"/>
      <c r="C154" s="31"/>
      <c r="D154" s="31"/>
      <c r="E154" s="31"/>
      <c r="F154" s="90"/>
      <c r="G154" s="32"/>
      <c r="H154" s="32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</row>
    <row r="155" spans="1:35" ht="12.75" customHeight="1">
      <c r="A155" s="89"/>
      <c r="B155" s="32"/>
      <c r="C155" s="31"/>
      <c r="D155" s="31"/>
      <c r="E155" s="31"/>
      <c r="F155" s="90"/>
      <c r="G155" s="32"/>
      <c r="H155" s="32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</row>
    <row r="156" spans="1:35" ht="12.75" customHeight="1">
      <c r="A156" s="89"/>
      <c r="B156" s="32"/>
      <c r="C156" s="31"/>
      <c r="D156" s="31"/>
      <c r="E156" s="31"/>
      <c r="F156" s="90"/>
      <c r="G156" s="32"/>
      <c r="H156" s="32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</row>
    <row r="157" spans="1:35" ht="12.75" customHeight="1">
      <c r="A157" s="89"/>
      <c r="B157" s="32"/>
      <c r="C157" s="31"/>
      <c r="D157" s="31"/>
      <c r="E157" s="31"/>
      <c r="F157" s="90"/>
      <c r="G157" s="32"/>
      <c r="H157" s="32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</row>
    <row r="158" spans="1:35" ht="12.75" customHeight="1">
      <c r="A158" s="89"/>
      <c r="B158" s="32"/>
      <c r="C158" s="31"/>
      <c r="D158" s="31"/>
      <c r="E158" s="31"/>
      <c r="F158" s="90"/>
      <c r="G158" s="32"/>
      <c r="H158" s="32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</row>
    <row r="159" spans="1:35" ht="12.75" customHeight="1">
      <c r="A159" s="89"/>
      <c r="B159" s="32"/>
      <c r="C159" s="31"/>
      <c r="D159" s="31"/>
      <c r="E159" s="31"/>
      <c r="F159" s="90"/>
      <c r="G159" s="32"/>
      <c r="H159" s="32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</row>
    <row r="160" spans="1:35" ht="12.75" customHeight="1">
      <c r="A160" s="89"/>
      <c r="B160" s="32"/>
      <c r="C160" s="31"/>
      <c r="D160" s="31"/>
      <c r="E160" s="31"/>
      <c r="F160" s="90"/>
      <c r="G160" s="32"/>
      <c r="H160" s="32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</row>
    <row r="161" spans="1:35" ht="12.75" customHeight="1">
      <c r="A161" s="89"/>
      <c r="B161" s="32"/>
      <c r="C161" s="31"/>
      <c r="D161" s="31"/>
      <c r="E161" s="31"/>
      <c r="F161" s="90"/>
      <c r="G161" s="32"/>
      <c r="H161" s="32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</row>
    <row r="162" spans="1:35" ht="12.75" customHeight="1">
      <c r="A162" s="89"/>
      <c r="B162" s="32"/>
      <c r="C162" s="31"/>
      <c r="D162" s="31"/>
      <c r="E162" s="31"/>
      <c r="F162" s="90"/>
      <c r="G162" s="32"/>
      <c r="H162" s="32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</row>
    <row r="163" spans="1:35" ht="12.75" customHeight="1">
      <c r="A163" s="89"/>
      <c r="B163" s="32"/>
      <c r="C163" s="31"/>
      <c r="D163" s="31"/>
      <c r="E163" s="31"/>
      <c r="F163" s="90"/>
      <c r="G163" s="32"/>
      <c r="H163" s="32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</row>
    <row r="164" spans="1:35" ht="12.75" customHeight="1">
      <c r="A164" s="89"/>
      <c r="B164" s="32"/>
      <c r="C164" s="31"/>
      <c r="D164" s="31"/>
      <c r="E164" s="31"/>
      <c r="F164" s="90"/>
      <c r="G164" s="32"/>
      <c r="H164" s="32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</row>
    <row r="165" spans="1:35" ht="12.75" customHeight="1">
      <c r="A165" s="89"/>
      <c r="B165" s="32"/>
      <c r="C165" s="31"/>
      <c r="D165" s="31"/>
      <c r="E165" s="31"/>
      <c r="F165" s="90"/>
      <c r="G165" s="32"/>
      <c r="H165" s="32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</row>
    <row r="166" spans="1:35" ht="12.75" customHeight="1">
      <c r="A166" s="89"/>
      <c r="B166" s="32"/>
      <c r="C166" s="31"/>
      <c r="D166" s="31"/>
      <c r="E166" s="31"/>
      <c r="F166" s="90"/>
      <c r="G166" s="32"/>
      <c r="H166" s="32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</row>
    <row r="167" spans="1:35" ht="12.75" customHeight="1">
      <c r="A167" s="89"/>
      <c r="B167" s="32"/>
      <c r="C167" s="31"/>
      <c r="D167" s="31"/>
      <c r="E167" s="31"/>
      <c r="F167" s="90"/>
      <c r="G167" s="32"/>
      <c r="H167" s="32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</row>
    <row r="168" spans="1:35" ht="12.75" customHeight="1">
      <c r="A168" s="89"/>
      <c r="B168" s="32"/>
      <c r="C168" s="31"/>
      <c r="D168" s="31"/>
      <c r="E168" s="31"/>
      <c r="F168" s="90"/>
      <c r="G168" s="32"/>
      <c r="H168" s="32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</row>
    <row r="169" spans="1:35" ht="12.75" customHeight="1">
      <c r="A169" s="89"/>
      <c r="B169" s="32"/>
      <c r="C169" s="31"/>
      <c r="D169" s="31"/>
      <c r="E169" s="31"/>
      <c r="F169" s="90"/>
      <c r="G169" s="32"/>
      <c r="H169" s="32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</row>
    <row r="170" spans="1:35" ht="12.75" customHeight="1">
      <c r="A170" s="89"/>
      <c r="B170" s="32"/>
      <c r="C170" s="31"/>
      <c r="D170" s="31"/>
      <c r="E170" s="31"/>
      <c r="F170" s="90"/>
      <c r="G170" s="32"/>
      <c r="H170" s="32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</row>
    <row r="171" spans="1:35" ht="12.75" customHeight="1">
      <c r="A171" s="89"/>
      <c r="B171" s="32"/>
      <c r="C171" s="31"/>
      <c r="D171" s="31"/>
      <c r="E171" s="31"/>
      <c r="F171" s="90"/>
      <c r="G171" s="32"/>
      <c r="H171" s="32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</row>
    <row r="172" spans="1:35" ht="12.75" customHeight="1">
      <c r="A172" s="89"/>
      <c r="B172" s="32"/>
      <c r="C172" s="31"/>
      <c r="D172" s="31"/>
      <c r="E172" s="31"/>
      <c r="F172" s="90"/>
      <c r="G172" s="32"/>
      <c r="H172" s="32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</row>
    <row r="173" spans="1:35" ht="12.75" customHeight="1">
      <c r="A173" s="89"/>
      <c r="B173" s="32"/>
      <c r="C173" s="31"/>
      <c r="D173" s="31"/>
      <c r="E173" s="31"/>
      <c r="F173" s="90"/>
      <c r="G173" s="32"/>
      <c r="H173" s="32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</row>
    <row r="174" spans="1:35" ht="12.75" customHeight="1">
      <c r="A174" s="89"/>
      <c r="B174" s="32"/>
      <c r="C174" s="31"/>
      <c r="D174" s="31"/>
      <c r="E174" s="31"/>
      <c r="F174" s="90"/>
      <c r="G174" s="32"/>
      <c r="H174" s="32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</row>
    <row r="175" spans="1:35" ht="12.75" customHeight="1">
      <c r="A175" s="89"/>
      <c r="B175" s="32"/>
      <c r="C175" s="31"/>
      <c r="D175" s="31"/>
      <c r="E175" s="31"/>
      <c r="F175" s="90"/>
      <c r="G175" s="32"/>
      <c r="H175" s="32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</row>
    <row r="176" spans="1:35" ht="12.75" customHeight="1">
      <c r="A176" s="89"/>
      <c r="B176" s="32"/>
      <c r="C176" s="31"/>
      <c r="D176" s="31"/>
      <c r="E176" s="31"/>
      <c r="F176" s="90"/>
      <c r="G176" s="32"/>
      <c r="H176" s="32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</row>
    <row r="177" spans="1:35" ht="12.75" customHeight="1">
      <c r="A177" s="89"/>
      <c r="B177" s="32"/>
      <c r="C177" s="31"/>
      <c r="D177" s="31"/>
      <c r="E177" s="31"/>
      <c r="F177" s="90"/>
      <c r="G177" s="32"/>
      <c r="H177" s="32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</row>
    <row r="178" spans="1:35" ht="12.75" customHeight="1">
      <c r="A178" s="89"/>
      <c r="B178" s="32"/>
      <c r="C178" s="31"/>
      <c r="D178" s="31"/>
      <c r="E178" s="31"/>
      <c r="F178" s="90"/>
      <c r="G178" s="32"/>
      <c r="H178" s="32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</row>
    <row r="179" spans="1:35" ht="12.75" customHeight="1">
      <c r="A179" s="89"/>
      <c r="B179" s="32"/>
      <c r="C179" s="31"/>
      <c r="D179" s="31"/>
      <c r="E179" s="31"/>
      <c r="F179" s="90"/>
      <c r="G179" s="32"/>
      <c r="H179" s="32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</row>
    <row r="180" spans="1:35" ht="12.75" customHeight="1">
      <c r="A180" s="89"/>
      <c r="B180" s="32"/>
      <c r="C180" s="31"/>
      <c r="D180" s="31"/>
      <c r="E180" s="31"/>
      <c r="F180" s="90"/>
      <c r="G180" s="32"/>
      <c r="H180" s="32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</row>
    <row r="181" spans="1:35" ht="12.75" customHeight="1">
      <c r="A181" s="89"/>
      <c r="B181" s="32"/>
      <c r="C181" s="31"/>
      <c r="D181" s="31"/>
      <c r="E181" s="31"/>
      <c r="F181" s="90"/>
      <c r="G181" s="32"/>
      <c r="H181" s="32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</row>
    <row r="182" spans="1:35" ht="12.75" customHeight="1">
      <c r="A182" s="89"/>
      <c r="B182" s="32"/>
      <c r="C182" s="31"/>
      <c r="D182" s="31"/>
      <c r="E182" s="31"/>
      <c r="F182" s="90"/>
      <c r="G182" s="32"/>
      <c r="H182" s="32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</row>
    <row r="183" spans="1:35" ht="12.75" customHeight="1">
      <c r="A183" s="89"/>
      <c r="B183" s="32"/>
      <c r="C183" s="31"/>
      <c r="D183" s="31"/>
      <c r="E183" s="31"/>
      <c r="F183" s="90"/>
      <c r="G183" s="32"/>
      <c r="H183" s="32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</row>
    <row r="184" spans="1:35" ht="12.75" customHeight="1">
      <c r="A184" s="89"/>
      <c r="B184" s="32"/>
      <c r="C184" s="31"/>
      <c r="D184" s="31"/>
      <c r="E184" s="31"/>
      <c r="F184" s="90"/>
      <c r="G184" s="32"/>
      <c r="H184" s="32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</row>
    <row r="185" spans="1:35" ht="12.75" customHeight="1">
      <c r="A185" s="89"/>
      <c r="B185" s="32"/>
      <c r="C185" s="31"/>
      <c r="D185" s="31"/>
      <c r="E185" s="31"/>
      <c r="F185" s="90"/>
      <c r="G185" s="32"/>
      <c r="H185" s="32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</row>
    <row r="186" spans="1:35" ht="12.75" customHeight="1">
      <c r="A186" s="89"/>
      <c r="B186" s="32"/>
      <c r="C186" s="31"/>
      <c r="D186" s="31"/>
      <c r="E186" s="31"/>
      <c r="F186" s="90"/>
      <c r="G186" s="32"/>
      <c r="H186" s="32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</row>
    <row r="187" spans="1:35" ht="12.75" customHeight="1">
      <c r="A187" s="89"/>
      <c r="B187" s="32"/>
      <c r="C187" s="31"/>
      <c r="D187" s="31"/>
      <c r="E187" s="31"/>
      <c r="F187" s="90"/>
      <c r="G187" s="32"/>
      <c r="H187" s="32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</row>
    <row r="188" spans="1:35" ht="12.75" customHeight="1">
      <c r="A188" s="89"/>
      <c r="B188" s="32"/>
      <c r="C188" s="31"/>
      <c r="D188" s="31"/>
      <c r="E188" s="31"/>
      <c r="F188" s="90"/>
      <c r="G188" s="32"/>
      <c r="H188" s="32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</row>
    <row r="189" spans="1:35" ht="12.75" customHeight="1">
      <c r="A189" s="89"/>
      <c r="B189" s="32"/>
      <c r="C189" s="31"/>
      <c r="D189" s="31"/>
      <c r="E189" s="31"/>
      <c r="F189" s="90"/>
      <c r="G189" s="32"/>
      <c r="H189" s="32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</row>
    <row r="190" spans="1:35" ht="12.75" customHeight="1">
      <c r="A190" s="89"/>
      <c r="B190" s="32"/>
      <c r="C190" s="31"/>
      <c r="D190" s="31"/>
      <c r="E190" s="31"/>
      <c r="F190" s="90"/>
      <c r="G190" s="32"/>
      <c r="H190" s="32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</row>
    <row r="191" spans="1:35" ht="12.75" customHeight="1">
      <c r="A191" s="89"/>
      <c r="B191" s="32"/>
      <c r="C191" s="31"/>
      <c r="D191" s="31"/>
      <c r="E191" s="31"/>
      <c r="F191" s="90"/>
      <c r="G191" s="32"/>
      <c r="H191" s="32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</row>
    <row r="192" spans="1:35" ht="12.75" customHeight="1">
      <c r="A192" s="89"/>
      <c r="B192" s="32"/>
      <c r="C192" s="31"/>
      <c r="D192" s="31"/>
      <c r="E192" s="31"/>
      <c r="F192" s="90"/>
      <c r="G192" s="32"/>
      <c r="H192" s="32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</row>
    <row r="193" spans="1:35" ht="12.75" customHeight="1">
      <c r="A193" s="89"/>
      <c r="B193" s="32"/>
      <c r="C193" s="31"/>
      <c r="D193" s="31"/>
      <c r="E193" s="31"/>
      <c r="F193" s="90"/>
      <c r="G193" s="32"/>
      <c r="H193" s="32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</row>
    <row r="194" spans="1:35" ht="12.75" customHeight="1">
      <c r="A194" s="89"/>
      <c r="B194" s="32"/>
      <c r="C194" s="31"/>
      <c r="D194" s="31"/>
      <c r="E194" s="31"/>
      <c r="F194" s="90"/>
      <c r="G194" s="32"/>
      <c r="H194" s="32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</row>
    <row r="195" spans="1:35" ht="12.75" customHeight="1">
      <c r="A195" s="89"/>
      <c r="B195" s="32"/>
      <c r="C195" s="31"/>
      <c r="D195" s="31"/>
      <c r="E195" s="31"/>
      <c r="F195" s="90"/>
      <c r="G195" s="32"/>
      <c r="H195" s="32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</row>
    <row r="196" spans="1:35" ht="12.75" customHeight="1">
      <c r="A196" s="89"/>
      <c r="B196" s="32"/>
      <c r="C196" s="31"/>
      <c r="D196" s="31"/>
      <c r="E196" s="31"/>
      <c r="F196" s="90"/>
      <c r="G196" s="32"/>
      <c r="H196" s="32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</row>
    <row r="197" spans="1:35" ht="12.75" customHeight="1">
      <c r="A197" s="89"/>
      <c r="B197" s="32"/>
      <c r="C197" s="31"/>
      <c r="D197" s="31"/>
      <c r="E197" s="31"/>
      <c r="F197" s="90"/>
      <c r="G197" s="32"/>
      <c r="H197" s="32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</row>
    <row r="198" spans="1:35" ht="12.75" customHeight="1">
      <c r="A198" s="89"/>
      <c r="B198" s="32"/>
      <c r="C198" s="31"/>
      <c r="D198" s="31"/>
      <c r="E198" s="31"/>
      <c r="F198" s="90"/>
      <c r="G198" s="32"/>
      <c r="H198" s="32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</row>
    <row r="199" spans="1:35" ht="12.75" customHeight="1">
      <c r="A199" s="89"/>
      <c r="B199" s="32"/>
      <c r="C199" s="31"/>
      <c r="D199" s="31"/>
      <c r="E199" s="31"/>
      <c r="F199" s="90"/>
      <c r="G199" s="32"/>
      <c r="H199" s="32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</row>
    <row r="200" spans="1:35" ht="12.75" customHeight="1">
      <c r="A200" s="89"/>
      <c r="B200" s="32"/>
      <c r="C200" s="31"/>
      <c r="D200" s="31"/>
      <c r="E200" s="31"/>
      <c r="F200" s="90"/>
      <c r="G200" s="32"/>
      <c r="H200" s="32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</row>
    <row r="201" spans="1:35" ht="12.75" customHeight="1">
      <c r="A201" s="89"/>
      <c r="B201" s="32"/>
      <c r="C201" s="31"/>
      <c r="D201" s="31"/>
      <c r="E201" s="31"/>
      <c r="F201" s="90"/>
      <c r="G201" s="32"/>
      <c r="H201" s="32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</row>
    <row r="202" spans="1:35" ht="12.75" customHeight="1">
      <c r="A202" s="89"/>
      <c r="B202" s="32"/>
      <c r="C202" s="31"/>
      <c r="D202" s="31"/>
      <c r="E202" s="31"/>
      <c r="F202" s="90"/>
      <c r="G202" s="32"/>
      <c r="H202" s="32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</row>
    <row r="203" spans="1:35" ht="12.75" customHeight="1">
      <c r="A203" s="89"/>
      <c r="B203" s="32"/>
      <c r="C203" s="31"/>
      <c r="D203" s="31"/>
      <c r="E203" s="31"/>
      <c r="F203" s="90"/>
      <c r="G203" s="32"/>
      <c r="H203" s="32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</row>
    <row r="204" spans="1:35" ht="12.75" customHeight="1">
      <c r="A204" s="89"/>
      <c r="B204" s="32"/>
      <c r="C204" s="31"/>
      <c r="D204" s="31"/>
      <c r="E204" s="31"/>
      <c r="F204" s="90"/>
      <c r="G204" s="32"/>
      <c r="H204" s="32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</row>
    <row r="205" spans="1:35" ht="12.75" customHeight="1">
      <c r="A205" s="89"/>
      <c r="B205" s="32"/>
      <c r="C205" s="31"/>
      <c r="D205" s="31"/>
      <c r="E205" s="31"/>
      <c r="F205" s="90"/>
      <c r="G205" s="32"/>
      <c r="H205" s="32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</row>
    <row r="206" spans="1:35" ht="12.75" customHeight="1">
      <c r="A206" s="89"/>
      <c r="B206" s="32"/>
      <c r="C206" s="31"/>
      <c r="D206" s="31"/>
      <c r="E206" s="31"/>
      <c r="F206" s="90"/>
      <c r="G206" s="32"/>
      <c r="H206" s="32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</row>
    <row r="207" spans="1:35" ht="12.75" customHeight="1">
      <c r="A207" s="89"/>
      <c r="B207" s="32"/>
      <c r="C207" s="31"/>
      <c r="D207" s="31"/>
      <c r="E207" s="31"/>
      <c r="F207" s="90"/>
      <c r="G207" s="32"/>
      <c r="H207" s="32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</row>
    <row r="208" spans="1:35" ht="12.75" customHeight="1">
      <c r="A208" s="89"/>
      <c r="B208" s="32"/>
      <c r="C208" s="31"/>
      <c r="D208" s="31"/>
      <c r="E208" s="31"/>
      <c r="F208" s="90"/>
      <c r="G208" s="32"/>
      <c r="H208" s="32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</row>
    <row r="209" spans="1:35" ht="12.75" customHeight="1">
      <c r="A209" s="89"/>
      <c r="B209" s="32"/>
      <c r="C209" s="31"/>
      <c r="D209" s="31"/>
      <c r="E209" s="31"/>
      <c r="F209" s="90"/>
      <c r="G209" s="32"/>
      <c r="H209" s="32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</row>
    <row r="210" spans="1:35" ht="12.75" customHeight="1">
      <c r="A210" s="89"/>
      <c r="B210" s="32"/>
      <c r="C210" s="31"/>
      <c r="D210" s="31"/>
      <c r="E210" s="31"/>
      <c r="F210" s="90"/>
      <c r="G210" s="32"/>
      <c r="H210" s="32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</row>
    <row r="211" spans="1:35" ht="12.75" customHeight="1">
      <c r="A211" s="89"/>
      <c r="B211" s="32"/>
      <c r="C211" s="31"/>
      <c r="D211" s="31"/>
      <c r="E211" s="31"/>
      <c r="F211" s="90"/>
      <c r="G211" s="32"/>
      <c r="H211" s="32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</row>
    <row r="212" spans="1:35" ht="12.75" customHeight="1">
      <c r="A212" s="89"/>
      <c r="B212" s="32"/>
      <c r="C212" s="31"/>
      <c r="D212" s="31"/>
      <c r="E212" s="31"/>
      <c r="F212" s="90"/>
      <c r="G212" s="32"/>
      <c r="H212" s="32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</row>
    <row r="213" spans="1:35" ht="12.75" customHeight="1">
      <c r="A213" s="89"/>
      <c r="B213" s="32"/>
      <c r="C213" s="31"/>
      <c r="D213" s="31"/>
      <c r="E213" s="31"/>
      <c r="F213" s="90"/>
      <c r="G213" s="32"/>
      <c r="H213" s="32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</row>
    <row r="214" spans="1:35" ht="12.75" customHeight="1">
      <c r="A214" s="89"/>
      <c r="B214" s="32"/>
      <c r="C214" s="31"/>
      <c r="D214" s="31"/>
      <c r="E214" s="31"/>
      <c r="F214" s="90"/>
      <c r="G214" s="32"/>
      <c r="H214" s="32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</row>
    <row r="215" spans="1:35" ht="12.75" customHeight="1">
      <c r="A215" s="89"/>
      <c r="B215" s="32"/>
      <c r="C215" s="31"/>
      <c r="D215" s="31"/>
      <c r="E215" s="31"/>
      <c r="F215" s="90"/>
      <c r="G215" s="32"/>
      <c r="H215" s="32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</row>
    <row r="216" spans="1:35" ht="12.75" customHeight="1">
      <c r="A216" s="89"/>
      <c r="B216" s="32"/>
      <c r="C216" s="31"/>
      <c r="D216" s="31"/>
      <c r="E216" s="31"/>
      <c r="F216" s="90"/>
      <c r="G216" s="32"/>
      <c r="H216" s="32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</row>
    <row r="217" spans="1:35" ht="12.75" customHeight="1">
      <c r="A217" s="89"/>
      <c r="B217" s="32"/>
      <c r="C217" s="31"/>
      <c r="D217" s="31"/>
      <c r="E217" s="31"/>
      <c r="F217" s="90"/>
      <c r="G217" s="32"/>
      <c r="H217" s="32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</row>
    <row r="218" spans="1:35" ht="12.75" customHeight="1">
      <c r="A218" s="89"/>
      <c r="B218" s="32"/>
      <c r="C218" s="31"/>
      <c r="D218" s="31"/>
      <c r="E218" s="31"/>
      <c r="F218" s="90"/>
      <c r="G218" s="32"/>
      <c r="H218" s="32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</row>
    <row r="219" spans="1:35" ht="12.75" customHeight="1">
      <c r="A219" s="89"/>
      <c r="B219" s="32"/>
      <c r="C219" s="31"/>
      <c r="D219" s="31"/>
      <c r="E219" s="31"/>
      <c r="F219" s="90"/>
      <c r="G219" s="32"/>
      <c r="H219" s="32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</row>
    <row r="220" spans="1:35" ht="12.75" customHeight="1">
      <c r="A220" s="89"/>
      <c r="B220" s="32"/>
      <c r="C220" s="31"/>
      <c r="D220" s="31"/>
      <c r="E220" s="31"/>
      <c r="F220" s="90"/>
      <c r="G220" s="32"/>
      <c r="H220" s="32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</row>
    <row r="221" spans="1:35" ht="12.75" customHeight="1">
      <c r="A221" s="89"/>
      <c r="B221" s="32"/>
      <c r="C221" s="31"/>
      <c r="D221" s="31"/>
      <c r="E221" s="31"/>
      <c r="F221" s="90"/>
      <c r="G221" s="32"/>
      <c r="H221" s="32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</row>
    <row r="222" spans="1:35" ht="12.75" customHeight="1">
      <c r="A222" s="89"/>
      <c r="B222" s="32"/>
      <c r="C222" s="31"/>
      <c r="D222" s="31"/>
      <c r="E222" s="31"/>
      <c r="F222" s="90"/>
      <c r="G222" s="32"/>
      <c r="H222" s="32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</row>
    <row r="223" spans="1:35" ht="12.75" customHeight="1">
      <c r="A223" s="89"/>
      <c r="B223" s="32"/>
      <c r="C223" s="31"/>
      <c r="D223" s="31"/>
      <c r="E223" s="31"/>
      <c r="F223" s="90"/>
      <c r="G223" s="32"/>
      <c r="H223" s="32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</row>
    <row r="224" spans="1:35" ht="12.75" customHeight="1">
      <c r="A224" s="89"/>
      <c r="B224" s="32"/>
      <c r="C224" s="31"/>
      <c r="D224" s="31"/>
      <c r="E224" s="31"/>
      <c r="F224" s="90"/>
      <c r="G224" s="32"/>
      <c r="H224" s="32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</row>
    <row r="225" spans="1:35" ht="12.75" customHeight="1">
      <c r="A225" s="89"/>
      <c r="B225" s="32"/>
      <c r="C225" s="31"/>
      <c r="D225" s="31"/>
      <c r="E225" s="31"/>
      <c r="F225" s="90"/>
      <c r="G225" s="32"/>
      <c r="H225" s="32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</row>
    <row r="226" spans="1:35" ht="12.75" customHeight="1">
      <c r="A226" s="89"/>
      <c r="B226" s="32"/>
      <c r="C226" s="31"/>
      <c r="D226" s="31"/>
      <c r="E226" s="31"/>
      <c r="F226" s="90"/>
      <c r="G226" s="32"/>
      <c r="H226" s="32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</row>
    <row r="227" spans="1:35" ht="12.75" customHeight="1">
      <c r="A227" s="89"/>
      <c r="B227" s="32"/>
      <c r="C227" s="31"/>
      <c r="D227" s="31"/>
      <c r="E227" s="31"/>
      <c r="F227" s="90"/>
      <c r="G227" s="32"/>
      <c r="H227" s="32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</row>
    <row r="228" spans="1:35" ht="12.75" customHeight="1">
      <c r="A228" s="89"/>
      <c r="B228" s="32"/>
      <c r="C228" s="31"/>
      <c r="D228" s="31"/>
      <c r="E228" s="31"/>
      <c r="F228" s="90"/>
      <c r="G228" s="32"/>
      <c r="H228" s="32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</row>
    <row r="229" spans="1:35" ht="12.75" customHeight="1">
      <c r="A229" s="89"/>
      <c r="B229" s="32"/>
      <c r="C229" s="31"/>
      <c r="D229" s="31"/>
      <c r="E229" s="31"/>
      <c r="F229" s="90"/>
      <c r="G229" s="32"/>
      <c r="H229" s="32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</row>
    <row r="230" spans="1:35" ht="12.75" customHeight="1">
      <c r="A230" s="89"/>
      <c r="B230" s="32"/>
      <c r="C230" s="31"/>
      <c r="D230" s="31"/>
      <c r="E230" s="31"/>
      <c r="F230" s="90"/>
      <c r="G230" s="32"/>
      <c r="H230" s="32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</row>
    <row r="231" spans="1:35" ht="12.75" customHeight="1">
      <c r="A231" s="89"/>
      <c r="B231" s="32"/>
      <c r="C231" s="31"/>
      <c r="D231" s="31"/>
      <c r="E231" s="31"/>
      <c r="F231" s="90"/>
      <c r="G231" s="32"/>
      <c r="H231" s="32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</row>
    <row r="232" spans="1:35" ht="12.75" customHeight="1">
      <c r="A232" s="89"/>
      <c r="B232" s="32"/>
      <c r="C232" s="31"/>
      <c r="D232" s="31"/>
      <c r="E232" s="31"/>
      <c r="F232" s="90"/>
      <c r="G232" s="32"/>
      <c r="H232" s="32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</row>
    <row r="233" spans="1:35" ht="12.75" customHeight="1">
      <c r="A233" s="89"/>
      <c r="B233" s="32"/>
      <c r="C233" s="31"/>
      <c r="D233" s="31"/>
      <c r="E233" s="31"/>
      <c r="F233" s="90"/>
      <c r="G233" s="32"/>
      <c r="H233" s="32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</row>
    <row r="234" spans="1:35" ht="12.75" customHeight="1">
      <c r="A234" s="89"/>
      <c r="B234" s="32"/>
      <c r="C234" s="31"/>
      <c r="D234" s="31"/>
      <c r="E234" s="31"/>
      <c r="F234" s="90"/>
      <c r="G234" s="32"/>
      <c r="H234" s="32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</row>
    <row r="235" spans="1:35" ht="12.75" customHeight="1">
      <c r="A235" s="89"/>
      <c r="B235" s="32"/>
      <c r="C235" s="31"/>
      <c r="D235" s="31"/>
      <c r="E235" s="31"/>
      <c r="F235" s="90"/>
      <c r="G235" s="32"/>
      <c r="H235" s="32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</row>
    <row r="236" spans="1:35" ht="12.75" customHeight="1">
      <c r="A236" s="89"/>
      <c r="B236" s="32"/>
      <c r="C236" s="31"/>
      <c r="D236" s="31"/>
      <c r="E236" s="31"/>
      <c r="F236" s="90"/>
      <c r="G236" s="32"/>
      <c r="H236" s="32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</row>
    <row r="237" spans="1:35" ht="12.75" customHeight="1">
      <c r="A237" s="89"/>
      <c r="B237" s="32"/>
      <c r="C237" s="31"/>
      <c r="D237" s="31"/>
      <c r="E237" s="31"/>
      <c r="F237" s="90"/>
      <c r="G237" s="32"/>
      <c r="H237" s="32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</row>
    <row r="238" spans="1:35" ht="12.75" customHeight="1">
      <c r="A238" s="89"/>
      <c r="B238" s="32"/>
      <c r="C238" s="31"/>
      <c r="D238" s="31"/>
      <c r="E238" s="31"/>
      <c r="F238" s="90"/>
      <c r="G238" s="32"/>
      <c r="H238" s="32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</row>
    <row r="239" spans="1:35" ht="12.75" customHeight="1">
      <c r="A239" s="89"/>
      <c r="B239" s="32"/>
      <c r="C239" s="31"/>
      <c r="D239" s="31"/>
      <c r="E239" s="31"/>
      <c r="F239" s="90"/>
      <c r="G239" s="32"/>
      <c r="H239" s="32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</row>
    <row r="240" spans="1:35" ht="12.75" customHeight="1">
      <c r="A240" s="89"/>
      <c r="B240" s="32"/>
      <c r="C240" s="31"/>
      <c r="D240" s="31"/>
      <c r="E240" s="31"/>
      <c r="F240" s="90"/>
      <c r="G240" s="32"/>
      <c r="H240" s="32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</row>
    <row r="241" spans="1:35" ht="12.75" customHeight="1">
      <c r="A241" s="89"/>
      <c r="B241" s="32"/>
      <c r="C241" s="31"/>
      <c r="D241" s="31"/>
      <c r="E241" s="31"/>
      <c r="F241" s="90"/>
      <c r="G241" s="32"/>
      <c r="H241" s="32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</row>
    <row r="242" spans="1:35" ht="12.75" customHeight="1">
      <c r="A242" s="89"/>
      <c r="B242" s="32"/>
      <c r="C242" s="31"/>
      <c r="D242" s="31"/>
      <c r="E242" s="31"/>
      <c r="F242" s="90"/>
      <c r="G242" s="32"/>
      <c r="H242" s="32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</row>
    <row r="243" spans="1:35" ht="12.75" customHeight="1">
      <c r="A243" s="89"/>
      <c r="B243" s="32"/>
      <c r="C243" s="31"/>
      <c r="D243" s="31"/>
      <c r="E243" s="31"/>
      <c r="F243" s="90"/>
      <c r="G243" s="32"/>
      <c r="H243" s="32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</row>
    <row r="244" spans="1:35" ht="12.75" customHeight="1">
      <c r="A244" s="89"/>
      <c r="B244" s="32"/>
      <c r="C244" s="31"/>
      <c r="D244" s="31"/>
      <c r="E244" s="31"/>
      <c r="F244" s="90"/>
      <c r="G244" s="32"/>
      <c r="H244" s="32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</row>
    <row r="245" spans="1:35" ht="12.75" customHeight="1">
      <c r="A245" s="89"/>
      <c r="B245" s="32"/>
      <c r="C245" s="31"/>
      <c r="D245" s="31"/>
      <c r="E245" s="31"/>
      <c r="F245" s="90"/>
      <c r="G245" s="32"/>
      <c r="H245" s="32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</row>
    <row r="246" spans="1:35" ht="12.75" customHeight="1">
      <c r="A246" s="89"/>
      <c r="B246" s="32"/>
      <c r="C246" s="31"/>
      <c r="D246" s="31"/>
      <c r="E246" s="31"/>
      <c r="F246" s="90"/>
      <c r="G246" s="32"/>
      <c r="H246" s="91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</row>
    <row r="247" spans="1:35" ht="12.75" customHeight="1">
      <c r="A247" s="89"/>
      <c r="B247" s="32"/>
      <c r="C247" s="31"/>
      <c r="D247" s="31"/>
      <c r="E247" s="31"/>
      <c r="F247" s="90"/>
      <c r="G247" s="32"/>
      <c r="H247" s="91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</row>
    <row r="248" spans="1:35" ht="12.75" customHeight="1">
      <c r="A248" s="89"/>
      <c r="B248" s="32"/>
      <c r="C248" s="31"/>
      <c r="D248" s="31"/>
      <c r="E248" s="31"/>
      <c r="F248" s="90"/>
      <c r="G248" s="32"/>
      <c r="H248" s="91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</row>
    <row r="249" spans="1:35" ht="12.75" customHeight="1">
      <c r="A249" s="89"/>
      <c r="B249" s="32"/>
      <c r="C249" s="31"/>
      <c r="D249" s="31"/>
      <c r="E249" s="31"/>
      <c r="F249" s="90"/>
      <c r="G249" s="32"/>
      <c r="H249" s="91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</row>
    <row r="250" spans="1:35" ht="12.75" customHeight="1">
      <c r="A250" s="89"/>
      <c r="B250" s="32"/>
      <c r="C250" s="31"/>
      <c r="D250" s="31"/>
      <c r="E250" s="31"/>
      <c r="F250" s="90"/>
      <c r="G250" s="32"/>
      <c r="H250" s="91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</row>
    <row r="251" spans="1:35" ht="12.75" customHeight="1">
      <c r="A251" s="89"/>
      <c r="B251" s="32"/>
      <c r="C251" s="31"/>
      <c r="D251" s="31"/>
      <c r="E251" s="31"/>
      <c r="F251" s="90"/>
      <c r="G251" s="32"/>
      <c r="H251" s="91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</row>
    <row r="252" spans="1:35" ht="12.75" customHeight="1">
      <c r="A252" s="89"/>
      <c r="B252" s="32"/>
      <c r="C252" s="31"/>
      <c r="D252" s="31"/>
      <c r="E252" s="31"/>
      <c r="F252" s="90"/>
      <c r="G252" s="32"/>
      <c r="H252" s="91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</row>
    <row r="253" spans="1:35" ht="12.75" customHeight="1">
      <c r="A253" s="89"/>
      <c r="B253" s="32"/>
      <c r="C253" s="31"/>
      <c r="D253" s="31"/>
      <c r="E253" s="31"/>
      <c r="F253" s="90"/>
      <c r="G253" s="32"/>
      <c r="H253" s="91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</row>
    <row r="254" spans="1:35" ht="12.75" customHeight="1">
      <c r="A254" s="89"/>
      <c r="B254" s="32"/>
      <c r="C254" s="31"/>
      <c r="D254" s="31"/>
      <c r="E254" s="31"/>
      <c r="F254" s="90"/>
      <c r="G254" s="32"/>
      <c r="H254" s="91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</row>
    <row r="255" spans="1:35" ht="12.75" customHeight="1">
      <c r="A255" s="89"/>
      <c r="B255" s="32"/>
      <c r="C255" s="31"/>
      <c r="D255" s="31"/>
      <c r="E255" s="31"/>
      <c r="F255" s="90"/>
      <c r="G255" s="32"/>
      <c r="H255" s="91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</row>
    <row r="256" spans="1:35" ht="12.75" customHeight="1">
      <c r="A256" s="89"/>
      <c r="B256" s="32"/>
      <c r="C256" s="31"/>
      <c r="D256" s="31"/>
      <c r="E256" s="31"/>
      <c r="F256" s="90"/>
      <c r="G256" s="32"/>
      <c r="H256" s="91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</row>
    <row r="257" spans="1:35" ht="12.75" customHeight="1">
      <c r="A257" s="89"/>
      <c r="B257" s="32"/>
      <c r="C257" s="31"/>
      <c r="D257" s="31"/>
      <c r="E257" s="31"/>
      <c r="F257" s="90"/>
      <c r="G257" s="32"/>
      <c r="H257" s="91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</row>
    <row r="258" spans="1:35" ht="12.75" customHeight="1">
      <c r="A258" s="89"/>
      <c r="B258" s="32"/>
      <c r="C258" s="31"/>
      <c r="D258" s="31"/>
      <c r="E258" s="31"/>
      <c r="F258" s="90"/>
      <c r="G258" s="32"/>
      <c r="H258" s="91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</row>
    <row r="259" spans="1:35" ht="12.75" customHeight="1">
      <c r="A259" s="89"/>
      <c r="B259" s="32"/>
      <c r="C259" s="31"/>
      <c r="D259" s="31"/>
      <c r="E259" s="31"/>
      <c r="F259" s="90"/>
      <c r="G259" s="32"/>
      <c r="H259" s="91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</row>
    <row r="260" spans="1:35" ht="12.75" customHeight="1">
      <c r="A260" s="89"/>
      <c r="B260" s="32"/>
      <c r="C260" s="31"/>
      <c r="D260" s="31"/>
      <c r="E260" s="31"/>
      <c r="F260" s="90"/>
      <c r="G260" s="32"/>
      <c r="H260" s="91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</row>
    <row r="261" spans="1:35" ht="12.75" customHeight="1">
      <c r="A261" s="89"/>
      <c r="B261" s="32"/>
      <c r="C261" s="31"/>
      <c r="D261" s="31"/>
      <c r="E261" s="31"/>
      <c r="F261" s="90"/>
      <c r="G261" s="32"/>
      <c r="H261" s="91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</row>
    <row r="262" spans="1:35" ht="12.75" customHeight="1">
      <c r="A262" s="89"/>
      <c r="B262" s="32"/>
      <c r="C262" s="31"/>
      <c r="D262" s="31"/>
      <c r="E262" s="31"/>
      <c r="F262" s="90"/>
      <c r="G262" s="32"/>
      <c r="H262" s="91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</row>
    <row r="263" spans="1:35" ht="12.75" customHeight="1">
      <c r="A263" s="89"/>
      <c r="B263" s="32"/>
      <c r="C263" s="31"/>
      <c r="D263" s="31"/>
      <c r="E263" s="31"/>
      <c r="F263" s="90"/>
      <c r="G263" s="32"/>
      <c r="H263" s="91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</row>
    <row r="264" spans="1:35" ht="12.75" customHeight="1">
      <c r="A264" s="89"/>
      <c r="B264" s="32"/>
      <c r="C264" s="31"/>
      <c r="D264" s="31"/>
      <c r="E264" s="31"/>
      <c r="F264" s="90"/>
      <c r="G264" s="32"/>
      <c r="H264" s="91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</row>
    <row r="265" spans="1:35" ht="12.75" customHeight="1">
      <c r="A265" s="89"/>
      <c r="B265" s="32"/>
      <c r="C265" s="31"/>
      <c r="D265" s="31"/>
      <c r="E265" s="31"/>
      <c r="F265" s="90"/>
      <c r="G265" s="32"/>
      <c r="H265" s="91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</row>
    <row r="266" spans="1:35" ht="12.75" customHeight="1">
      <c r="A266" s="89"/>
      <c r="B266" s="32"/>
      <c r="C266" s="31"/>
      <c r="D266" s="31"/>
      <c r="E266" s="31"/>
      <c r="F266" s="90"/>
      <c r="G266" s="32"/>
      <c r="H266" s="91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</row>
    <row r="267" spans="1:35" ht="12.75" customHeight="1">
      <c r="A267" s="89"/>
      <c r="B267" s="32"/>
      <c r="C267" s="31"/>
      <c r="D267" s="31"/>
      <c r="E267" s="31"/>
      <c r="F267" s="90"/>
      <c r="G267" s="32"/>
      <c r="H267" s="91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</row>
    <row r="268" spans="1:35" ht="12.75" customHeight="1">
      <c r="A268" s="89"/>
      <c r="B268" s="32"/>
      <c r="C268" s="31"/>
      <c r="D268" s="31"/>
      <c r="E268" s="31"/>
      <c r="F268" s="90"/>
      <c r="G268" s="32"/>
      <c r="H268" s="91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</row>
    <row r="269" spans="1:35" ht="12.75" customHeight="1">
      <c r="A269" s="89"/>
      <c r="B269" s="32"/>
      <c r="C269" s="31"/>
      <c r="D269" s="31"/>
      <c r="E269" s="31"/>
      <c r="F269" s="90"/>
      <c r="G269" s="32"/>
      <c r="H269" s="91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</row>
    <row r="270" spans="1:35" ht="12.75" customHeight="1">
      <c r="A270" s="89"/>
      <c r="B270" s="32"/>
      <c r="C270" s="31"/>
      <c r="D270" s="31"/>
      <c r="E270" s="31"/>
      <c r="F270" s="90"/>
      <c r="G270" s="32"/>
      <c r="H270" s="91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</row>
    <row r="271" spans="1:35" ht="12.75" customHeight="1">
      <c r="A271" s="89"/>
      <c r="B271" s="32"/>
      <c r="C271" s="31"/>
      <c r="D271" s="31"/>
      <c r="E271" s="31"/>
      <c r="F271" s="90"/>
      <c r="G271" s="32"/>
      <c r="H271" s="91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</row>
    <row r="272" spans="1:35" ht="12.75" customHeight="1">
      <c r="A272" s="89"/>
      <c r="B272" s="32"/>
      <c r="C272" s="31"/>
      <c r="D272" s="31"/>
      <c r="E272" s="31"/>
      <c r="F272" s="90"/>
      <c r="G272" s="32"/>
      <c r="H272" s="91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</row>
    <row r="273" spans="1:35" ht="12.75" customHeight="1">
      <c r="A273" s="89"/>
      <c r="B273" s="32"/>
      <c r="C273" s="31"/>
      <c r="D273" s="31"/>
      <c r="E273" s="31"/>
      <c r="F273" s="90"/>
      <c r="G273" s="32"/>
      <c r="H273" s="91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</row>
    <row r="274" spans="1:35" ht="12.75" customHeight="1">
      <c r="A274" s="89"/>
      <c r="B274" s="32"/>
      <c r="C274" s="31"/>
      <c r="D274" s="31"/>
      <c r="E274" s="31"/>
      <c r="F274" s="90"/>
      <c r="G274" s="32"/>
      <c r="H274" s="91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</row>
    <row r="275" spans="1:35" ht="12.75" customHeight="1">
      <c r="A275" s="89"/>
      <c r="B275" s="32"/>
      <c r="C275" s="31"/>
      <c r="D275" s="31"/>
      <c r="E275" s="31"/>
      <c r="F275" s="90"/>
      <c r="G275" s="32"/>
      <c r="H275" s="91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</row>
    <row r="276" spans="1:35" ht="12.75" customHeight="1">
      <c r="A276" s="89"/>
      <c r="B276" s="32"/>
      <c r="C276" s="31"/>
      <c r="D276" s="31"/>
      <c r="E276" s="31"/>
      <c r="F276" s="90"/>
      <c r="G276" s="32"/>
      <c r="H276" s="91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</row>
    <row r="277" spans="1:35" ht="12.75" customHeight="1">
      <c r="A277" s="89"/>
      <c r="B277" s="32"/>
      <c r="C277" s="31"/>
      <c r="D277" s="31"/>
      <c r="E277" s="31"/>
      <c r="F277" s="90"/>
      <c r="G277" s="32"/>
      <c r="H277" s="91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</row>
    <row r="278" spans="1:35" ht="12.75" customHeight="1">
      <c r="A278" s="89"/>
      <c r="B278" s="32"/>
      <c r="C278" s="31"/>
      <c r="D278" s="31"/>
      <c r="E278" s="31"/>
      <c r="F278" s="90"/>
      <c r="G278" s="32"/>
      <c r="H278" s="91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</row>
    <row r="279" spans="1:35" ht="12.75" customHeight="1">
      <c r="A279" s="89"/>
      <c r="B279" s="32"/>
      <c r="C279" s="31"/>
      <c r="D279" s="31"/>
      <c r="E279" s="31"/>
      <c r="F279" s="90"/>
      <c r="G279" s="32"/>
      <c r="H279" s="91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</row>
    <row r="280" spans="1:35" ht="12.75" customHeight="1">
      <c r="A280" s="89"/>
      <c r="B280" s="32"/>
      <c r="C280" s="31"/>
      <c r="D280" s="31"/>
      <c r="E280" s="31"/>
      <c r="F280" s="90"/>
      <c r="G280" s="32"/>
      <c r="H280" s="91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</row>
    <row r="281" spans="1:35" ht="12.75" customHeight="1">
      <c r="A281" s="89"/>
      <c r="B281" s="32"/>
      <c r="C281" s="31"/>
      <c r="D281" s="31"/>
      <c r="E281" s="31"/>
      <c r="F281" s="90"/>
      <c r="G281" s="32"/>
      <c r="H281" s="91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</row>
    <row r="282" spans="1:35" ht="12.75" customHeight="1">
      <c r="A282" s="89"/>
      <c r="B282" s="32"/>
      <c r="C282" s="31"/>
      <c r="D282" s="31"/>
      <c r="E282" s="31"/>
      <c r="F282" s="90"/>
      <c r="G282" s="32"/>
      <c r="H282" s="91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</row>
    <row r="283" spans="1:35" ht="12.75" customHeight="1">
      <c r="A283" s="89"/>
      <c r="B283" s="32"/>
      <c r="C283" s="31"/>
      <c r="D283" s="31"/>
      <c r="E283" s="31"/>
      <c r="F283" s="90"/>
      <c r="G283" s="32"/>
      <c r="H283" s="91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</row>
    <row r="284" spans="1:35" ht="12.75" customHeight="1">
      <c r="A284" s="89"/>
      <c r="B284" s="32"/>
      <c r="C284" s="31"/>
      <c r="D284" s="31"/>
      <c r="E284" s="31"/>
      <c r="F284" s="90"/>
      <c r="G284" s="32"/>
      <c r="H284" s="91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</row>
    <row r="285" spans="1:35" ht="12.75" customHeight="1">
      <c r="A285" s="89"/>
      <c r="B285" s="32"/>
      <c r="C285" s="31"/>
      <c r="D285" s="31"/>
      <c r="E285" s="31"/>
      <c r="F285" s="90"/>
      <c r="G285" s="32"/>
      <c r="H285" s="91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</row>
    <row r="286" spans="1:35" ht="12.75" customHeight="1">
      <c r="A286" s="89"/>
      <c r="B286" s="32"/>
      <c r="C286" s="31"/>
      <c r="D286" s="31"/>
      <c r="E286" s="31"/>
      <c r="F286" s="90"/>
      <c r="G286" s="32"/>
      <c r="H286" s="91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</row>
    <row r="287" spans="1:35" ht="12.75" customHeight="1">
      <c r="A287" s="89"/>
      <c r="B287" s="32"/>
      <c r="C287" s="31"/>
      <c r="D287" s="31"/>
      <c r="E287" s="31"/>
      <c r="F287" s="90"/>
      <c r="G287" s="32"/>
      <c r="H287" s="91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</row>
    <row r="288" spans="1:35" ht="12.75" customHeight="1">
      <c r="A288" s="89"/>
      <c r="B288" s="32"/>
      <c r="C288" s="31"/>
      <c r="D288" s="31"/>
      <c r="E288" s="31"/>
      <c r="F288" s="90"/>
      <c r="G288" s="32"/>
      <c r="H288" s="91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</row>
    <row r="289" spans="1:35" ht="12.75" customHeight="1">
      <c r="A289" s="89"/>
      <c r="B289" s="32"/>
      <c r="C289" s="31"/>
      <c r="D289" s="31"/>
      <c r="E289" s="31"/>
      <c r="F289" s="90"/>
      <c r="G289" s="32"/>
      <c r="H289" s="91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</row>
    <row r="290" spans="1:35" ht="12.75" customHeight="1">
      <c r="A290" s="89"/>
      <c r="B290" s="32"/>
      <c r="C290" s="31"/>
      <c r="D290" s="31"/>
      <c r="E290" s="31"/>
      <c r="F290" s="90"/>
      <c r="G290" s="32"/>
      <c r="H290" s="91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</row>
    <row r="291" spans="1:35" ht="12.75" customHeight="1">
      <c r="A291" s="89"/>
      <c r="B291" s="32"/>
      <c r="C291" s="31"/>
      <c r="D291" s="31"/>
      <c r="E291" s="31"/>
      <c r="F291" s="90"/>
      <c r="G291" s="32"/>
      <c r="H291" s="91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</row>
    <row r="292" spans="1:35" ht="12.75" customHeight="1">
      <c r="A292" s="89"/>
      <c r="B292" s="32"/>
      <c r="C292" s="31"/>
      <c r="D292" s="31"/>
      <c r="E292" s="31"/>
      <c r="F292" s="90"/>
      <c r="G292" s="32"/>
      <c r="H292" s="91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</row>
    <row r="293" spans="1:35" ht="12.75" customHeight="1">
      <c r="A293" s="89"/>
      <c r="B293" s="32"/>
      <c r="C293" s="31"/>
      <c r="D293" s="31"/>
      <c r="E293" s="31"/>
      <c r="F293" s="90"/>
      <c r="G293" s="32"/>
      <c r="H293" s="91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</row>
    <row r="294" spans="1:35" ht="12.75" customHeight="1">
      <c r="A294" s="89"/>
      <c r="B294" s="32"/>
      <c r="C294" s="31"/>
      <c r="D294" s="31"/>
      <c r="E294" s="31"/>
      <c r="F294" s="90"/>
      <c r="G294" s="32"/>
      <c r="H294" s="91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</row>
    <row r="295" spans="1:35" ht="12.75" customHeight="1">
      <c r="A295" s="89"/>
      <c r="B295" s="32"/>
      <c r="C295" s="31"/>
      <c r="D295" s="31"/>
      <c r="E295" s="31"/>
      <c r="F295" s="90"/>
      <c r="G295" s="32"/>
      <c r="H295" s="91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</row>
    <row r="296" spans="1:35" ht="12.75" customHeight="1">
      <c r="A296" s="89"/>
      <c r="B296" s="32"/>
      <c r="C296" s="31"/>
      <c r="D296" s="31"/>
      <c r="E296" s="31"/>
      <c r="F296" s="90"/>
      <c r="G296" s="32"/>
      <c r="H296" s="91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</row>
    <row r="297" spans="1:35" ht="12.75" customHeight="1">
      <c r="A297" s="89"/>
      <c r="B297" s="32"/>
      <c r="C297" s="31"/>
      <c r="D297" s="31"/>
      <c r="E297" s="31"/>
      <c r="F297" s="90"/>
      <c r="G297" s="32"/>
      <c r="H297" s="91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</row>
    <row r="298" spans="1:35" ht="12.75" customHeight="1">
      <c r="A298" s="89"/>
      <c r="B298" s="32"/>
      <c r="C298" s="31"/>
      <c r="D298" s="31"/>
      <c r="E298" s="31"/>
      <c r="F298" s="90"/>
      <c r="G298" s="32"/>
      <c r="H298" s="91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</row>
    <row r="299" spans="1:35" ht="12.75" customHeight="1">
      <c r="A299" s="89"/>
      <c r="B299" s="32"/>
      <c r="C299" s="31"/>
      <c r="D299" s="31"/>
      <c r="E299" s="31"/>
      <c r="F299" s="90"/>
      <c r="G299" s="32"/>
      <c r="H299" s="91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</row>
    <row r="300" spans="1:35" ht="12.75" customHeight="1">
      <c r="A300" s="89"/>
      <c r="B300" s="32"/>
      <c r="C300" s="31"/>
      <c r="D300" s="31"/>
      <c r="E300" s="31"/>
      <c r="F300" s="90"/>
      <c r="G300" s="32"/>
      <c r="H300" s="91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</row>
    <row r="301" spans="1:35" ht="12.75" customHeight="1">
      <c r="A301" s="89"/>
      <c r="B301" s="32"/>
      <c r="C301" s="31"/>
      <c r="D301" s="31"/>
      <c r="E301" s="31"/>
      <c r="F301" s="90"/>
      <c r="G301" s="32"/>
      <c r="H301" s="91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</row>
    <row r="302" spans="1:35" ht="12.75" customHeight="1">
      <c r="A302" s="89"/>
      <c r="B302" s="32"/>
      <c r="C302" s="31"/>
      <c r="D302" s="31"/>
      <c r="E302" s="31"/>
      <c r="F302" s="90"/>
      <c r="G302" s="32"/>
      <c r="H302" s="91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</row>
    <row r="303" spans="1:35" ht="12.75" customHeight="1">
      <c r="A303" s="89"/>
      <c r="B303" s="32"/>
      <c r="C303" s="31"/>
      <c r="D303" s="31"/>
      <c r="E303" s="31"/>
      <c r="F303" s="90"/>
      <c r="G303" s="32"/>
      <c r="H303" s="91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</row>
    <row r="304" spans="1:35" ht="12.75" customHeight="1">
      <c r="A304" s="89"/>
      <c r="B304" s="32"/>
      <c r="C304" s="31"/>
      <c r="D304" s="31"/>
      <c r="E304" s="31"/>
      <c r="F304" s="90"/>
      <c r="G304" s="32"/>
      <c r="H304" s="91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</row>
    <row r="305" spans="1:35" ht="12.75" customHeight="1">
      <c r="A305" s="89"/>
      <c r="B305" s="32"/>
      <c r="C305" s="31"/>
      <c r="D305" s="31"/>
      <c r="E305" s="31"/>
      <c r="F305" s="90"/>
      <c r="G305" s="32"/>
      <c r="H305" s="91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/>
      <c r="AI305" s="78"/>
    </row>
    <row r="306" spans="1:35" ht="12.75" customHeight="1">
      <c r="A306" s="89"/>
      <c r="B306" s="32"/>
      <c r="C306" s="31"/>
      <c r="D306" s="31"/>
      <c r="E306" s="31"/>
      <c r="F306" s="90"/>
      <c r="G306" s="32"/>
      <c r="H306" s="91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8"/>
      <c r="AI306" s="78"/>
    </row>
    <row r="307" spans="1:35" ht="12.75" customHeight="1">
      <c r="A307" s="89"/>
      <c r="B307" s="32"/>
      <c r="C307" s="31"/>
      <c r="D307" s="31"/>
      <c r="E307" s="31"/>
      <c r="F307" s="90"/>
      <c r="G307" s="32"/>
      <c r="H307" s="91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8"/>
      <c r="AI307" s="78"/>
    </row>
    <row r="308" spans="1:35" ht="12.75" customHeight="1">
      <c r="A308" s="89"/>
      <c r="B308" s="32"/>
      <c r="C308" s="31"/>
      <c r="D308" s="31"/>
      <c r="E308" s="31"/>
      <c r="F308" s="90"/>
      <c r="G308" s="32"/>
      <c r="H308" s="91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  <c r="AD308" s="78"/>
      <c r="AE308" s="78"/>
      <c r="AF308" s="78"/>
      <c r="AG308" s="78"/>
      <c r="AH308" s="78"/>
      <c r="AI308" s="78"/>
    </row>
    <row r="309" spans="1:35" ht="12.75" customHeight="1">
      <c r="A309" s="89"/>
      <c r="B309" s="32"/>
      <c r="C309" s="31"/>
      <c r="D309" s="31"/>
      <c r="E309" s="31"/>
      <c r="F309" s="90"/>
      <c r="G309" s="32"/>
      <c r="H309" s="91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  <c r="AD309" s="78"/>
      <c r="AE309" s="78"/>
      <c r="AF309" s="78"/>
      <c r="AG309" s="78"/>
      <c r="AH309" s="78"/>
      <c r="AI309" s="78"/>
    </row>
    <row r="310" spans="1:35" ht="12.75" customHeight="1">
      <c r="A310" s="89"/>
      <c r="B310" s="32"/>
      <c r="C310" s="31"/>
      <c r="D310" s="31"/>
      <c r="E310" s="31"/>
      <c r="F310" s="90"/>
      <c r="G310" s="32"/>
      <c r="H310" s="91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</row>
    <row r="311" spans="1:35" ht="12.75" customHeight="1">
      <c r="A311" s="89"/>
      <c r="B311" s="32"/>
      <c r="C311" s="31"/>
      <c r="D311" s="31"/>
      <c r="E311" s="31"/>
      <c r="F311" s="90"/>
      <c r="G311" s="32"/>
      <c r="H311" s="91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</row>
    <row r="312" spans="1:35" ht="12.75" customHeight="1">
      <c r="A312" s="89"/>
      <c r="B312" s="32"/>
      <c r="C312" s="31"/>
      <c r="D312" s="31"/>
      <c r="E312" s="31"/>
      <c r="F312" s="90"/>
      <c r="G312" s="32"/>
      <c r="H312" s="91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</row>
    <row r="313" spans="1:35" ht="12.75" customHeight="1">
      <c r="A313" s="89"/>
      <c r="B313" s="32"/>
      <c r="C313" s="31"/>
      <c r="D313" s="31"/>
      <c r="E313" s="31"/>
      <c r="F313" s="90"/>
      <c r="G313" s="32"/>
      <c r="H313" s="91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</row>
    <row r="314" spans="1:35" ht="12.75" customHeight="1">
      <c r="A314" s="89"/>
      <c r="B314" s="32"/>
      <c r="C314" s="31"/>
      <c r="D314" s="31"/>
      <c r="E314" s="31"/>
      <c r="F314" s="90"/>
      <c r="G314" s="32"/>
      <c r="H314" s="91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</row>
    <row r="315" spans="1:35" ht="12.75" customHeight="1">
      <c r="A315" s="89"/>
      <c r="B315" s="32"/>
      <c r="C315" s="31"/>
      <c r="D315" s="31"/>
      <c r="E315" s="31"/>
      <c r="F315" s="90"/>
      <c r="G315" s="32"/>
      <c r="H315" s="91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</row>
    <row r="316" spans="1:35" ht="12.75" customHeight="1">
      <c r="A316" s="89"/>
      <c r="B316" s="32"/>
      <c r="C316" s="31"/>
      <c r="D316" s="31"/>
      <c r="E316" s="31"/>
      <c r="F316" s="90"/>
      <c r="G316" s="32"/>
      <c r="H316" s="91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</row>
    <row r="317" spans="1:35" ht="12.75" customHeight="1">
      <c r="A317" s="89"/>
      <c r="B317" s="32"/>
      <c r="C317" s="31"/>
      <c r="D317" s="31"/>
      <c r="E317" s="31"/>
      <c r="F317" s="90"/>
      <c r="G317" s="32"/>
      <c r="H317" s="91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</row>
    <row r="318" spans="1:35" ht="12.75" customHeight="1">
      <c r="A318" s="89"/>
      <c r="B318" s="32"/>
      <c r="C318" s="31"/>
      <c r="D318" s="31"/>
      <c r="E318" s="31"/>
      <c r="F318" s="90"/>
      <c r="G318" s="32"/>
      <c r="H318" s="91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</row>
    <row r="319" spans="1:35" ht="12.75" customHeight="1">
      <c r="A319" s="89"/>
      <c r="B319" s="32"/>
      <c r="C319" s="31"/>
      <c r="D319" s="31"/>
      <c r="E319" s="31"/>
      <c r="F319" s="90"/>
      <c r="G319" s="32"/>
      <c r="H319" s="91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</row>
    <row r="320" spans="1:35" ht="12.75" customHeight="1">
      <c r="A320" s="89"/>
      <c r="B320" s="32"/>
      <c r="C320" s="31"/>
      <c r="D320" s="31"/>
      <c r="E320" s="31"/>
      <c r="F320" s="90"/>
      <c r="G320" s="32"/>
      <c r="H320" s="91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</row>
    <row r="321" spans="1:35" ht="12.75" customHeight="1">
      <c r="A321" s="89"/>
      <c r="B321" s="32"/>
      <c r="C321" s="31"/>
      <c r="D321" s="31"/>
      <c r="E321" s="31"/>
      <c r="F321" s="90"/>
      <c r="G321" s="32"/>
      <c r="H321" s="91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</row>
    <row r="322" spans="1:35" ht="12.75" customHeight="1">
      <c r="A322" s="89"/>
      <c r="B322" s="32"/>
      <c r="C322" s="31"/>
      <c r="D322" s="31"/>
      <c r="E322" s="31"/>
      <c r="F322" s="90"/>
      <c r="G322" s="32"/>
      <c r="H322" s="91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</row>
    <row r="323" spans="1:35" ht="12.75" customHeight="1">
      <c r="A323" s="89"/>
      <c r="B323" s="32"/>
      <c r="C323" s="31"/>
      <c r="D323" s="31"/>
      <c r="E323" s="31"/>
      <c r="F323" s="90"/>
      <c r="G323" s="32"/>
      <c r="H323" s="91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</row>
    <row r="324" spans="1:35" ht="12.75" customHeight="1">
      <c r="A324" s="89"/>
      <c r="B324" s="32"/>
      <c r="C324" s="31"/>
      <c r="D324" s="31"/>
      <c r="E324" s="31"/>
      <c r="F324" s="90"/>
      <c r="G324" s="32"/>
      <c r="H324" s="91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</row>
    <row r="325" spans="1:35" ht="12.75" customHeight="1">
      <c r="A325" s="89"/>
      <c r="B325" s="32"/>
      <c r="C325" s="31"/>
      <c r="D325" s="31"/>
      <c r="E325" s="31"/>
      <c r="F325" s="90"/>
      <c r="G325" s="32"/>
      <c r="H325" s="91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</row>
    <row r="326" spans="1:35" ht="12.75" customHeight="1">
      <c r="A326" s="89"/>
      <c r="B326" s="32"/>
      <c r="C326" s="31"/>
      <c r="D326" s="31"/>
      <c r="E326" s="31"/>
      <c r="F326" s="90"/>
      <c r="G326" s="32"/>
      <c r="H326" s="91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</row>
    <row r="327" spans="1:35" ht="12.75" customHeight="1">
      <c r="A327" s="89"/>
      <c r="B327" s="32"/>
      <c r="C327" s="31"/>
      <c r="D327" s="31"/>
      <c r="E327" s="31"/>
      <c r="F327" s="90"/>
      <c r="G327" s="32"/>
      <c r="H327" s="91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</row>
    <row r="328" spans="1:35" ht="12.75" customHeight="1">
      <c r="A328" s="89"/>
      <c r="B328" s="32"/>
      <c r="C328" s="31"/>
      <c r="D328" s="31"/>
      <c r="E328" s="31"/>
      <c r="F328" s="90"/>
      <c r="G328" s="32"/>
      <c r="H328" s="91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</row>
    <row r="329" spans="1:35" ht="12.75" customHeight="1">
      <c r="A329" s="89"/>
      <c r="B329" s="32"/>
      <c r="C329" s="31"/>
      <c r="D329" s="31"/>
      <c r="E329" s="31"/>
      <c r="F329" s="90"/>
      <c r="G329" s="32"/>
      <c r="H329" s="91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</row>
    <row r="330" spans="1:35" ht="12.75" customHeight="1">
      <c r="A330" s="89"/>
      <c r="B330" s="32"/>
      <c r="C330" s="31"/>
      <c r="D330" s="31"/>
      <c r="E330" s="31"/>
      <c r="F330" s="90"/>
      <c r="G330" s="32"/>
      <c r="H330" s="91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</row>
    <row r="331" spans="1:35" ht="12.75" customHeight="1">
      <c r="A331" s="89"/>
      <c r="B331" s="32"/>
      <c r="C331" s="31"/>
      <c r="D331" s="31"/>
      <c r="E331" s="31"/>
      <c r="F331" s="90"/>
      <c r="G331" s="32"/>
      <c r="H331" s="91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</row>
    <row r="332" spans="1:35" ht="12.75" customHeight="1">
      <c r="A332" s="89"/>
      <c r="B332" s="32"/>
      <c r="C332" s="31"/>
      <c r="D332" s="31"/>
      <c r="E332" s="31"/>
      <c r="F332" s="90"/>
      <c r="G332" s="32"/>
      <c r="H332" s="91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</row>
    <row r="333" spans="1:35" ht="12.75" customHeight="1">
      <c r="A333" s="89"/>
      <c r="B333" s="32"/>
      <c r="C333" s="31"/>
      <c r="D333" s="31"/>
      <c r="E333" s="31"/>
      <c r="F333" s="90"/>
      <c r="G333" s="32"/>
      <c r="H333" s="91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</row>
    <row r="334" spans="1:35" ht="12.75" customHeight="1">
      <c r="A334" s="89"/>
      <c r="B334" s="32"/>
      <c r="C334" s="31"/>
      <c r="D334" s="31"/>
      <c r="E334" s="31"/>
      <c r="F334" s="90"/>
      <c r="G334" s="32"/>
      <c r="H334" s="91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</row>
    <row r="335" spans="1:35" ht="12.75" customHeight="1">
      <c r="A335" s="89"/>
      <c r="B335" s="32"/>
      <c r="C335" s="31"/>
      <c r="D335" s="31"/>
      <c r="E335" s="31"/>
      <c r="F335" s="90"/>
      <c r="G335" s="32"/>
      <c r="H335" s="91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</row>
    <row r="336" spans="1:35" ht="12.75" customHeight="1">
      <c r="A336" s="89"/>
      <c r="B336" s="32"/>
      <c r="C336" s="31"/>
      <c r="D336" s="31"/>
      <c r="E336" s="31"/>
      <c r="F336" s="90"/>
      <c r="G336" s="32"/>
      <c r="H336" s="91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</row>
    <row r="337" spans="1:35" ht="12.75" customHeight="1">
      <c r="A337" s="89"/>
      <c r="B337" s="32"/>
      <c r="C337" s="31"/>
      <c r="D337" s="31"/>
      <c r="E337" s="31"/>
      <c r="F337" s="90"/>
      <c r="G337" s="32"/>
      <c r="H337" s="91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</row>
    <row r="338" spans="1:35" ht="12.75" customHeight="1">
      <c r="A338" s="89"/>
      <c r="B338" s="32"/>
      <c r="C338" s="31"/>
      <c r="D338" s="31"/>
      <c r="E338" s="31"/>
      <c r="F338" s="90"/>
      <c r="G338" s="32"/>
      <c r="H338" s="91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</row>
    <row r="339" spans="1:35" ht="12.75" customHeight="1">
      <c r="A339" s="89"/>
      <c r="B339" s="32"/>
      <c r="C339" s="31"/>
      <c r="D339" s="31"/>
      <c r="E339" s="31"/>
      <c r="F339" s="90"/>
      <c r="G339" s="32"/>
      <c r="H339" s="91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  <c r="AA339" s="78"/>
      <c r="AB339" s="78"/>
      <c r="AC339" s="78"/>
      <c r="AD339" s="78"/>
      <c r="AE339" s="78"/>
      <c r="AF339" s="78"/>
      <c r="AG339" s="78"/>
      <c r="AH339" s="78"/>
      <c r="AI339" s="78"/>
    </row>
    <row r="340" spans="1:35" ht="12.75" customHeight="1">
      <c r="A340" s="89"/>
      <c r="B340" s="32"/>
      <c r="C340" s="31"/>
      <c r="D340" s="31"/>
      <c r="E340" s="31"/>
      <c r="F340" s="90"/>
      <c r="G340" s="32"/>
      <c r="H340" s="91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  <c r="AA340" s="78"/>
      <c r="AB340" s="78"/>
      <c r="AC340" s="78"/>
      <c r="AD340" s="78"/>
      <c r="AE340" s="78"/>
      <c r="AF340" s="78"/>
      <c r="AG340" s="78"/>
      <c r="AH340" s="78"/>
      <c r="AI340" s="78"/>
    </row>
    <row r="341" spans="1:35" ht="12.75" customHeight="1">
      <c r="A341" s="89"/>
      <c r="B341" s="32"/>
      <c r="C341" s="31"/>
      <c r="D341" s="31"/>
      <c r="E341" s="31"/>
      <c r="F341" s="90"/>
      <c r="G341" s="32"/>
      <c r="H341" s="91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  <c r="AA341" s="78"/>
      <c r="AB341" s="78"/>
      <c r="AC341" s="78"/>
      <c r="AD341" s="78"/>
      <c r="AE341" s="78"/>
      <c r="AF341" s="78"/>
      <c r="AG341" s="78"/>
      <c r="AH341" s="78"/>
      <c r="AI341" s="78"/>
    </row>
    <row r="342" spans="1:35" ht="12.75" customHeight="1">
      <c r="A342" s="89"/>
      <c r="B342" s="32"/>
      <c r="C342" s="31"/>
      <c r="D342" s="31"/>
      <c r="E342" s="31"/>
      <c r="F342" s="90"/>
      <c r="G342" s="32"/>
      <c r="H342" s="91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  <c r="AA342" s="78"/>
      <c r="AB342" s="78"/>
      <c r="AC342" s="78"/>
      <c r="AD342" s="78"/>
      <c r="AE342" s="78"/>
      <c r="AF342" s="78"/>
      <c r="AG342" s="78"/>
      <c r="AH342" s="78"/>
      <c r="AI342" s="78"/>
    </row>
    <row r="343" spans="1:35" ht="12.75" customHeight="1">
      <c r="A343" s="89"/>
      <c r="B343" s="32"/>
      <c r="C343" s="31"/>
      <c r="D343" s="31"/>
      <c r="E343" s="31"/>
      <c r="F343" s="90"/>
      <c r="G343" s="32"/>
      <c r="H343" s="91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  <c r="AA343" s="78"/>
      <c r="AB343" s="78"/>
      <c r="AC343" s="78"/>
      <c r="AD343" s="78"/>
      <c r="AE343" s="78"/>
      <c r="AF343" s="78"/>
      <c r="AG343" s="78"/>
      <c r="AH343" s="78"/>
      <c r="AI343" s="78"/>
    </row>
    <row r="344" spans="1:35" ht="12.75" customHeight="1">
      <c r="A344" s="89"/>
      <c r="B344" s="32"/>
      <c r="C344" s="31"/>
      <c r="D344" s="31"/>
      <c r="E344" s="31"/>
      <c r="F344" s="90"/>
      <c r="G344" s="32"/>
      <c r="H344" s="91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</row>
    <row r="345" spans="1:35" ht="12.75" customHeight="1">
      <c r="A345" s="89"/>
      <c r="B345" s="32"/>
      <c r="C345" s="31"/>
      <c r="D345" s="31"/>
      <c r="E345" s="31"/>
      <c r="F345" s="90"/>
      <c r="G345" s="32"/>
      <c r="H345" s="91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</row>
    <row r="346" spans="1:35" ht="12.75" customHeight="1">
      <c r="A346" s="89"/>
      <c r="B346" s="32"/>
      <c r="C346" s="31"/>
      <c r="D346" s="31"/>
      <c r="E346" s="31"/>
      <c r="F346" s="90"/>
      <c r="G346" s="32"/>
      <c r="H346" s="91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</row>
    <row r="347" spans="1:35" ht="12.75" customHeight="1">
      <c r="A347" s="89"/>
      <c r="B347" s="32"/>
      <c r="C347" s="31"/>
      <c r="D347" s="31"/>
      <c r="E347" s="31"/>
      <c r="F347" s="90"/>
      <c r="G347" s="32"/>
      <c r="H347" s="91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</row>
    <row r="348" spans="1:35" ht="12.75" customHeight="1">
      <c r="A348" s="89"/>
      <c r="B348" s="32"/>
      <c r="C348" s="31"/>
      <c r="D348" s="31"/>
      <c r="E348" s="31"/>
      <c r="F348" s="90"/>
      <c r="G348" s="32"/>
      <c r="H348" s="91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</row>
    <row r="349" spans="1:35" ht="12.75" customHeight="1">
      <c r="A349" s="89"/>
      <c r="B349" s="32"/>
      <c r="C349" s="31"/>
      <c r="D349" s="31"/>
      <c r="E349" s="31"/>
      <c r="F349" s="90"/>
      <c r="G349" s="32"/>
      <c r="H349" s="91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  <c r="AA349" s="78"/>
      <c r="AB349" s="78"/>
      <c r="AC349" s="78"/>
      <c r="AD349" s="78"/>
      <c r="AE349" s="78"/>
      <c r="AF349" s="78"/>
      <c r="AG349" s="78"/>
      <c r="AH349" s="78"/>
      <c r="AI349" s="78"/>
    </row>
    <row r="350" spans="1:35" ht="12.75" customHeight="1">
      <c r="A350" s="89"/>
      <c r="B350" s="32"/>
      <c r="C350" s="31"/>
      <c r="D350" s="31"/>
      <c r="E350" s="31"/>
      <c r="F350" s="90"/>
      <c r="G350" s="32"/>
      <c r="H350" s="91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  <c r="AA350" s="78"/>
      <c r="AB350" s="78"/>
      <c r="AC350" s="78"/>
      <c r="AD350" s="78"/>
      <c r="AE350" s="78"/>
      <c r="AF350" s="78"/>
      <c r="AG350" s="78"/>
      <c r="AH350" s="78"/>
      <c r="AI350" s="78"/>
    </row>
    <row r="351" spans="1:35" ht="12.75" customHeight="1">
      <c r="A351" s="89"/>
      <c r="B351" s="32"/>
      <c r="C351" s="31"/>
      <c r="D351" s="31"/>
      <c r="E351" s="31"/>
      <c r="F351" s="90"/>
      <c r="G351" s="32"/>
      <c r="H351" s="91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  <c r="AA351" s="78"/>
      <c r="AB351" s="78"/>
      <c r="AC351" s="78"/>
      <c r="AD351" s="78"/>
      <c r="AE351" s="78"/>
      <c r="AF351" s="78"/>
      <c r="AG351" s="78"/>
      <c r="AH351" s="78"/>
      <c r="AI351" s="78"/>
    </row>
    <row r="352" spans="1:35" ht="12.75" customHeight="1">
      <c r="A352" s="89"/>
      <c r="B352" s="32"/>
      <c r="C352" s="31"/>
      <c r="D352" s="31"/>
      <c r="E352" s="31"/>
      <c r="F352" s="90"/>
      <c r="G352" s="32"/>
      <c r="H352" s="91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</row>
    <row r="353" spans="1:35" ht="12.75" customHeight="1">
      <c r="A353" s="89"/>
      <c r="B353" s="32"/>
      <c r="C353" s="31"/>
      <c r="D353" s="31"/>
      <c r="E353" s="31"/>
      <c r="F353" s="90"/>
      <c r="G353" s="32"/>
      <c r="H353" s="91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  <c r="AA353" s="78"/>
      <c r="AB353" s="78"/>
      <c r="AC353" s="78"/>
      <c r="AD353" s="78"/>
      <c r="AE353" s="78"/>
      <c r="AF353" s="78"/>
      <c r="AG353" s="78"/>
      <c r="AH353" s="78"/>
      <c r="AI353" s="78"/>
    </row>
    <row r="354" spans="1:35" ht="12.75" customHeight="1">
      <c r="A354" s="89"/>
      <c r="B354" s="32"/>
      <c r="C354" s="31"/>
      <c r="D354" s="31"/>
      <c r="E354" s="31"/>
      <c r="F354" s="90"/>
      <c r="G354" s="32"/>
      <c r="H354" s="91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  <c r="AA354" s="78"/>
      <c r="AB354" s="78"/>
      <c r="AC354" s="78"/>
      <c r="AD354" s="78"/>
      <c r="AE354" s="78"/>
      <c r="AF354" s="78"/>
      <c r="AG354" s="78"/>
      <c r="AH354" s="78"/>
      <c r="AI354" s="78"/>
    </row>
    <row r="355" spans="1:35" ht="12.75" customHeight="1">
      <c r="A355" s="89"/>
      <c r="B355" s="32"/>
      <c r="C355" s="31"/>
      <c r="D355" s="31"/>
      <c r="E355" s="31"/>
      <c r="F355" s="90"/>
      <c r="G355" s="32"/>
      <c r="H355" s="91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</row>
    <row r="356" spans="1:35" ht="12.75" customHeight="1">
      <c r="A356" s="89"/>
      <c r="B356" s="32"/>
      <c r="C356" s="31"/>
      <c r="D356" s="31"/>
      <c r="E356" s="31"/>
      <c r="F356" s="90"/>
      <c r="G356" s="32"/>
      <c r="H356" s="91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</row>
    <row r="357" spans="1:35" ht="12.75" customHeight="1">
      <c r="A357" s="89"/>
      <c r="B357" s="32"/>
      <c r="C357" s="31"/>
      <c r="D357" s="31"/>
      <c r="E357" s="31"/>
      <c r="F357" s="90"/>
      <c r="G357" s="32"/>
      <c r="H357" s="91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  <c r="AA357" s="78"/>
      <c r="AB357" s="78"/>
      <c r="AC357" s="78"/>
      <c r="AD357" s="78"/>
      <c r="AE357" s="78"/>
      <c r="AF357" s="78"/>
      <c r="AG357" s="78"/>
      <c r="AH357" s="78"/>
      <c r="AI357" s="78"/>
    </row>
    <row r="358" spans="1:35" ht="12.75" customHeight="1">
      <c r="A358" s="89"/>
      <c r="B358" s="32"/>
      <c r="C358" s="31"/>
      <c r="D358" s="31"/>
      <c r="E358" s="31"/>
      <c r="F358" s="90"/>
      <c r="G358" s="32"/>
      <c r="H358" s="91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  <c r="AA358" s="78"/>
      <c r="AB358" s="78"/>
      <c r="AC358" s="78"/>
      <c r="AD358" s="78"/>
      <c r="AE358" s="78"/>
      <c r="AF358" s="78"/>
      <c r="AG358" s="78"/>
      <c r="AH358" s="78"/>
      <c r="AI358" s="78"/>
    </row>
    <row r="359" spans="1:35" ht="12.75" customHeight="1">
      <c r="A359" s="89"/>
      <c r="B359" s="32"/>
      <c r="C359" s="31"/>
      <c r="D359" s="31"/>
      <c r="E359" s="31"/>
      <c r="F359" s="90"/>
      <c r="G359" s="32"/>
      <c r="H359" s="91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  <c r="AA359" s="78"/>
      <c r="AB359" s="78"/>
      <c r="AC359" s="78"/>
      <c r="AD359" s="78"/>
      <c r="AE359" s="78"/>
      <c r="AF359" s="78"/>
      <c r="AG359" s="78"/>
      <c r="AH359" s="78"/>
      <c r="AI359" s="78"/>
    </row>
    <row r="360" spans="1:35" ht="12.75" customHeight="1">
      <c r="A360" s="89"/>
      <c r="B360" s="32"/>
      <c r="C360" s="31"/>
      <c r="D360" s="31"/>
      <c r="E360" s="31"/>
      <c r="F360" s="90"/>
      <c r="G360" s="32"/>
      <c r="H360" s="91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</row>
    <row r="361" spans="1:35" ht="12.75" customHeight="1">
      <c r="A361" s="89"/>
      <c r="B361" s="32"/>
      <c r="C361" s="31"/>
      <c r="D361" s="31"/>
      <c r="E361" s="31"/>
      <c r="F361" s="90"/>
      <c r="G361" s="32"/>
      <c r="H361" s="91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</row>
    <row r="362" spans="1:35" ht="12.75" customHeight="1">
      <c r="A362" s="89"/>
      <c r="B362" s="32"/>
      <c r="C362" s="31"/>
      <c r="D362" s="31"/>
      <c r="E362" s="31"/>
      <c r="F362" s="90"/>
      <c r="G362" s="32"/>
      <c r="H362" s="91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</row>
    <row r="363" spans="1:35" ht="12.75" customHeight="1">
      <c r="A363" s="89"/>
      <c r="B363" s="32"/>
      <c r="C363" s="31"/>
      <c r="D363" s="31"/>
      <c r="E363" s="31"/>
      <c r="F363" s="90"/>
      <c r="G363" s="32"/>
      <c r="H363" s="91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</row>
    <row r="364" spans="1:35" ht="12.75" customHeight="1">
      <c r="A364" s="89"/>
      <c r="B364" s="18"/>
      <c r="C364" s="20"/>
      <c r="D364" s="20"/>
      <c r="E364" s="18"/>
      <c r="F364" s="18"/>
      <c r="G364" s="18"/>
      <c r="H364" s="91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</row>
    <row r="365" spans="1:35" ht="12.75" customHeight="1">
      <c r="A365" s="89"/>
      <c r="B365" s="18"/>
      <c r="C365" s="20"/>
      <c r="D365" s="20"/>
      <c r="E365" s="18"/>
      <c r="F365" s="18"/>
      <c r="G365" s="18"/>
      <c r="H365" s="91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</row>
    <row r="366" spans="1:35" ht="12.75" customHeight="1">
      <c r="A366" s="89"/>
      <c r="B366" s="18"/>
      <c r="C366" s="20"/>
      <c r="D366" s="20"/>
      <c r="E366" s="18"/>
      <c r="F366" s="18"/>
      <c r="G366" s="18"/>
      <c r="H366" s="91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</row>
    <row r="367" spans="1:35" ht="12.75" customHeight="1">
      <c r="A367" s="89"/>
      <c r="B367" s="18"/>
      <c r="C367" s="20"/>
      <c r="D367" s="20"/>
      <c r="E367" s="18"/>
      <c r="F367" s="18"/>
      <c r="G367" s="18"/>
      <c r="H367" s="91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</row>
    <row r="368" spans="1:35" ht="12.75" customHeight="1">
      <c r="A368" s="89"/>
      <c r="B368" s="18"/>
      <c r="C368" s="20"/>
      <c r="D368" s="20"/>
      <c r="E368" s="18"/>
      <c r="F368" s="18"/>
      <c r="G368" s="18"/>
      <c r="H368" s="91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</row>
    <row r="369" spans="1:35" ht="12.75" customHeight="1">
      <c r="A369" s="89"/>
      <c r="B369" s="18"/>
      <c r="C369" s="20"/>
      <c r="D369" s="20"/>
      <c r="E369" s="18"/>
      <c r="F369" s="18"/>
      <c r="G369" s="18"/>
      <c r="H369" s="91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  <c r="AA369" s="78"/>
      <c r="AB369" s="78"/>
      <c r="AC369" s="78"/>
      <c r="AD369" s="78"/>
      <c r="AE369" s="78"/>
      <c r="AF369" s="78"/>
      <c r="AG369" s="78"/>
      <c r="AH369" s="78"/>
      <c r="AI369" s="78"/>
    </row>
    <row r="370" spans="1:35" ht="12.75" customHeight="1">
      <c r="A370" s="89"/>
      <c r="B370" s="18"/>
      <c r="C370" s="20"/>
      <c r="D370" s="20"/>
      <c r="E370" s="18"/>
      <c r="F370" s="18"/>
      <c r="G370" s="18"/>
      <c r="H370" s="91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  <c r="AA370" s="78"/>
      <c r="AB370" s="78"/>
      <c r="AC370" s="78"/>
      <c r="AD370" s="78"/>
      <c r="AE370" s="78"/>
      <c r="AF370" s="78"/>
      <c r="AG370" s="78"/>
      <c r="AH370" s="78"/>
      <c r="AI370" s="78"/>
    </row>
    <row r="371" spans="1:35" ht="12.75" customHeight="1">
      <c r="A371" s="89"/>
      <c r="B371" s="18"/>
      <c r="C371" s="20"/>
      <c r="D371" s="20"/>
      <c r="E371" s="18"/>
      <c r="F371" s="18"/>
      <c r="G371" s="18"/>
      <c r="H371" s="91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  <c r="AA371" s="78"/>
      <c r="AB371" s="78"/>
      <c r="AC371" s="78"/>
      <c r="AD371" s="78"/>
      <c r="AE371" s="78"/>
      <c r="AF371" s="78"/>
      <c r="AG371" s="78"/>
      <c r="AH371" s="78"/>
      <c r="AI371" s="78"/>
    </row>
    <row r="372" spans="1:35" ht="12.75" customHeight="1">
      <c r="A372" s="89"/>
      <c r="B372" s="18"/>
      <c r="C372" s="20"/>
      <c r="D372" s="20"/>
      <c r="E372" s="18"/>
      <c r="F372" s="18"/>
      <c r="G372" s="18"/>
      <c r="H372" s="91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  <c r="AA372" s="78"/>
      <c r="AB372" s="78"/>
      <c r="AC372" s="78"/>
      <c r="AD372" s="78"/>
      <c r="AE372" s="78"/>
      <c r="AF372" s="78"/>
      <c r="AG372" s="78"/>
      <c r="AH372" s="78"/>
      <c r="AI372" s="78"/>
    </row>
    <row r="373" spans="1:35" ht="12.75" customHeight="1">
      <c r="A373" s="89"/>
      <c r="B373" s="18"/>
      <c r="C373" s="20"/>
      <c r="D373" s="20"/>
      <c r="E373" s="18"/>
      <c r="F373" s="18"/>
      <c r="G373" s="18"/>
      <c r="H373" s="91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  <c r="AA373" s="78"/>
      <c r="AB373" s="78"/>
      <c r="AC373" s="78"/>
      <c r="AD373" s="78"/>
      <c r="AE373" s="78"/>
      <c r="AF373" s="78"/>
      <c r="AG373" s="78"/>
      <c r="AH373" s="78"/>
      <c r="AI373" s="78"/>
    </row>
    <row r="374" spans="1:35" ht="12.75" customHeight="1">
      <c r="A374" s="89"/>
      <c r="B374" s="18"/>
      <c r="C374" s="20"/>
      <c r="D374" s="20"/>
      <c r="E374" s="18"/>
      <c r="F374" s="18"/>
      <c r="G374" s="18"/>
      <c r="H374" s="91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  <c r="AA374" s="78"/>
      <c r="AB374" s="78"/>
      <c r="AC374" s="78"/>
      <c r="AD374" s="78"/>
      <c r="AE374" s="78"/>
      <c r="AF374" s="78"/>
      <c r="AG374" s="78"/>
      <c r="AH374" s="78"/>
      <c r="AI374" s="78"/>
    </row>
    <row r="375" spans="1:35" ht="12.75" customHeight="1">
      <c r="A375" s="89"/>
      <c r="B375" s="18"/>
      <c r="C375" s="20"/>
      <c r="D375" s="20"/>
      <c r="E375" s="18"/>
      <c r="F375" s="18"/>
      <c r="G375" s="18"/>
      <c r="H375" s="91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  <c r="AA375" s="78"/>
      <c r="AB375" s="78"/>
      <c r="AC375" s="78"/>
      <c r="AD375" s="78"/>
      <c r="AE375" s="78"/>
      <c r="AF375" s="78"/>
      <c r="AG375" s="78"/>
      <c r="AH375" s="78"/>
      <c r="AI375" s="78"/>
    </row>
    <row r="376" spans="1:35" ht="12.75" customHeight="1">
      <c r="A376" s="89"/>
      <c r="B376" s="18"/>
      <c r="C376" s="20"/>
      <c r="D376" s="20"/>
      <c r="E376" s="18"/>
      <c r="F376" s="18"/>
      <c r="G376" s="18"/>
      <c r="H376" s="91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  <c r="AA376" s="78"/>
      <c r="AB376" s="78"/>
      <c r="AC376" s="78"/>
      <c r="AD376" s="78"/>
      <c r="AE376" s="78"/>
      <c r="AF376" s="78"/>
      <c r="AG376" s="78"/>
      <c r="AH376" s="78"/>
      <c r="AI376" s="78"/>
    </row>
    <row r="377" spans="1:35" ht="12.75" customHeight="1">
      <c r="A377" s="89"/>
      <c r="B377" s="18"/>
      <c r="C377" s="20"/>
      <c r="D377" s="20"/>
      <c r="E377" s="18"/>
      <c r="F377" s="18"/>
      <c r="G377" s="18"/>
      <c r="H377" s="91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  <c r="AA377" s="78"/>
      <c r="AB377" s="78"/>
      <c r="AC377" s="78"/>
      <c r="AD377" s="78"/>
      <c r="AE377" s="78"/>
      <c r="AF377" s="78"/>
      <c r="AG377" s="78"/>
      <c r="AH377" s="78"/>
      <c r="AI377" s="78"/>
    </row>
    <row r="378" spans="1:35" ht="12.75" customHeight="1">
      <c r="A378" s="89"/>
      <c r="B378" s="18"/>
      <c r="C378" s="20"/>
      <c r="D378" s="20"/>
      <c r="E378" s="18"/>
      <c r="F378" s="18"/>
      <c r="G378" s="18"/>
      <c r="H378" s="91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  <c r="AA378" s="78"/>
      <c r="AB378" s="78"/>
      <c r="AC378" s="78"/>
      <c r="AD378" s="78"/>
      <c r="AE378" s="78"/>
      <c r="AF378" s="78"/>
      <c r="AG378" s="78"/>
      <c r="AH378" s="78"/>
      <c r="AI378" s="78"/>
    </row>
    <row r="379" spans="1:35" ht="12.75" customHeight="1">
      <c r="A379" s="89"/>
      <c r="B379" s="18"/>
      <c r="C379" s="20"/>
      <c r="D379" s="20"/>
      <c r="E379" s="18"/>
      <c r="F379" s="18"/>
      <c r="G379" s="18"/>
      <c r="H379" s="91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  <c r="AA379" s="78"/>
      <c r="AB379" s="78"/>
      <c r="AC379" s="78"/>
      <c r="AD379" s="78"/>
      <c r="AE379" s="78"/>
      <c r="AF379" s="78"/>
      <c r="AG379" s="78"/>
      <c r="AH379" s="78"/>
      <c r="AI379" s="78"/>
    </row>
    <row r="380" spans="1:35" ht="12.75" customHeight="1">
      <c r="A380" s="89"/>
      <c r="B380" s="18"/>
      <c r="C380" s="20"/>
      <c r="D380" s="20"/>
      <c r="E380" s="18"/>
      <c r="F380" s="18"/>
      <c r="G380" s="18"/>
      <c r="H380" s="91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  <c r="AA380" s="78"/>
      <c r="AB380" s="78"/>
      <c r="AC380" s="78"/>
      <c r="AD380" s="78"/>
      <c r="AE380" s="78"/>
      <c r="AF380" s="78"/>
      <c r="AG380" s="78"/>
      <c r="AH380" s="78"/>
      <c r="AI380" s="78"/>
    </row>
    <row r="381" spans="1:35" ht="12.75" customHeight="1">
      <c r="A381" s="89"/>
      <c r="B381" s="18"/>
      <c r="C381" s="20"/>
      <c r="D381" s="20"/>
      <c r="E381" s="18"/>
      <c r="F381" s="18"/>
      <c r="G381" s="18"/>
      <c r="H381" s="91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8"/>
      <c r="AB381" s="78"/>
      <c r="AC381" s="78"/>
      <c r="AD381" s="78"/>
      <c r="AE381" s="78"/>
      <c r="AF381" s="78"/>
      <c r="AG381" s="78"/>
      <c r="AH381" s="78"/>
      <c r="AI381" s="78"/>
    </row>
    <row r="382" spans="1:35" ht="12.75" customHeight="1">
      <c r="A382" s="89"/>
      <c r="B382" s="18"/>
      <c r="C382" s="20"/>
      <c r="D382" s="20"/>
      <c r="E382" s="18"/>
      <c r="F382" s="18"/>
      <c r="G382" s="18"/>
      <c r="H382" s="91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  <c r="AC382" s="78"/>
      <c r="AD382" s="78"/>
      <c r="AE382" s="78"/>
      <c r="AF382" s="78"/>
      <c r="AG382" s="78"/>
      <c r="AH382" s="78"/>
      <c r="AI382" s="78"/>
    </row>
    <row r="383" spans="1:35" ht="12.75" customHeight="1">
      <c r="A383" s="89"/>
      <c r="B383" s="18"/>
      <c r="C383" s="20"/>
      <c r="D383" s="20"/>
      <c r="E383" s="18"/>
      <c r="F383" s="18"/>
      <c r="G383" s="18"/>
      <c r="H383" s="91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8"/>
      <c r="AB383" s="78"/>
      <c r="AC383" s="78"/>
      <c r="AD383" s="78"/>
      <c r="AE383" s="78"/>
      <c r="AF383" s="78"/>
      <c r="AG383" s="78"/>
      <c r="AH383" s="78"/>
      <c r="AI383" s="78"/>
    </row>
    <row r="384" spans="1:35" ht="12.75" customHeight="1">
      <c r="A384" s="89"/>
      <c r="B384" s="18"/>
      <c r="C384" s="20"/>
      <c r="D384" s="20"/>
      <c r="E384" s="18"/>
      <c r="F384" s="18"/>
      <c r="G384" s="18"/>
      <c r="H384" s="91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8"/>
      <c r="AB384" s="78"/>
      <c r="AC384" s="78"/>
      <c r="AD384" s="78"/>
      <c r="AE384" s="78"/>
      <c r="AF384" s="78"/>
      <c r="AG384" s="78"/>
      <c r="AH384" s="78"/>
      <c r="AI384" s="78"/>
    </row>
    <row r="385" spans="1:35" ht="12.75" customHeight="1">
      <c r="A385" s="89"/>
      <c r="B385" s="18"/>
      <c r="C385" s="20"/>
      <c r="D385" s="20"/>
      <c r="E385" s="18"/>
      <c r="F385" s="18"/>
      <c r="G385" s="18"/>
      <c r="H385" s="91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  <c r="AD385" s="78"/>
      <c r="AE385" s="78"/>
      <c r="AF385" s="78"/>
      <c r="AG385" s="78"/>
      <c r="AH385" s="78"/>
      <c r="AI385" s="78"/>
    </row>
    <row r="386" spans="1:35" ht="12.75" customHeight="1">
      <c r="A386" s="89"/>
      <c r="B386" s="18"/>
      <c r="C386" s="20"/>
      <c r="D386" s="20"/>
      <c r="E386" s="18"/>
      <c r="F386" s="18"/>
      <c r="G386" s="18"/>
      <c r="H386" s="91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  <c r="AA386" s="78"/>
      <c r="AB386" s="78"/>
      <c r="AC386" s="78"/>
      <c r="AD386" s="78"/>
      <c r="AE386" s="78"/>
      <c r="AF386" s="78"/>
      <c r="AG386" s="78"/>
      <c r="AH386" s="78"/>
      <c r="AI386" s="78"/>
    </row>
    <row r="387" spans="1:35" ht="12.75" customHeight="1">
      <c r="A387" s="89"/>
      <c r="B387" s="18"/>
      <c r="C387" s="20"/>
      <c r="D387" s="20"/>
      <c r="E387" s="18"/>
      <c r="F387" s="18"/>
      <c r="G387" s="18"/>
      <c r="H387" s="91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  <c r="AA387" s="78"/>
      <c r="AB387" s="78"/>
      <c r="AC387" s="78"/>
      <c r="AD387" s="78"/>
      <c r="AE387" s="78"/>
      <c r="AF387" s="78"/>
      <c r="AG387" s="78"/>
      <c r="AH387" s="78"/>
      <c r="AI387" s="78"/>
    </row>
    <row r="388" spans="1:35" ht="12.75" customHeight="1">
      <c r="A388" s="89"/>
      <c r="B388" s="18"/>
      <c r="C388" s="20"/>
      <c r="D388" s="20"/>
      <c r="E388" s="18"/>
      <c r="F388" s="18"/>
      <c r="G388" s="18"/>
      <c r="H388" s="91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  <c r="AA388" s="78"/>
      <c r="AB388" s="78"/>
      <c r="AC388" s="78"/>
      <c r="AD388" s="78"/>
      <c r="AE388" s="78"/>
      <c r="AF388" s="78"/>
      <c r="AG388" s="78"/>
      <c r="AH388" s="78"/>
      <c r="AI388" s="78"/>
    </row>
    <row r="389" spans="1:35" ht="12.75" customHeight="1">
      <c r="A389" s="89"/>
      <c r="B389" s="18"/>
      <c r="C389" s="20"/>
      <c r="D389" s="20"/>
      <c r="E389" s="18"/>
      <c r="F389" s="18"/>
      <c r="G389" s="18"/>
      <c r="H389" s="91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  <c r="AA389" s="78"/>
      <c r="AB389" s="78"/>
      <c r="AC389" s="78"/>
      <c r="AD389" s="78"/>
      <c r="AE389" s="78"/>
      <c r="AF389" s="78"/>
      <c r="AG389" s="78"/>
      <c r="AH389" s="78"/>
      <c r="AI389" s="78"/>
    </row>
    <row r="390" spans="1:35" ht="12.75" customHeight="1">
      <c r="A390" s="89"/>
      <c r="B390" s="18"/>
      <c r="C390" s="20"/>
      <c r="D390" s="20"/>
      <c r="E390" s="18"/>
      <c r="F390" s="18"/>
      <c r="G390" s="18"/>
      <c r="H390" s="91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  <c r="AA390" s="78"/>
      <c r="AB390" s="78"/>
      <c r="AC390" s="78"/>
      <c r="AD390" s="78"/>
      <c r="AE390" s="78"/>
      <c r="AF390" s="78"/>
      <c r="AG390" s="78"/>
      <c r="AH390" s="78"/>
      <c r="AI390" s="78"/>
    </row>
    <row r="391" spans="1:35" ht="12.75" customHeight="1">
      <c r="A391" s="89"/>
      <c r="B391" s="18"/>
      <c r="C391" s="20"/>
      <c r="D391" s="20"/>
      <c r="E391" s="18"/>
      <c r="F391" s="18"/>
      <c r="G391" s="18"/>
      <c r="H391" s="91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  <c r="AA391" s="78"/>
      <c r="AB391" s="78"/>
      <c r="AC391" s="78"/>
      <c r="AD391" s="78"/>
      <c r="AE391" s="78"/>
      <c r="AF391" s="78"/>
      <c r="AG391" s="78"/>
      <c r="AH391" s="78"/>
      <c r="AI391" s="78"/>
    </row>
    <row r="392" spans="1:35" ht="12.75" customHeight="1">
      <c r="A392" s="89"/>
      <c r="B392" s="18"/>
      <c r="C392" s="20"/>
      <c r="D392" s="20"/>
      <c r="E392" s="18"/>
      <c r="F392" s="18"/>
      <c r="G392" s="18"/>
      <c r="H392" s="91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  <c r="AA392" s="78"/>
      <c r="AB392" s="78"/>
      <c r="AC392" s="78"/>
      <c r="AD392" s="78"/>
      <c r="AE392" s="78"/>
      <c r="AF392" s="78"/>
      <c r="AG392" s="78"/>
      <c r="AH392" s="78"/>
      <c r="AI392" s="78"/>
    </row>
    <row r="393" spans="1:35" ht="12.75" customHeight="1">
      <c r="A393" s="89"/>
      <c r="B393" s="18"/>
      <c r="C393" s="20"/>
      <c r="D393" s="20"/>
      <c r="E393" s="18"/>
      <c r="F393" s="18"/>
      <c r="G393" s="18"/>
      <c r="H393" s="91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  <c r="AA393" s="78"/>
      <c r="AB393" s="78"/>
      <c r="AC393" s="78"/>
      <c r="AD393" s="78"/>
      <c r="AE393" s="78"/>
      <c r="AF393" s="78"/>
      <c r="AG393" s="78"/>
      <c r="AH393" s="78"/>
      <c r="AI393" s="78"/>
    </row>
    <row r="394" spans="1:35" ht="12.75" customHeight="1">
      <c r="A394" s="89"/>
      <c r="B394" s="18"/>
      <c r="C394" s="20"/>
      <c r="D394" s="20"/>
      <c r="E394" s="18"/>
      <c r="F394" s="18"/>
      <c r="G394" s="18"/>
      <c r="H394" s="91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  <c r="AA394" s="78"/>
      <c r="AB394" s="78"/>
      <c r="AC394" s="78"/>
      <c r="AD394" s="78"/>
      <c r="AE394" s="78"/>
      <c r="AF394" s="78"/>
      <c r="AG394" s="78"/>
      <c r="AH394" s="78"/>
      <c r="AI394" s="78"/>
    </row>
    <row r="395" spans="1:35" ht="12.75" customHeight="1">
      <c r="A395" s="89"/>
      <c r="B395" s="18"/>
      <c r="C395" s="20"/>
      <c r="D395" s="20"/>
      <c r="E395" s="18"/>
      <c r="F395" s="18"/>
      <c r="G395" s="18"/>
      <c r="H395" s="91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  <c r="AA395" s="78"/>
      <c r="AB395" s="78"/>
      <c r="AC395" s="78"/>
      <c r="AD395" s="78"/>
      <c r="AE395" s="78"/>
      <c r="AF395" s="78"/>
      <c r="AG395" s="78"/>
      <c r="AH395" s="78"/>
      <c r="AI395" s="78"/>
    </row>
    <row r="396" spans="1:35" ht="12.75" customHeight="1">
      <c r="A396" s="89"/>
      <c r="B396" s="18"/>
      <c r="C396" s="20"/>
      <c r="D396" s="20"/>
      <c r="E396" s="18"/>
      <c r="F396" s="18"/>
      <c r="G396" s="18"/>
      <c r="H396" s="91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  <c r="AA396" s="78"/>
      <c r="AB396" s="78"/>
      <c r="AC396" s="78"/>
      <c r="AD396" s="78"/>
      <c r="AE396" s="78"/>
      <c r="AF396" s="78"/>
      <c r="AG396" s="78"/>
      <c r="AH396" s="78"/>
      <c r="AI396" s="78"/>
    </row>
    <row r="397" spans="1:35" ht="12.75" customHeight="1">
      <c r="A397" s="89"/>
      <c r="B397" s="18"/>
      <c r="C397" s="20"/>
      <c r="D397" s="20"/>
      <c r="E397" s="18"/>
      <c r="F397" s="18"/>
      <c r="G397" s="18"/>
      <c r="H397" s="91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  <c r="AA397" s="78"/>
      <c r="AB397" s="78"/>
      <c r="AC397" s="78"/>
      <c r="AD397" s="78"/>
      <c r="AE397" s="78"/>
      <c r="AF397" s="78"/>
      <c r="AG397" s="78"/>
      <c r="AH397" s="78"/>
      <c r="AI397" s="78"/>
    </row>
    <row r="398" spans="1:35" ht="12.75" customHeight="1">
      <c r="A398" s="89"/>
      <c r="B398" s="18"/>
      <c r="C398" s="20"/>
      <c r="D398" s="20"/>
      <c r="E398" s="18"/>
      <c r="F398" s="18"/>
      <c r="G398" s="18"/>
      <c r="H398" s="91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  <c r="AA398" s="78"/>
      <c r="AB398" s="78"/>
      <c r="AC398" s="78"/>
      <c r="AD398" s="78"/>
      <c r="AE398" s="78"/>
      <c r="AF398" s="78"/>
      <c r="AG398" s="78"/>
      <c r="AH398" s="78"/>
      <c r="AI398" s="78"/>
    </row>
    <row r="399" spans="1:35" ht="12.75" customHeight="1">
      <c r="A399" s="89"/>
      <c r="B399" s="18"/>
      <c r="C399" s="20"/>
      <c r="D399" s="20"/>
      <c r="E399" s="18"/>
      <c r="F399" s="18"/>
      <c r="G399" s="18"/>
      <c r="H399" s="91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  <c r="AA399" s="78"/>
      <c r="AB399" s="78"/>
      <c r="AC399" s="78"/>
      <c r="AD399" s="78"/>
      <c r="AE399" s="78"/>
      <c r="AF399" s="78"/>
      <c r="AG399" s="78"/>
      <c r="AH399" s="78"/>
      <c r="AI399" s="78"/>
    </row>
    <row r="400" spans="1:35" ht="12.75" customHeight="1">
      <c r="A400" s="89"/>
      <c r="B400" s="18"/>
      <c r="C400" s="20"/>
      <c r="D400" s="20"/>
      <c r="E400" s="18"/>
      <c r="F400" s="18"/>
      <c r="G400" s="18"/>
      <c r="H400" s="91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  <c r="AA400" s="78"/>
      <c r="AB400" s="78"/>
      <c r="AC400" s="78"/>
      <c r="AD400" s="78"/>
      <c r="AE400" s="78"/>
      <c r="AF400" s="78"/>
      <c r="AG400" s="78"/>
      <c r="AH400" s="78"/>
      <c r="AI400" s="78"/>
    </row>
    <row r="401" spans="1:35" ht="12.75" customHeight="1">
      <c r="A401" s="89"/>
      <c r="B401" s="18"/>
      <c r="C401" s="20"/>
      <c r="D401" s="20"/>
      <c r="E401" s="18"/>
      <c r="F401" s="18"/>
      <c r="G401" s="18"/>
      <c r="H401" s="91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  <c r="AA401" s="78"/>
      <c r="AB401" s="78"/>
      <c r="AC401" s="78"/>
      <c r="AD401" s="78"/>
      <c r="AE401" s="78"/>
      <c r="AF401" s="78"/>
      <c r="AG401" s="78"/>
      <c r="AH401" s="78"/>
      <c r="AI401" s="78"/>
    </row>
    <row r="402" spans="1:35" ht="12.75" customHeight="1">
      <c r="A402" s="89"/>
      <c r="B402" s="18"/>
      <c r="C402" s="20"/>
      <c r="D402" s="20"/>
      <c r="E402" s="18"/>
      <c r="F402" s="18"/>
      <c r="G402" s="18"/>
      <c r="H402" s="91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  <c r="AA402" s="78"/>
      <c r="AB402" s="78"/>
      <c r="AC402" s="78"/>
      <c r="AD402" s="78"/>
      <c r="AE402" s="78"/>
      <c r="AF402" s="78"/>
      <c r="AG402" s="78"/>
      <c r="AH402" s="78"/>
      <c r="AI402" s="78"/>
    </row>
    <row r="403" spans="1:35" ht="12.75" customHeight="1">
      <c r="A403" s="89"/>
      <c r="B403" s="18"/>
      <c r="C403" s="20"/>
      <c r="D403" s="20"/>
      <c r="E403" s="18"/>
      <c r="F403" s="18"/>
      <c r="G403" s="18"/>
      <c r="H403" s="91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  <c r="AA403" s="78"/>
      <c r="AB403" s="78"/>
      <c r="AC403" s="78"/>
      <c r="AD403" s="78"/>
      <c r="AE403" s="78"/>
      <c r="AF403" s="78"/>
      <c r="AG403" s="78"/>
      <c r="AH403" s="78"/>
      <c r="AI403" s="78"/>
    </row>
    <row r="404" spans="1:35" ht="12.75" customHeight="1">
      <c r="A404" s="89"/>
      <c r="B404" s="18"/>
      <c r="C404" s="20"/>
      <c r="D404" s="20"/>
      <c r="E404" s="18"/>
      <c r="F404" s="18"/>
      <c r="G404" s="18"/>
      <c r="H404" s="91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89"/>
      <c r="B405" s="18"/>
      <c r="C405" s="20"/>
      <c r="D405" s="20"/>
      <c r="E405" s="18"/>
      <c r="F405" s="18"/>
      <c r="G405" s="18"/>
      <c r="H405" s="91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89"/>
      <c r="B406" s="18"/>
      <c r="C406" s="20"/>
      <c r="D406" s="20"/>
      <c r="E406" s="18"/>
      <c r="F406" s="18"/>
      <c r="G406" s="18"/>
      <c r="H406" s="91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89"/>
      <c r="B407" s="18"/>
      <c r="C407" s="20"/>
      <c r="D407" s="20"/>
      <c r="E407" s="18"/>
      <c r="F407" s="18"/>
      <c r="G407" s="18"/>
      <c r="H407" s="91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89"/>
      <c r="B408" s="18"/>
      <c r="C408" s="20"/>
      <c r="D408" s="20"/>
      <c r="E408" s="18"/>
      <c r="F408" s="18"/>
      <c r="G408" s="18"/>
      <c r="H408" s="91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89"/>
      <c r="B409" s="18"/>
      <c r="C409" s="20"/>
      <c r="D409" s="20"/>
      <c r="E409" s="18"/>
      <c r="F409" s="18"/>
      <c r="G409" s="18"/>
      <c r="H409" s="91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89"/>
      <c r="B410" s="18"/>
      <c r="C410" s="20"/>
      <c r="D410" s="20"/>
      <c r="E410" s="18"/>
      <c r="F410" s="18"/>
      <c r="G410" s="18"/>
      <c r="H410" s="91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89"/>
      <c r="B411" s="18"/>
      <c r="C411" s="20"/>
      <c r="D411" s="20"/>
      <c r="E411" s="18"/>
      <c r="F411" s="18"/>
      <c r="G411" s="18"/>
      <c r="H411" s="91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89"/>
      <c r="B412" s="18"/>
      <c r="C412" s="20"/>
      <c r="D412" s="20"/>
      <c r="E412" s="18"/>
      <c r="F412" s="18"/>
      <c r="G412" s="18"/>
      <c r="H412" s="91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89"/>
      <c r="B413" s="18"/>
      <c r="C413" s="20"/>
      <c r="D413" s="20"/>
      <c r="E413" s="18"/>
      <c r="F413" s="18"/>
      <c r="G413" s="18"/>
      <c r="H413" s="91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89"/>
      <c r="B414" s="18"/>
      <c r="C414" s="20"/>
      <c r="D414" s="20"/>
      <c r="E414" s="18"/>
      <c r="F414" s="18"/>
      <c r="G414" s="18"/>
      <c r="H414" s="91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89"/>
      <c r="B415" s="18"/>
      <c r="C415" s="20"/>
      <c r="D415" s="20"/>
      <c r="E415" s="18"/>
      <c r="F415" s="18"/>
      <c r="G415" s="18"/>
      <c r="H415" s="91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89"/>
      <c r="B416" s="18"/>
      <c r="C416" s="20"/>
      <c r="D416" s="20"/>
      <c r="E416" s="18"/>
      <c r="F416" s="18"/>
      <c r="G416" s="18"/>
      <c r="H416" s="91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89"/>
      <c r="B417" s="18"/>
      <c r="C417" s="20"/>
      <c r="D417" s="20"/>
      <c r="E417" s="18"/>
      <c r="F417" s="18"/>
      <c r="G417" s="18"/>
      <c r="H417" s="91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89"/>
      <c r="B418" s="18"/>
      <c r="C418" s="20"/>
      <c r="D418" s="20"/>
      <c r="E418" s="18"/>
      <c r="F418" s="18"/>
      <c r="G418" s="18"/>
      <c r="H418" s="91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89"/>
      <c r="B419" s="18"/>
      <c r="C419" s="20"/>
      <c r="D419" s="20"/>
      <c r="E419" s="18"/>
      <c r="F419" s="18"/>
      <c r="G419" s="18"/>
      <c r="H419" s="91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89"/>
      <c r="B420" s="18"/>
      <c r="C420" s="20"/>
      <c r="D420" s="20"/>
      <c r="E420" s="18"/>
      <c r="F420" s="18"/>
      <c r="G420" s="18"/>
      <c r="H420" s="91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89"/>
      <c r="B421" s="18"/>
      <c r="C421" s="20"/>
      <c r="D421" s="20"/>
      <c r="E421" s="18"/>
      <c r="F421" s="18"/>
      <c r="G421" s="18"/>
      <c r="H421" s="91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89"/>
      <c r="B422" s="18"/>
      <c r="C422" s="20"/>
      <c r="D422" s="20"/>
      <c r="E422" s="18"/>
      <c r="F422" s="18"/>
      <c r="G422" s="18"/>
      <c r="H422" s="91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89"/>
      <c r="B423" s="18"/>
      <c r="C423" s="20"/>
      <c r="D423" s="20"/>
      <c r="E423" s="18"/>
      <c r="F423" s="18"/>
      <c r="G423" s="18"/>
      <c r="H423" s="91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89"/>
      <c r="B424" s="18"/>
      <c r="C424" s="20"/>
      <c r="D424" s="20"/>
      <c r="E424" s="18"/>
      <c r="F424" s="18"/>
      <c r="G424" s="18"/>
      <c r="H424" s="91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89"/>
      <c r="B425" s="18"/>
      <c r="C425" s="20"/>
      <c r="D425" s="20"/>
      <c r="E425" s="18"/>
      <c r="F425" s="18"/>
      <c r="G425" s="18"/>
      <c r="H425" s="91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89"/>
      <c r="B426" s="18"/>
      <c r="C426" s="20"/>
      <c r="D426" s="20"/>
      <c r="E426" s="18"/>
      <c r="F426" s="18"/>
      <c r="G426" s="18"/>
      <c r="H426" s="91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89"/>
      <c r="B427" s="18"/>
      <c r="C427" s="20"/>
      <c r="D427" s="20"/>
      <c r="E427" s="18"/>
      <c r="F427" s="18"/>
      <c r="G427" s="18"/>
      <c r="H427" s="91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89"/>
      <c r="B428" s="18"/>
      <c r="C428" s="20"/>
      <c r="D428" s="20"/>
      <c r="E428" s="18"/>
      <c r="F428" s="18"/>
      <c r="G428" s="18"/>
      <c r="H428" s="91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89"/>
      <c r="B429" s="18"/>
      <c r="C429" s="20"/>
      <c r="D429" s="20"/>
      <c r="E429" s="18"/>
      <c r="F429" s="18"/>
      <c r="G429" s="18"/>
      <c r="H429" s="91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89"/>
      <c r="B430" s="18"/>
      <c r="C430" s="20"/>
      <c r="D430" s="20"/>
      <c r="E430" s="18"/>
      <c r="F430" s="18"/>
      <c r="G430" s="18"/>
      <c r="H430" s="91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89"/>
      <c r="B431" s="18"/>
      <c r="C431" s="20"/>
      <c r="D431" s="20"/>
      <c r="E431" s="18"/>
      <c r="F431" s="18"/>
      <c r="G431" s="18"/>
      <c r="H431" s="91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89"/>
      <c r="B432" s="18"/>
      <c r="C432" s="20"/>
      <c r="D432" s="20"/>
      <c r="E432" s="18"/>
      <c r="F432" s="18"/>
      <c r="G432" s="18"/>
      <c r="H432" s="91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89"/>
      <c r="B433" s="18"/>
      <c r="C433" s="20"/>
      <c r="D433" s="20"/>
      <c r="E433" s="18"/>
      <c r="F433" s="18"/>
      <c r="G433" s="18"/>
      <c r="H433" s="91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89"/>
      <c r="B434" s="18"/>
      <c r="C434" s="20"/>
      <c r="D434" s="20"/>
      <c r="E434" s="18"/>
      <c r="F434" s="18"/>
      <c r="G434" s="18"/>
      <c r="H434" s="91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89"/>
      <c r="B435" s="18"/>
      <c r="C435" s="20"/>
      <c r="D435" s="20"/>
      <c r="E435" s="18"/>
      <c r="F435" s="18"/>
      <c r="G435" s="18"/>
      <c r="H435" s="91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89"/>
      <c r="B436" s="18"/>
      <c r="C436" s="20"/>
      <c r="D436" s="20"/>
      <c r="E436" s="18"/>
      <c r="F436" s="18"/>
      <c r="G436" s="18"/>
      <c r="H436" s="91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89"/>
      <c r="B437" s="18"/>
      <c r="C437" s="20"/>
      <c r="D437" s="20"/>
      <c r="E437" s="18"/>
      <c r="F437" s="18"/>
      <c r="G437" s="18"/>
      <c r="H437" s="91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89"/>
      <c r="B438" s="18"/>
      <c r="C438" s="20"/>
      <c r="D438" s="20"/>
      <c r="E438" s="18"/>
      <c r="F438" s="18"/>
      <c r="G438" s="18"/>
      <c r="H438" s="91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89"/>
      <c r="B439" s="18"/>
      <c r="C439" s="20"/>
      <c r="D439" s="20"/>
      <c r="E439" s="18"/>
      <c r="F439" s="18"/>
      <c r="G439" s="18"/>
      <c r="H439" s="91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89"/>
      <c r="B440" s="18"/>
      <c r="C440" s="20"/>
      <c r="D440" s="20"/>
      <c r="E440" s="18"/>
      <c r="F440" s="18"/>
      <c r="G440" s="18"/>
      <c r="H440" s="91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89"/>
      <c r="B441" s="18"/>
      <c r="C441" s="20"/>
      <c r="D441" s="20"/>
      <c r="E441" s="18"/>
      <c r="F441" s="18"/>
      <c r="G441" s="18"/>
      <c r="H441" s="91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89"/>
      <c r="B442" s="18"/>
      <c r="C442" s="20"/>
      <c r="D442" s="20"/>
      <c r="E442" s="18"/>
      <c r="F442" s="18"/>
      <c r="G442" s="18"/>
      <c r="H442" s="91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89"/>
      <c r="B443" s="18"/>
      <c r="C443" s="20"/>
      <c r="D443" s="20"/>
      <c r="E443" s="18"/>
      <c r="F443" s="18"/>
      <c r="G443" s="18"/>
      <c r="H443" s="91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89"/>
      <c r="B444" s="18"/>
      <c r="C444" s="20"/>
      <c r="D444" s="20"/>
      <c r="E444" s="18"/>
      <c r="F444" s="18"/>
      <c r="G444" s="18"/>
      <c r="H444" s="91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89"/>
      <c r="B445" s="18"/>
      <c r="C445" s="20"/>
      <c r="D445" s="20"/>
      <c r="E445" s="18"/>
      <c r="F445" s="18"/>
      <c r="G445" s="18"/>
      <c r="H445" s="91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89"/>
      <c r="B446" s="18"/>
      <c r="C446" s="20"/>
      <c r="D446" s="20"/>
      <c r="E446" s="18"/>
      <c r="F446" s="18"/>
      <c r="G446" s="18"/>
      <c r="H446" s="91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89"/>
      <c r="B447" s="18"/>
      <c r="C447" s="20"/>
      <c r="D447" s="20"/>
      <c r="E447" s="18"/>
      <c r="F447" s="18"/>
      <c r="G447" s="18"/>
      <c r="H447" s="91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89"/>
      <c r="B448" s="18"/>
      <c r="C448" s="20"/>
      <c r="D448" s="20"/>
      <c r="E448" s="18"/>
      <c r="F448" s="18"/>
      <c r="G448" s="18"/>
      <c r="H448" s="91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89"/>
      <c r="B449" s="18"/>
      <c r="C449" s="20"/>
      <c r="D449" s="20"/>
      <c r="E449" s="18"/>
      <c r="F449" s="18"/>
      <c r="G449" s="18"/>
      <c r="H449" s="91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89"/>
      <c r="B450" s="18"/>
      <c r="C450" s="20"/>
      <c r="D450" s="20"/>
      <c r="E450" s="18"/>
      <c r="F450" s="18"/>
      <c r="G450" s="18"/>
      <c r="H450" s="91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89"/>
      <c r="B451" s="18"/>
      <c r="C451" s="20"/>
      <c r="D451" s="20"/>
      <c r="E451" s="18"/>
      <c r="F451" s="18"/>
      <c r="G451" s="18"/>
      <c r="H451" s="91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89"/>
      <c r="B452" s="18"/>
      <c r="C452" s="20"/>
      <c r="D452" s="20"/>
      <c r="E452" s="18"/>
      <c r="F452" s="18"/>
      <c r="G452" s="18"/>
      <c r="H452" s="91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89"/>
      <c r="B453" s="18"/>
      <c r="C453" s="20"/>
      <c r="D453" s="20"/>
      <c r="E453" s="18"/>
      <c r="F453" s="18"/>
      <c r="G453" s="18"/>
      <c r="H453" s="91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89"/>
      <c r="B454" s="18"/>
      <c r="C454" s="20"/>
      <c r="D454" s="20"/>
      <c r="E454" s="18"/>
      <c r="F454" s="18"/>
      <c r="G454" s="18"/>
      <c r="H454" s="91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89"/>
      <c r="B455" s="18"/>
      <c r="C455" s="20"/>
      <c r="D455" s="20"/>
      <c r="E455" s="18"/>
      <c r="F455" s="18"/>
      <c r="G455" s="18"/>
      <c r="H455" s="91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89"/>
      <c r="B456" s="18"/>
      <c r="C456" s="20"/>
      <c r="D456" s="20"/>
      <c r="E456" s="18"/>
      <c r="F456" s="18"/>
      <c r="G456" s="18"/>
      <c r="H456" s="91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89"/>
      <c r="B457" s="18"/>
      <c r="C457" s="20"/>
      <c r="D457" s="20"/>
      <c r="E457" s="18"/>
      <c r="F457" s="18"/>
      <c r="G457" s="18"/>
      <c r="H457" s="91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89"/>
      <c r="B458" s="18"/>
      <c r="C458" s="20"/>
      <c r="D458" s="20"/>
      <c r="E458" s="18"/>
      <c r="F458" s="18"/>
      <c r="G458" s="18"/>
      <c r="H458" s="91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89"/>
      <c r="B459" s="18"/>
      <c r="C459" s="20"/>
      <c r="D459" s="20"/>
      <c r="E459" s="18"/>
      <c r="F459" s="18"/>
      <c r="G459" s="18"/>
      <c r="H459" s="91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89"/>
      <c r="B460" s="18"/>
      <c r="C460" s="20"/>
      <c r="D460" s="20"/>
      <c r="E460" s="18"/>
      <c r="F460" s="18"/>
      <c r="G460" s="18"/>
      <c r="H460" s="91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89"/>
      <c r="B461" s="18"/>
      <c r="C461" s="20"/>
      <c r="D461" s="20"/>
      <c r="E461" s="18"/>
      <c r="F461" s="18"/>
      <c r="G461" s="18"/>
      <c r="H461" s="91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89"/>
      <c r="B462" s="18"/>
      <c r="C462" s="20"/>
      <c r="D462" s="20"/>
      <c r="E462" s="18"/>
      <c r="F462" s="18"/>
      <c r="G462" s="18"/>
      <c r="H462" s="91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89"/>
      <c r="B463" s="18"/>
      <c r="C463" s="20"/>
      <c r="D463" s="20"/>
      <c r="E463" s="18"/>
      <c r="F463" s="18"/>
      <c r="G463" s="18"/>
      <c r="H463" s="91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89"/>
      <c r="B464" s="18"/>
      <c r="C464" s="20"/>
      <c r="D464" s="20"/>
      <c r="E464" s="18"/>
      <c r="F464" s="18"/>
      <c r="G464" s="18"/>
      <c r="H464" s="91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89"/>
      <c r="B465" s="18"/>
      <c r="C465" s="20"/>
      <c r="D465" s="20"/>
      <c r="E465" s="18"/>
      <c r="F465" s="18"/>
      <c r="G465" s="18"/>
      <c r="H465" s="91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89"/>
      <c r="B466" s="18"/>
      <c r="C466" s="20"/>
      <c r="D466" s="20"/>
      <c r="E466" s="18"/>
      <c r="F466" s="18"/>
      <c r="G466" s="18"/>
      <c r="H466" s="91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89"/>
      <c r="B467" s="18"/>
      <c r="C467" s="20"/>
      <c r="D467" s="20"/>
      <c r="E467" s="18"/>
      <c r="F467" s="18"/>
      <c r="G467" s="18"/>
      <c r="H467" s="91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89"/>
      <c r="B468" s="18"/>
      <c r="C468" s="20"/>
      <c r="D468" s="20"/>
      <c r="E468" s="18"/>
      <c r="F468" s="18"/>
      <c r="G468" s="18"/>
      <c r="H468" s="91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89"/>
      <c r="B469" s="18"/>
      <c r="C469" s="20"/>
      <c r="D469" s="20"/>
      <c r="E469" s="18"/>
      <c r="F469" s="18"/>
      <c r="G469" s="18"/>
      <c r="H469" s="91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89"/>
      <c r="B470" s="18"/>
      <c r="C470" s="20"/>
      <c r="D470" s="20"/>
      <c r="E470" s="18"/>
      <c r="F470" s="18"/>
      <c r="G470" s="18"/>
      <c r="H470" s="91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89"/>
      <c r="B471" s="18"/>
      <c r="C471" s="20"/>
      <c r="D471" s="20"/>
      <c r="E471" s="18"/>
      <c r="F471" s="18"/>
      <c r="G471" s="18"/>
      <c r="H471" s="91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89"/>
      <c r="B472" s="18"/>
      <c r="C472" s="20"/>
      <c r="D472" s="20"/>
      <c r="E472" s="18"/>
      <c r="F472" s="18"/>
      <c r="G472" s="18"/>
      <c r="H472" s="91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89"/>
      <c r="B473" s="18"/>
      <c r="C473" s="20"/>
      <c r="D473" s="20"/>
      <c r="E473" s="18"/>
      <c r="F473" s="18"/>
      <c r="G473" s="18"/>
      <c r="H473" s="91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89"/>
      <c r="B474" s="18"/>
      <c r="C474" s="20"/>
      <c r="D474" s="20"/>
      <c r="E474" s="18"/>
      <c r="F474" s="18"/>
      <c r="G474" s="18"/>
      <c r="H474" s="91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89"/>
      <c r="B475" s="18"/>
      <c r="C475" s="20"/>
      <c r="D475" s="20"/>
      <c r="E475" s="18"/>
      <c r="F475" s="18"/>
      <c r="G475" s="18"/>
      <c r="H475" s="91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89"/>
      <c r="B476" s="18"/>
      <c r="C476" s="20"/>
      <c r="D476" s="20"/>
      <c r="E476" s="18"/>
      <c r="F476" s="18"/>
      <c r="G476" s="18"/>
      <c r="H476" s="91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89"/>
      <c r="B477" s="18"/>
      <c r="C477" s="20"/>
      <c r="D477" s="20"/>
      <c r="E477" s="18"/>
      <c r="F477" s="18"/>
      <c r="G477" s="18"/>
      <c r="H477" s="91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89"/>
      <c r="B478" s="18"/>
      <c r="C478" s="20"/>
      <c r="D478" s="20"/>
      <c r="E478" s="18"/>
      <c r="F478" s="18"/>
      <c r="G478" s="18"/>
      <c r="H478" s="91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89"/>
      <c r="B479" s="18"/>
      <c r="C479" s="20"/>
      <c r="D479" s="20"/>
      <c r="E479" s="18"/>
      <c r="F479" s="18"/>
      <c r="G479" s="18"/>
      <c r="H479" s="91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89"/>
      <c r="B480" s="18"/>
      <c r="C480" s="20"/>
      <c r="D480" s="20"/>
      <c r="E480" s="18"/>
      <c r="F480" s="18"/>
      <c r="G480" s="18"/>
      <c r="H480" s="91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89"/>
      <c r="B481" s="18"/>
      <c r="C481" s="20"/>
      <c r="D481" s="20"/>
      <c r="E481" s="18"/>
      <c r="F481" s="18"/>
      <c r="G481" s="18"/>
      <c r="H481" s="91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89"/>
      <c r="B482" s="18"/>
      <c r="C482" s="20"/>
      <c r="D482" s="20"/>
      <c r="E482" s="18"/>
      <c r="F482" s="18"/>
      <c r="G482" s="18"/>
      <c r="H482" s="91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89"/>
      <c r="B483" s="18"/>
      <c r="C483" s="20"/>
      <c r="D483" s="20"/>
      <c r="E483" s="18"/>
      <c r="F483" s="18"/>
      <c r="G483" s="18"/>
      <c r="H483" s="91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89"/>
      <c r="B484" s="18"/>
      <c r="C484" s="20"/>
      <c r="D484" s="20"/>
      <c r="E484" s="18"/>
      <c r="F484" s="18"/>
      <c r="G484" s="18"/>
      <c r="H484" s="91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89"/>
      <c r="B485" s="18"/>
      <c r="C485" s="20"/>
      <c r="D485" s="20"/>
      <c r="E485" s="18"/>
      <c r="F485" s="18"/>
      <c r="G485" s="18"/>
      <c r="H485" s="91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89"/>
      <c r="B486" s="18"/>
      <c r="C486" s="20"/>
      <c r="D486" s="20"/>
      <c r="E486" s="18"/>
      <c r="F486" s="18"/>
      <c r="G486" s="18"/>
      <c r="H486" s="91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89"/>
      <c r="B487" s="18"/>
      <c r="C487" s="20"/>
      <c r="D487" s="20"/>
      <c r="E487" s="18"/>
      <c r="F487" s="18"/>
      <c r="G487" s="18"/>
      <c r="H487" s="91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89"/>
      <c r="B488" s="18"/>
      <c r="C488" s="20"/>
      <c r="D488" s="20"/>
      <c r="E488" s="18"/>
      <c r="F488" s="18"/>
      <c r="G488" s="18"/>
      <c r="H488" s="91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89"/>
      <c r="B489" s="18"/>
      <c r="C489" s="20"/>
      <c r="D489" s="20"/>
      <c r="E489" s="18"/>
      <c r="F489" s="18"/>
      <c r="G489" s="18"/>
      <c r="H489" s="91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89"/>
      <c r="B490" s="18"/>
      <c r="C490" s="20"/>
      <c r="D490" s="20"/>
      <c r="E490" s="18"/>
      <c r="F490" s="18"/>
      <c r="G490" s="18"/>
      <c r="H490" s="91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89"/>
      <c r="B491" s="18"/>
      <c r="C491" s="20"/>
      <c r="D491" s="20"/>
      <c r="E491" s="18"/>
      <c r="F491" s="18"/>
      <c r="G491" s="18"/>
      <c r="H491" s="91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89"/>
      <c r="B492" s="18"/>
      <c r="C492" s="20"/>
      <c r="D492" s="20"/>
      <c r="E492" s="18"/>
      <c r="F492" s="18"/>
      <c r="G492" s="18"/>
      <c r="H492" s="91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89"/>
      <c r="B493" s="18"/>
      <c r="C493" s="20"/>
      <c r="D493" s="20"/>
      <c r="E493" s="18"/>
      <c r="F493" s="18"/>
      <c r="G493" s="18"/>
      <c r="H493" s="91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89"/>
      <c r="B494" s="18"/>
      <c r="C494" s="20"/>
      <c r="D494" s="20"/>
      <c r="E494" s="18"/>
      <c r="F494" s="18"/>
      <c r="G494" s="18"/>
      <c r="H494" s="91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89"/>
      <c r="B495" s="18"/>
      <c r="C495" s="20"/>
      <c r="D495" s="20"/>
      <c r="E495" s="18"/>
      <c r="F495" s="18"/>
      <c r="G495" s="18"/>
      <c r="H495" s="91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89"/>
      <c r="B496" s="18"/>
      <c r="C496" s="20"/>
      <c r="D496" s="20"/>
      <c r="E496" s="18"/>
      <c r="F496" s="18"/>
      <c r="G496" s="18"/>
      <c r="H496" s="91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89"/>
      <c r="B497" s="18"/>
      <c r="C497" s="20"/>
      <c r="D497" s="20"/>
      <c r="E497" s="18"/>
      <c r="F497" s="18"/>
      <c r="G497" s="18"/>
      <c r="H497" s="91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89"/>
      <c r="B498" s="18"/>
      <c r="C498" s="20"/>
      <c r="D498" s="20"/>
      <c r="E498" s="18"/>
      <c r="F498" s="18"/>
      <c r="G498" s="18"/>
      <c r="H498" s="91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89"/>
      <c r="B499" s="18"/>
      <c r="C499" s="20"/>
      <c r="D499" s="20"/>
      <c r="E499" s="18"/>
      <c r="F499" s="18"/>
      <c r="G499" s="18"/>
      <c r="H499" s="91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89"/>
      <c r="B500" s="18"/>
      <c r="C500" s="20"/>
      <c r="D500" s="20"/>
      <c r="E500" s="18"/>
      <c r="F500" s="18"/>
      <c r="G500" s="18"/>
      <c r="H500" s="91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41"/>
  <sheetViews>
    <sheetView zoomScale="85" zoomScaleNormal="85" workbookViewId="0">
      <selection activeCell="I41" sqref="I41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" customWidth="1"/>
    <col min="14" max="14" width="12.7109375" customWidth="1"/>
    <col min="15" max="15" width="1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2"/>
      <c r="G2" s="92"/>
      <c r="H2" s="92"/>
      <c r="I2" s="92"/>
      <c r="J2" s="22"/>
      <c r="K2" s="92"/>
      <c r="L2" s="92"/>
      <c r="M2" s="92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3"/>
      <c r="L3" s="92"/>
      <c r="M3" s="92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4"/>
      <c r="J4" s="3"/>
      <c r="K4" s="93"/>
      <c r="L4" s="92"/>
      <c r="M4" s="92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9"/>
      <c r="M5" s="95" t="s">
        <v>287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6" t="s">
        <v>921</v>
      </c>
      <c r="D6" s="1"/>
      <c r="E6" s="1"/>
      <c r="F6" s="6"/>
      <c r="G6" s="6"/>
      <c r="H6" s="6"/>
      <c r="I6" s="6"/>
      <c r="J6" s="1"/>
      <c r="K6" s="6"/>
      <c r="L6" s="6"/>
      <c r="M6" s="97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7">
        <f>Main!B10</f>
        <v>44532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8" t="s">
        <v>578</v>
      </c>
      <c r="C8" s="98"/>
      <c r="D8" s="98"/>
      <c r="E8" s="98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9" t="s">
        <v>16</v>
      </c>
      <c r="B9" s="100" t="s">
        <v>568</v>
      </c>
      <c r="C9" s="100"/>
      <c r="D9" s="101" t="s">
        <v>579</v>
      </c>
      <c r="E9" s="100" t="s">
        <v>580</v>
      </c>
      <c r="F9" s="100" t="s">
        <v>581</v>
      </c>
      <c r="G9" s="100" t="s">
        <v>582</v>
      </c>
      <c r="H9" s="100" t="s">
        <v>583</v>
      </c>
      <c r="I9" s="100" t="s">
        <v>584</v>
      </c>
      <c r="J9" s="99" t="s">
        <v>585</v>
      </c>
      <c r="K9" s="100" t="s">
        <v>586</v>
      </c>
      <c r="L9" s="102" t="s">
        <v>587</v>
      </c>
      <c r="M9" s="102" t="s">
        <v>588</v>
      </c>
      <c r="N9" s="100" t="s">
        <v>589</v>
      </c>
      <c r="O9" s="101" t="s">
        <v>590</v>
      </c>
      <c r="P9" s="100" t="s">
        <v>830</v>
      </c>
      <c r="Q9" s="1"/>
      <c r="R9" s="6"/>
      <c r="S9" s="1"/>
      <c r="T9" s="1"/>
      <c r="U9" s="1"/>
      <c r="V9" s="1"/>
      <c r="W9" s="1"/>
      <c r="X9" s="1"/>
    </row>
    <row r="10" spans="1:38" ht="12.75" customHeight="1">
      <c r="A10" s="113">
        <v>1</v>
      </c>
      <c r="B10" s="270">
        <v>44474</v>
      </c>
      <c r="C10" s="114"/>
      <c r="D10" s="109" t="s">
        <v>118</v>
      </c>
      <c r="E10" s="110" t="s">
        <v>593</v>
      </c>
      <c r="F10" s="107" t="s">
        <v>831</v>
      </c>
      <c r="G10" s="107">
        <v>660</v>
      </c>
      <c r="H10" s="110"/>
      <c r="I10" s="111" t="s">
        <v>832</v>
      </c>
      <c r="J10" s="112" t="s">
        <v>594</v>
      </c>
      <c r="K10" s="113"/>
      <c r="L10" s="108"/>
      <c r="M10" s="114"/>
      <c r="N10" s="109"/>
      <c r="O10" s="110"/>
      <c r="P10" s="107">
        <f>VLOOKUP(D10,'MidCap Intra'!B22:C524,2,0)</f>
        <v>693.85</v>
      </c>
      <c r="Q10" s="1"/>
      <c r="R10" s="1" t="s">
        <v>592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s="351" customFormat="1" ht="12.75" customHeight="1">
      <c r="A11" s="339">
        <v>2</v>
      </c>
      <c r="B11" s="340">
        <v>44495</v>
      </c>
      <c r="C11" s="341"/>
      <c r="D11" s="342" t="s">
        <v>126</v>
      </c>
      <c r="E11" s="343" t="s">
        <v>593</v>
      </c>
      <c r="F11" s="344" t="s">
        <v>843</v>
      </c>
      <c r="G11" s="344">
        <v>1395</v>
      </c>
      <c r="H11" s="343"/>
      <c r="I11" s="345" t="s">
        <v>844</v>
      </c>
      <c r="J11" s="346" t="s">
        <v>594</v>
      </c>
      <c r="K11" s="346"/>
      <c r="L11" s="347"/>
      <c r="M11" s="348"/>
      <c r="N11" s="346"/>
      <c r="O11" s="349"/>
      <c r="P11" s="107">
        <f>VLOOKUP(D11,'MidCap Intra'!B29:C522,2,0)</f>
        <v>1440.5</v>
      </c>
      <c r="Q11" s="350"/>
      <c r="R11" s="350" t="s">
        <v>592</v>
      </c>
      <c r="S11" s="350"/>
      <c r="T11" s="350"/>
      <c r="U11" s="350"/>
      <c r="V11" s="350"/>
      <c r="W11" s="350"/>
      <c r="X11" s="350"/>
      <c r="Y11" s="350"/>
      <c r="Z11" s="350"/>
      <c r="AA11" s="350"/>
      <c r="AB11" s="350"/>
      <c r="AC11" s="350"/>
      <c r="AD11" s="350"/>
      <c r="AE11" s="350"/>
      <c r="AF11" s="350"/>
      <c r="AG11" s="350"/>
      <c r="AH11" s="350"/>
      <c r="AI11" s="350"/>
      <c r="AJ11" s="350"/>
      <c r="AK11" s="350"/>
      <c r="AL11" s="350"/>
    </row>
    <row r="12" spans="1:38" s="268" customFormat="1" ht="12.75" customHeight="1">
      <c r="A12" s="369">
        <v>3</v>
      </c>
      <c r="B12" s="370">
        <v>44525</v>
      </c>
      <c r="C12" s="371"/>
      <c r="D12" s="372" t="s">
        <v>407</v>
      </c>
      <c r="E12" s="373" t="s">
        <v>593</v>
      </c>
      <c r="F12" s="374">
        <v>772.5</v>
      </c>
      <c r="G12" s="374">
        <v>730</v>
      </c>
      <c r="H12" s="373">
        <v>730</v>
      </c>
      <c r="I12" s="375" t="s">
        <v>874</v>
      </c>
      <c r="J12" s="376" t="s">
        <v>911</v>
      </c>
      <c r="K12" s="376">
        <f t="shared" ref="K12" si="0">H12-F12</f>
        <v>-42.5</v>
      </c>
      <c r="L12" s="377">
        <f>(F12*-0.7)/100</f>
        <v>-5.4074999999999998</v>
      </c>
      <c r="M12" s="378">
        <f t="shared" ref="M12" si="1">(K12+L12)/F12</f>
        <v>-6.2016181229773461E-2</v>
      </c>
      <c r="N12" s="376" t="s">
        <v>604</v>
      </c>
      <c r="O12" s="379">
        <v>44531</v>
      </c>
      <c r="P12" s="380"/>
      <c r="Q12" s="267"/>
      <c r="R12" s="267" t="s">
        <v>592</v>
      </c>
      <c r="S12" s="267"/>
      <c r="T12" s="267"/>
      <c r="U12" s="267"/>
      <c r="V12" s="267"/>
      <c r="W12" s="267"/>
      <c r="X12" s="267"/>
      <c r="Y12" s="267"/>
      <c r="Z12" s="267"/>
      <c r="AA12" s="267"/>
      <c r="AB12" s="267"/>
      <c r="AC12" s="267"/>
      <c r="AD12" s="267"/>
      <c r="AE12" s="267"/>
      <c r="AF12" s="267"/>
      <c r="AG12" s="267"/>
      <c r="AH12" s="267"/>
      <c r="AI12" s="267"/>
      <c r="AJ12" s="267"/>
      <c r="AK12" s="267"/>
      <c r="AL12" s="267"/>
    </row>
    <row r="13" spans="1:38" s="268" customFormat="1" ht="12.75" customHeight="1">
      <c r="A13" s="421">
        <v>4</v>
      </c>
      <c r="B13" s="422">
        <v>44525</v>
      </c>
      <c r="C13" s="423"/>
      <c r="D13" s="424" t="s">
        <v>266</v>
      </c>
      <c r="E13" s="425" t="s">
        <v>593</v>
      </c>
      <c r="F13" s="426">
        <v>2065</v>
      </c>
      <c r="G13" s="426">
        <v>1950</v>
      </c>
      <c r="H13" s="425">
        <v>2155</v>
      </c>
      <c r="I13" s="427" t="s">
        <v>875</v>
      </c>
      <c r="J13" s="290" t="s">
        <v>889</v>
      </c>
      <c r="K13" s="290">
        <f t="shared" ref="K13" si="2">H13-F13</f>
        <v>90</v>
      </c>
      <c r="L13" s="291">
        <f>(F13*-0.7)/100</f>
        <v>-14.455</v>
      </c>
      <c r="M13" s="292">
        <f t="shared" ref="M13" si="3">(K13+L13)/F13</f>
        <v>3.6583535108958835E-2</v>
      </c>
      <c r="N13" s="290" t="s">
        <v>591</v>
      </c>
      <c r="O13" s="293">
        <v>44530</v>
      </c>
      <c r="P13" s="288"/>
      <c r="Q13" s="267"/>
      <c r="R13" s="267" t="s">
        <v>592</v>
      </c>
      <c r="S13" s="267"/>
      <c r="T13" s="267"/>
      <c r="U13" s="267"/>
      <c r="V13" s="267"/>
      <c r="W13" s="267"/>
      <c r="X13" s="267"/>
      <c r="Y13" s="267"/>
      <c r="Z13" s="267"/>
      <c r="AA13" s="267"/>
      <c r="AB13" s="267"/>
      <c r="AC13" s="267"/>
      <c r="AD13" s="267"/>
      <c r="AE13" s="267"/>
      <c r="AF13" s="267"/>
      <c r="AG13" s="267"/>
      <c r="AH13" s="267"/>
      <c r="AI13" s="267"/>
      <c r="AJ13" s="267"/>
      <c r="AK13" s="267"/>
      <c r="AL13" s="267"/>
    </row>
    <row r="14" spans="1:38" s="268" customFormat="1" ht="12.75" customHeight="1">
      <c r="A14" s="391">
        <v>5</v>
      </c>
      <c r="B14" s="407">
        <v>44526</v>
      </c>
      <c r="C14" s="392"/>
      <c r="D14" s="393" t="s">
        <v>522</v>
      </c>
      <c r="E14" s="394" t="s">
        <v>593</v>
      </c>
      <c r="F14" s="395">
        <v>2160</v>
      </c>
      <c r="G14" s="395">
        <v>2030</v>
      </c>
      <c r="H14" s="394">
        <v>2290</v>
      </c>
      <c r="I14" s="396" t="s">
        <v>826</v>
      </c>
      <c r="J14" s="103" t="s">
        <v>910</v>
      </c>
      <c r="K14" s="103">
        <f t="shared" ref="K14" si="4">H14-F14</f>
        <v>130</v>
      </c>
      <c r="L14" s="104">
        <f>(F14*-0.7)/100</f>
        <v>-15.12</v>
      </c>
      <c r="M14" s="105">
        <f t="shared" ref="M14" si="5">(K14+L14)/F14</f>
        <v>5.3185185185185183E-2</v>
      </c>
      <c r="N14" s="103" t="s">
        <v>591</v>
      </c>
      <c r="O14" s="106">
        <v>44531</v>
      </c>
      <c r="P14" s="284"/>
      <c r="Q14" s="267"/>
      <c r="R14" s="267" t="s">
        <v>592</v>
      </c>
      <c r="S14" s="267"/>
      <c r="T14" s="267"/>
      <c r="U14" s="267"/>
      <c r="V14" s="267"/>
      <c r="W14" s="267"/>
      <c r="X14" s="267"/>
      <c r="Y14" s="267"/>
      <c r="Z14" s="267"/>
      <c r="AA14" s="267"/>
      <c r="AB14" s="267"/>
      <c r="AC14" s="267"/>
      <c r="AD14" s="267"/>
      <c r="AE14" s="267"/>
      <c r="AF14" s="267"/>
      <c r="AG14" s="267"/>
      <c r="AH14" s="267"/>
      <c r="AI14" s="267"/>
      <c r="AJ14" s="267"/>
      <c r="AK14" s="267"/>
      <c r="AL14" s="267"/>
    </row>
    <row r="15" spans="1:38" s="268" customFormat="1" ht="12.75" customHeight="1">
      <c r="A15" s="400">
        <v>6</v>
      </c>
      <c r="B15" s="401">
        <v>44526</v>
      </c>
      <c r="C15" s="402"/>
      <c r="D15" s="403" t="s">
        <v>71</v>
      </c>
      <c r="E15" s="404" t="s">
        <v>593</v>
      </c>
      <c r="F15" s="405" t="s">
        <v>878</v>
      </c>
      <c r="G15" s="405">
        <v>189</v>
      </c>
      <c r="H15" s="404"/>
      <c r="I15" s="406" t="s">
        <v>879</v>
      </c>
      <c r="J15" s="331" t="s">
        <v>594</v>
      </c>
      <c r="K15" s="331"/>
      <c r="L15" s="332"/>
      <c r="M15" s="333"/>
      <c r="N15" s="331"/>
      <c r="O15" s="334"/>
      <c r="P15" s="107">
        <f>VLOOKUP(D15,'MidCap Intra'!B40:C533,2,0)</f>
        <v>205.85</v>
      </c>
      <c r="Q15" s="267"/>
      <c r="R15" s="267" t="s">
        <v>592</v>
      </c>
      <c r="S15" s="267"/>
      <c r="T15" s="267"/>
      <c r="U15" s="267"/>
      <c r="V15" s="267"/>
      <c r="W15" s="267"/>
      <c r="X15" s="267"/>
      <c r="Y15" s="267"/>
      <c r="Z15" s="267"/>
      <c r="AA15" s="267"/>
      <c r="AB15" s="267"/>
      <c r="AC15" s="267"/>
      <c r="AD15" s="267"/>
      <c r="AE15" s="267"/>
      <c r="AF15" s="267"/>
      <c r="AG15" s="267"/>
      <c r="AH15" s="267"/>
      <c r="AI15" s="267"/>
      <c r="AJ15" s="267"/>
      <c r="AK15" s="267"/>
      <c r="AL15" s="267"/>
    </row>
    <row r="16" spans="1:38" s="268" customFormat="1" ht="12.75" customHeight="1">
      <c r="A16" s="400">
        <v>7</v>
      </c>
      <c r="B16" s="401">
        <v>44531</v>
      </c>
      <c r="C16" s="402"/>
      <c r="D16" s="403" t="s">
        <v>554</v>
      </c>
      <c r="E16" s="404" t="s">
        <v>593</v>
      </c>
      <c r="F16" s="405" t="s">
        <v>916</v>
      </c>
      <c r="G16" s="405">
        <v>1845</v>
      </c>
      <c r="H16" s="404"/>
      <c r="I16" s="406" t="s">
        <v>917</v>
      </c>
      <c r="J16" s="331" t="s">
        <v>594</v>
      </c>
      <c r="K16" s="331"/>
      <c r="L16" s="332"/>
      <c r="M16" s="333"/>
      <c r="N16" s="331"/>
      <c r="O16" s="334"/>
      <c r="P16" s="329"/>
      <c r="Q16" s="267"/>
      <c r="R16" s="267" t="s">
        <v>592</v>
      </c>
      <c r="S16" s="267"/>
      <c r="T16" s="267"/>
      <c r="U16" s="267"/>
      <c r="V16" s="267"/>
      <c r="W16" s="267"/>
      <c r="X16" s="267"/>
      <c r="Y16" s="267"/>
      <c r="Z16" s="267"/>
      <c r="AA16" s="267"/>
      <c r="AB16" s="267"/>
      <c r="AC16" s="267"/>
      <c r="AD16" s="267"/>
      <c r="AE16" s="267"/>
      <c r="AF16" s="267"/>
      <c r="AG16" s="267"/>
      <c r="AH16" s="267"/>
      <c r="AI16" s="267"/>
      <c r="AJ16" s="267"/>
      <c r="AK16" s="267"/>
      <c r="AL16" s="267"/>
    </row>
    <row r="17" spans="1:38" s="268" customFormat="1" ht="12.75" customHeight="1">
      <c r="A17" s="400"/>
      <c r="B17" s="401"/>
      <c r="C17" s="402"/>
      <c r="D17" s="403"/>
      <c r="E17" s="404"/>
      <c r="F17" s="405"/>
      <c r="G17" s="405"/>
      <c r="H17" s="404"/>
      <c r="I17" s="406"/>
      <c r="J17" s="331"/>
      <c r="K17" s="331"/>
      <c r="L17" s="332"/>
      <c r="M17" s="333"/>
      <c r="N17" s="331"/>
      <c r="O17" s="334"/>
      <c r="P17" s="329"/>
      <c r="Q17" s="267"/>
      <c r="R17" s="267"/>
      <c r="S17" s="267"/>
      <c r="T17" s="267"/>
      <c r="U17" s="267"/>
      <c r="V17" s="267"/>
      <c r="W17" s="267"/>
      <c r="X17" s="267"/>
      <c r="Y17" s="267"/>
      <c r="Z17" s="267"/>
      <c r="AA17" s="267"/>
      <c r="AB17" s="267"/>
      <c r="AC17" s="267"/>
      <c r="AD17" s="267"/>
      <c r="AE17" s="267"/>
      <c r="AF17" s="267"/>
      <c r="AG17" s="267"/>
      <c r="AH17" s="267"/>
      <c r="AI17" s="267"/>
      <c r="AJ17" s="267"/>
      <c r="AK17" s="267"/>
      <c r="AL17" s="267"/>
    </row>
    <row r="18" spans="1:38" ht="13.9" customHeight="1">
      <c r="A18" s="113"/>
      <c r="B18" s="108"/>
      <c r="C18" s="114"/>
      <c r="D18" s="109"/>
      <c r="E18" s="110"/>
      <c r="F18" s="107"/>
      <c r="G18" s="107"/>
      <c r="H18" s="110"/>
      <c r="I18" s="111"/>
      <c r="J18" s="112"/>
      <c r="K18" s="113"/>
      <c r="L18" s="108"/>
      <c r="M18" s="114"/>
      <c r="N18" s="109"/>
      <c r="O18" s="110"/>
      <c r="P18" s="110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14.25" customHeight="1">
      <c r="A19" s="120"/>
      <c r="B19" s="121"/>
      <c r="C19" s="122"/>
      <c r="D19" s="123"/>
      <c r="E19" s="124"/>
      <c r="F19" s="124"/>
      <c r="H19" s="124"/>
      <c r="I19" s="125"/>
      <c r="J19" s="126"/>
      <c r="K19" s="126"/>
      <c r="L19" s="127"/>
      <c r="M19" s="128"/>
      <c r="N19" s="129"/>
      <c r="O19" s="130"/>
      <c r="P19" s="131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</row>
    <row r="20" spans="1:38" ht="14.25" customHeight="1">
      <c r="A20" s="120"/>
      <c r="B20" s="121"/>
      <c r="C20" s="122"/>
      <c r="D20" s="123"/>
      <c r="E20" s="124"/>
      <c r="F20" s="124"/>
      <c r="G20" s="120"/>
      <c r="H20" s="124"/>
      <c r="I20" s="125"/>
      <c r="J20" s="126"/>
      <c r="K20" s="126"/>
      <c r="L20" s="127"/>
      <c r="M20" s="128"/>
      <c r="N20" s="129"/>
      <c r="O20" s="130"/>
      <c r="P20" s="131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</row>
    <row r="21" spans="1:38" ht="12" customHeight="1">
      <c r="A21" s="132" t="s">
        <v>596</v>
      </c>
      <c r="B21" s="133"/>
      <c r="C21" s="134"/>
      <c r="D21" s="135"/>
      <c r="E21" s="136"/>
      <c r="F21" s="136"/>
      <c r="G21" s="136"/>
      <c r="H21" s="136"/>
      <c r="I21" s="136"/>
      <c r="J21" s="137"/>
      <c r="K21" s="136"/>
      <c r="L21" s="138"/>
      <c r="M21" s="59"/>
      <c r="N21" s="137"/>
      <c r="O21" s="13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</row>
    <row r="22" spans="1:38" ht="12" customHeight="1">
      <c r="A22" s="139" t="s">
        <v>597</v>
      </c>
      <c r="B22" s="132"/>
      <c r="C22" s="132"/>
      <c r="D22" s="132"/>
      <c r="E22" s="44"/>
      <c r="F22" s="140" t="s">
        <v>598</v>
      </c>
      <c r="G22" s="6"/>
      <c r="H22" s="6"/>
      <c r="I22" s="6"/>
      <c r="J22" s="141"/>
      <c r="K22" s="142"/>
      <c r="L22" s="142"/>
      <c r="M22" s="143"/>
      <c r="N22" s="1"/>
      <c r="O22" s="1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</row>
    <row r="23" spans="1:38" ht="12" customHeight="1">
      <c r="A23" s="132" t="s">
        <v>599</v>
      </c>
      <c r="B23" s="132"/>
      <c r="C23" s="132"/>
      <c r="D23" s="132"/>
      <c r="E23" s="6"/>
      <c r="F23" s="140" t="s">
        <v>600</v>
      </c>
      <c r="G23" s="6"/>
      <c r="H23" s="6"/>
      <c r="I23" s="6"/>
      <c r="J23" s="141"/>
      <c r="K23" s="142"/>
      <c r="L23" s="142"/>
      <c r="M23" s="143"/>
      <c r="N23" s="1"/>
      <c r="O23" s="1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</row>
    <row r="24" spans="1:38" ht="12" customHeight="1">
      <c r="A24" s="132"/>
      <c r="B24" s="132"/>
      <c r="C24" s="132"/>
      <c r="D24" s="132"/>
      <c r="E24" s="6"/>
      <c r="F24" s="6"/>
      <c r="G24" s="6"/>
      <c r="H24" s="6"/>
      <c r="I24" s="6"/>
      <c r="J24" s="145"/>
      <c r="K24" s="142"/>
      <c r="L24" s="142"/>
      <c r="M24" s="6"/>
      <c r="N24" s="146"/>
      <c r="O24" s="1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</row>
    <row r="25" spans="1:38" ht="12.75" customHeight="1">
      <c r="A25" s="1"/>
      <c r="B25" s="147" t="s">
        <v>601</v>
      </c>
      <c r="C25" s="147"/>
      <c r="D25" s="147"/>
      <c r="E25" s="147"/>
      <c r="F25" s="148"/>
      <c r="G25" s="6"/>
      <c r="H25" s="6"/>
      <c r="I25" s="149"/>
      <c r="J25" s="150"/>
      <c r="K25" s="151"/>
      <c r="L25" s="150"/>
      <c r="M25" s="6"/>
      <c r="N25" s="1"/>
      <c r="O25" s="1"/>
      <c r="P25" s="1"/>
      <c r="R25" s="59"/>
      <c r="S25" s="1"/>
      <c r="T25" s="1"/>
      <c r="U25" s="1"/>
      <c r="V25" s="1"/>
      <c r="W25" s="1"/>
      <c r="X25" s="1"/>
      <c r="Y25" s="1"/>
      <c r="Z25" s="1"/>
    </row>
    <row r="26" spans="1:38" ht="38.25" customHeight="1">
      <c r="A26" s="99" t="s">
        <v>16</v>
      </c>
      <c r="B26" s="100" t="s">
        <v>568</v>
      </c>
      <c r="C26" s="102"/>
      <c r="D26" s="101" t="s">
        <v>579</v>
      </c>
      <c r="E26" s="100" t="s">
        <v>580</v>
      </c>
      <c r="F26" s="100" t="s">
        <v>581</v>
      </c>
      <c r="G26" s="100" t="s">
        <v>602</v>
      </c>
      <c r="H26" s="100" t="s">
        <v>583</v>
      </c>
      <c r="I26" s="100" t="s">
        <v>584</v>
      </c>
      <c r="J26" s="100" t="s">
        <v>585</v>
      </c>
      <c r="K26" s="100" t="s">
        <v>603</v>
      </c>
      <c r="L26" s="153" t="s">
        <v>587</v>
      </c>
      <c r="M26" s="102" t="s">
        <v>588</v>
      </c>
      <c r="N26" s="100" t="s">
        <v>589</v>
      </c>
      <c r="O26" s="101" t="s">
        <v>590</v>
      </c>
      <c r="P26" s="1"/>
      <c r="Q26" s="1"/>
      <c r="R26" s="59"/>
      <c r="S26" s="59"/>
      <c r="T26" s="59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</row>
    <row r="27" spans="1:38" s="268" customFormat="1" ht="15" customHeight="1">
      <c r="A27" s="273">
        <v>1</v>
      </c>
      <c r="B27" s="301">
        <v>44524</v>
      </c>
      <c r="C27" s="274"/>
      <c r="D27" s="275" t="s">
        <v>870</v>
      </c>
      <c r="E27" s="276" t="s">
        <v>593</v>
      </c>
      <c r="F27" s="276" t="s">
        <v>871</v>
      </c>
      <c r="G27" s="276">
        <v>3080</v>
      </c>
      <c r="H27" s="276"/>
      <c r="I27" s="276" t="s">
        <v>872</v>
      </c>
      <c r="J27" s="273" t="s">
        <v>594</v>
      </c>
      <c r="K27" s="301"/>
      <c r="L27" s="274"/>
      <c r="M27" s="275"/>
      <c r="N27" s="472"/>
      <c r="O27" s="280"/>
      <c r="R27" s="278" t="s">
        <v>595</v>
      </c>
      <c r="S27" s="267"/>
      <c r="T27" s="267"/>
      <c r="U27" s="267"/>
      <c r="V27" s="267"/>
      <c r="W27" s="267"/>
      <c r="X27" s="267"/>
      <c r="Y27" s="267"/>
      <c r="Z27" s="267"/>
      <c r="AA27" s="267"/>
      <c r="AB27" s="267"/>
      <c r="AC27" s="267"/>
      <c r="AD27" s="267"/>
      <c r="AE27" s="267"/>
      <c r="AF27" s="267"/>
      <c r="AG27" s="267"/>
      <c r="AH27" s="267"/>
      <c r="AI27" s="267"/>
      <c r="AJ27" s="267"/>
      <c r="AK27" s="267"/>
      <c r="AL27" s="267"/>
    </row>
    <row r="28" spans="1:38" s="268" customFormat="1" ht="15" customHeight="1">
      <c r="A28" s="273">
        <v>2</v>
      </c>
      <c r="B28" s="301">
        <v>44529</v>
      </c>
      <c r="C28" s="274"/>
      <c r="D28" s="275" t="s">
        <v>114</v>
      </c>
      <c r="E28" s="276" t="s">
        <v>593</v>
      </c>
      <c r="F28" s="276" t="s">
        <v>881</v>
      </c>
      <c r="G28" s="276">
        <v>1095</v>
      </c>
      <c r="H28" s="276"/>
      <c r="I28" s="276" t="s">
        <v>882</v>
      </c>
      <c r="J28" s="273" t="s">
        <v>594</v>
      </c>
      <c r="K28" s="301"/>
      <c r="L28" s="274"/>
      <c r="M28" s="275"/>
      <c r="N28" s="472"/>
      <c r="O28" s="280"/>
      <c r="R28" s="278" t="s">
        <v>592</v>
      </c>
      <c r="S28" s="267"/>
      <c r="T28" s="267"/>
      <c r="U28" s="267"/>
      <c r="V28" s="267"/>
      <c r="W28" s="267"/>
      <c r="X28" s="267"/>
      <c r="Y28" s="267"/>
      <c r="Z28" s="267"/>
      <c r="AA28" s="267"/>
      <c r="AB28" s="267"/>
      <c r="AC28" s="267"/>
      <c r="AD28" s="267"/>
      <c r="AE28" s="267"/>
      <c r="AF28" s="267"/>
      <c r="AG28" s="267"/>
      <c r="AH28" s="267"/>
      <c r="AI28" s="267"/>
      <c r="AJ28" s="267"/>
      <c r="AK28" s="267"/>
      <c r="AL28" s="267"/>
    </row>
    <row r="29" spans="1:38" s="268" customFormat="1" ht="15" customHeight="1">
      <c r="A29" s="273">
        <v>3</v>
      </c>
      <c r="B29" s="301">
        <v>44530</v>
      </c>
      <c r="C29" s="274"/>
      <c r="D29" s="275" t="s">
        <v>350</v>
      </c>
      <c r="E29" s="276" t="s">
        <v>593</v>
      </c>
      <c r="F29" s="276" t="s">
        <v>885</v>
      </c>
      <c r="G29" s="276">
        <v>720</v>
      </c>
      <c r="H29" s="276"/>
      <c r="I29" s="276" t="s">
        <v>886</v>
      </c>
      <c r="J29" s="273" t="s">
        <v>594</v>
      </c>
      <c r="K29" s="301"/>
      <c r="L29" s="274"/>
      <c r="M29" s="275"/>
      <c r="N29" s="472"/>
      <c r="O29" s="280"/>
      <c r="P29" s="474"/>
      <c r="Q29" s="474"/>
      <c r="R29" s="475" t="s">
        <v>595</v>
      </c>
      <c r="S29" s="267"/>
      <c r="T29" s="267"/>
      <c r="U29" s="267"/>
      <c r="V29" s="267"/>
      <c r="W29" s="267"/>
      <c r="X29" s="267"/>
      <c r="Y29" s="267"/>
      <c r="Z29" s="267"/>
      <c r="AA29" s="267"/>
      <c r="AB29" s="267"/>
      <c r="AC29" s="267"/>
      <c r="AD29" s="267"/>
      <c r="AE29" s="267"/>
      <c r="AF29" s="267"/>
      <c r="AG29" s="267"/>
      <c r="AH29" s="267"/>
      <c r="AI29" s="267"/>
      <c r="AJ29" s="267"/>
      <c r="AK29" s="267"/>
      <c r="AL29" s="267"/>
    </row>
    <row r="30" spans="1:38" s="268" customFormat="1" ht="15" customHeight="1">
      <c r="A30" s="273">
        <v>4</v>
      </c>
      <c r="B30" s="301">
        <v>44530</v>
      </c>
      <c r="C30" s="274"/>
      <c r="D30" s="275" t="s">
        <v>415</v>
      </c>
      <c r="E30" s="276" t="s">
        <v>593</v>
      </c>
      <c r="F30" s="276" t="s">
        <v>909</v>
      </c>
      <c r="G30" s="276">
        <v>1570</v>
      </c>
      <c r="H30" s="276"/>
      <c r="I30" s="276" t="s">
        <v>887</v>
      </c>
      <c r="J30" s="428" t="s">
        <v>594</v>
      </c>
      <c r="K30" s="428"/>
      <c r="L30" s="429"/>
      <c r="M30" s="430"/>
      <c r="N30" s="476"/>
      <c r="O30" s="437"/>
      <c r="P30" s="474"/>
      <c r="Q30" s="474"/>
      <c r="R30" s="475" t="s">
        <v>592</v>
      </c>
      <c r="S30" s="267"/>
      <c r="T30" s="267"/>
      <c r="U30" s="267"/>
      <c r="V30" s="267"/>
      <c r="W30" s="267"/>
      <c r="X30" s="267"/>
      <c r="Y30" s="267"/>
      <c r="Z30" s="267"/>
      <c r="AA30" s="267"/>
      <c r="AB30" s="267"/>
      <c r="AC30" s="267"/>
      <c r="AD30" s="267"/>
      <c r="AE30" s="267"/>
      <c r="AF30" s="267"/>
      <c r="AG30" s="267"/>
      <c r="AH30" s="267"/>
      <c r="AI30" s="267"/>
      <c r="AJ30" s="267"/>
      <c r="AK30" s="267"/>
      <c r="AL30" s="267"/>
    </row>
    <row r="31" spans="1:38" s="309" customFormat="1" ht="15" customHeight="1">
      <c r="A31" s="431"/>
      <c r="B31" s="269"/>
      <c r="C31" s="432"/>
      <c r="D31" s="433"/>
      <c r="E31" s="280"/>
      <c r="F31" s="280"/>
      <c r="G31" s="280"/>
      <c r="H31" s="280"/>
      <c r="I31" s="280"/>
      <c r="J31" s="434"/>
      <c r="K31" s="434"/>
      <c r="L31" s="435"/>
      <c r="M31" s="436"/>
      <c r="N31" s="477"/>
      <c r="O31" s="437"/>
      <c r="P31" s="474"/>
      <c r="Q31" s="474"/>
      <c r="R31" s="475"/>
      <c r="S31" s="267"/>
      <c r="T31" s="267"/>
      <c r="U31" s="267"/>
      <c r="V31" s="267"/>
      <c r="W31" s="267"/>
      <c r="X31" s="267"/>
      <c r="Y31" s="267"/>
      <c r="Z31" s="267"/>
      <c r="AA31" s="267"/>
      <c r="AB31" s="267"/>
      <c r="AC31" s="267"/>
      <c r="AD31" s="267"/>
      <c r="AE31" s="267"/>
      <c r="AF31" s="267"/>
      <c r="AG31" s="267"/>
      <c r="AH31" s="267"/>
      <c r="AI31" s="267"/>
      <c r="AJ31" s="267"/>
      <c r="AK31" s="473"/>
      <c r="AL31" s="390"/>
    </row>
    <row r="32" spans="1:38" s="309" customFormat="1" ht="15" customHeight="1">
      <c r="A32" s="431"/>
      <c r="B32" s="269"/>
      <c r="C32" s="432"/>
      <c r="D32" s="433"/>
      <c r="E32" s="280"/>
      <c r="F32" s="280"/>
      <c r="G32" s="280"/>
      <c r="H32" s="280"/>
      <c r="I32" s="280"/>
      <c r="J32" s="434"/>
      <c r="K32" s="434"/>
      <c r="L32" s="435"/>
      <c r="M32" s="436"/>
      <c r="N32" s="477"/>
      <c r="O32" s="437"/>
      <c r="P32" s="474"/>
      <c r="Q32" s="474"/>
      <c r="R32" s="475"/>
      <c r="S32" s="267"/>
      <c r="T32" s="267"/>
      <c r="U32" s="267"/>
      <c r="V32" s="267"/>
      <c r="W32" s="267"/>
      <c r="X32" s="267"/>
      <c r="Y32" s="267"/>
      <c r="Z32" s="267"/>
      <c r="AA32" s="267"/>
      <c r="AB32" s="267"/>
      <c r="AC32" s="267"/>
      <c r="AD32" s="267"/>
      <c r="AE32" s="267"/>
      <c r="AF32" s="267"/>
      <c r="AG32" s="267"/>
      <c r="AH32" s="267"/>
      <c r="AI32" s="267"/>
      <c r="AJ32" s="267"/>
      <c r="AK32" s="473"/>
      <c r="AL32" s="390"/>
    </row>
    <row r="33" spans="1:38" ht="15" customHeight="1">
      <c r="A33" s="438"/>
      <c r="B33" s="279"/>
      <c r="C33" s="439"/>
      <c r="D33" s="440"/>
      <c r="E33" s="306"/>
      <c r="F33" s="306"/>
      <c r="G33" s="306"/>
      <c r="H33" s="306"/>
      <c r="I33" s="306"/>
      <c r="J33" s="307"/>
      <c r="K33" s="307"/>
      <c r="L33" s="441"/>
      <c r="M33" s="442"/>
      <c r="N33" s="478"/>
      <c r="O33" s="388"/>
      <c r="P33" s="1"/>
      <c r="Q33" s="1"/>
      <c r="R33" s="6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 ht="1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 ht="15" customHeight="1">
      <c r="A35" s="155"/>
      <c r="B35" s="121"/>
      <c r="C35" s="156"/>
      <c r="D35" s="157"/>
      <c r="E35" s="120"/>
      <c r="F35" s="120"/>
      <c r="G35" s="120"/>
      <c r="H35" s="120"/>
      <c r="I35" s="120"/>
      <c r="J35" s="158"/>
      <c r="K35" s="158"/>
      <c r="L35" s="159"/>
      <c r="M35" s="160"/>
      <c r="N35" s="126"/>
      <c r="O35" s="161"/>
      <c r="P35" s="1"/>
      <c r="Q35" s="1"/>
      <c r="R35" s="6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 ht="44.25" customHeight="1">
      <c r="A36" s="132" t="s">
        <v>596</v>
      </c>
      <c r="B36" s="156"/>
      <c r="C36" s="156"/>
      <c r="D36" s="1"/>
      <c r="E36" s="6"/>
      <c r="F36" s="6"/>
      <c r="G36" s="6"/>
      <c r="H36" s="6" t="s">
        <v>608</v>
      </c>
      <c r="I36" s="6"/>
      <c r="J36" s="6"/>
      <c r="K36" s="128"/>
      <c r="L36" s="160"/>
      <c r="M36" s="128"/>
      <c r="N36" s="129"/>
      <c r="O36" s="128"/>
      <c r="P36" s="1"/>
      <c r="Q36" s="1"/>
      <c r="R36" s="6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38" ht="12.75" customHeight="1">
      <c r="A37" s="139" t="s">
        <v>597</v>
      </c>
      <c r="B37" s="132"/>
      <c r="C37" s="132"/>
      <c r="D37" s="132"/>
      <c r="E37" s="44"/>
      <c r="F37" s="140" t="s">
        <v>598</v>
      </c>
      <c r="G37" s="59"/>
      <c r="H37" s="44"/>
      <c r="I37" s="59"/>
      <c r="J37" s="6"/>
      <c r="K37" s="162"/>
      <c r="L37" s="163"/>
      <c r="M37" s="6"/>
      <c r="N37" s="122"/>
      <c r="O37" s="164"/>
      <c r="P37" s="44"/>
      <c r="Q37" s="44"/>
      <c r="R37" s="6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</row>
    <row r="38" spans="1:38" ht="14.25" customHeight="1">
      <c r="A38" s="139"/>
      <c r="B38" s="132"/>
      <c r="C38" s="132"/>
      <c r="D38" s="132"/>
      <c r="E38" s="6"/>
      <c r="F38" s="140" t="s">
        <v>600</v>
      </c>
      <c r="G38" s="59"/>
      <c r="H38" s="44"/>
      <c r="I38" s="59"/>
      <c r="J38" s="6"/>
      <c r="K38" s="162"/>
      <c r="L38" s="163"/>
      <c r="M38" s="6"/>
      <c r="N38" s="122"/>
      <c r="O38" s="164"/>
      <c r="P38" s="44"/>
      <c r="Q38" s="44"/>
      <c r="R38" s="6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</row>
    <row r="39" spans="1:38" ht="14.25" customHeight="1">
      <c r="A39" s="132"/>
      <c r="B39" s="132"/>
      <c r="C39" s="132"/>
      <c r="D39" s="132"/>
      <c r="E39" s="6"/>
      <c r="F39" s="6"/>
      <c r="G39" s="6"/>
      <c r="H39" s="6"/>
      <c r="I39" s="6"/>
      <c r="J39" s="145"/>
      <c r="K39" s="142"/>
      <c r="L39" s="143"/>
      <c r="M39" s="6"/>
      <c r="N39" s="146"/>
      <c r="O39" s="1"/>
      <c r="P39" s="44"/>
      <c r="Q39" s="44"/>
      <c r="R39" s="6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</row>
    <row r="40" spans="1:38" ht="12.75" customHeight="1">
      <c r="A40" s="165" t="s">
        <v>609</v>
      </c>
      <c r="B40" s="165"/>
      <c r="C40" s="165"/>
      <c r="D40" s="165"/>
      <c r="E40" s="6"/>
      <c r="F40" s="6"/>
      <c r="G40" s="6"/>
      <c r="H40" s="6"/>
      <c r="I40" s="6"/>
      <c r="J40" s="6"/>
      <c r="K40" s="6"/>
      <c r="L40" s="6"/>
      <c r="M40" s="6"/>
      <c r="N40" s="6"/>
      <c r="O40" s="24"/>
      <c r="Q40" s="44"/>
      <c r="R40" s="6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</row>
    <row r="41" spans="1:38" ht="38.25" customHeight="1">
      <c r="A41" s="100" t="s">
        <v>16</v>
      </c>
      <c r="B41" s="100" t="s">
        <v>568</v>
      </c>
      <c r="C41" s="100"/>
      <c r="D41" s="101" t="s">
        <v>579</v>
      </c>
      <c r="E41" s="100" t="s">
        <v>580</v>
      </c>
      <c r="F41" s="100" t="s">
        <v>581</v>
      </c>
      <c r="G41" s="100" t="s">
        <v>602</v>
      </c>
      <c r="H41" s="100" t="s">
        <v>583</v>
      </c>
      <c r="I41" s="100" t="s">
        <v>584</v>
      </c>
      <c r="J41" s="99" t="s">
        <v>585</v>
      </c>
      <c r="K41" s="166" t="s">
        <v>610</v>
      </c>
      <c r="L41" s="102" t="s">
        <v>587</v>
      </c>
      <c r="M41" s="166" t="s">
        <v>611</v>
      </c>
      <c r="N41" s="100" t="s">
        <v>612</v>
      </c>
      <c r="O41" s="99" t="s">
        <v>589</v>
      </c>
      <c r="P41" s="101" t="s">
        <v>590</v>
      </c>
      <c r="Q41" s="44"/>
      <c r="R41" s="6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</row>
    <row r="42" spans="1:38" s="268" customFormat="1" ht="13.5" customHeight="1">
      <c r="A42" s="280">
        <v>1</v>
      </c>
      <c r="B42" s="443">
        <v>44531</v>
      </c>
      <c r="C42" s="305"/>
      <c r="D42" s="305" t="s">
        <v>873</v>
      </c>
      <c r="E42" s="280" t="s">
        <v>593</v>
      </c>
      <c r="F42" s="280" t="s">
        <v>918</v>
      </c>
      <c r="G42" s="280">
        <v>2100</v>
      </c>
      <c r="H42" s="283"/>
      <c r="I42" s="283" t="s">
        <v>919</v>
      </c>
      <c r="J42" s="434" t="s">
        <v>594</v>
      </c>
      <c r="K42" s="283"/>
      <c r="L42" s="352"/>
      <c r="M42" s="353"/>
      <c r="N42" s="283"/>
      <c r="O42" s="354"/>
      <c r="P42" s="355"/>
      <c r="Q42" s="271"/>
      <c r="R42" s="299" t="s">
        <v>595</v>
      </c>
      <c r="S42" s="267"/>
      <c r="T42" s="267"/>
      <c r="U42" s="267"/>
      <c r="V42" s="267"/>
      <c r="W42" s="267"/>
      <c r="X42" s="267"/>
      <c r="Y42" s="267"/>
      <c r="Z42" s="267"/>
      <c r="AA42" s="267"/>
      <c r="AB42" s="267"/>
      <c r="AC42" s="267"/>
      <c r="AD42" s="267"/>
      <c r="AE42" s="267"/>
      <c r="AF42" s="298"/>
      <c r="AG42" s="279"/>
      <c r="AH42" s="297"/>
      <c r="AI42" s="297"/>
      <c r="AJ42" s="298"/>
      <c r="AK42" s="298"/>
      <c r="AL42" s="298"/>
    </row>
    <row r="43" spans="1:38" s="268" customFormat="1" ht="13.5" customHeight="1">
      <c r="A43" s="280">
        <v>2</v>
      </c>
      <c r="B43" s="443">
        <v>44531</v>
      </c>
      <c r="C43" s="305"/>
      <c r="D43" s="305" t="s">
        <v>876</v>
      </c>
      <c r="E43" s="280" t="s">
        <v>593</v>
      </c>
      <c r="F43" s="280" t="s">
        <v>920</v>
      </c>
      <c r="G43" s="280">
        <v>3070</v>
      </c>
      <c r="H43" s="283"/>
      <c r="I43" s="283" t="s">
        <v>877</v>
      </c>
      <c r="J43" s="434" t="s">
        <v>594</v>
      </c>
      <c r="K43" s="283"/>
      <c r="L43" s="352"/>
      <c r="M43" s="353"/>
      <c r="N43" s="283"/>
      <c r="O43" s="354"/>
      <c r="P43" s="355"/>
      <c r="Q43" s="271"/>
      <c r="R43" s="299" t="s">
        <v>592</v>
      </c>
      <c r="S43" s="267"/>
      <c r="T43" s="267"/>
      <c r="U43" s="267"/>
      <c r="V43" s="267"/>
      <c r="W43" s="267"/>
      <c r="X43" s="267"/>
      <c r="Y43" s="267"/>
      <c r="Z43" s="267"/>
      <c r="AA43" s="267"/>
      <c r="AB43" s="267"/>
      <c r="AC43" s="267"/>
      <c r="AD43" s="267"/>
      <c r="AE43" s="267"/>
      <c r="AF43" s="298"/>
      <c r="AG43" s="279"/>
      <c r="AH43" s="297"/>
      <c r="AI43" s="297"/>
      <c r="AJ43" s="298"/>
      <c r="AK43" s="298"/>
      <c r="AL43" s="298"/>
    </row>
    <row r="44" spans="1:38" s="268" customFormat="1" ht="13.5" customHeight="1">
      <c r="A44" s="280"/>
      <c r="B44" s="301"/>
      <c r="C44" s="305"/>
      <c r="D44" s="305"/>
      <c r="E44" s="306"/>
      <c r="F44" s="306"/>
      <c r="G44" s="306"/>
      <c r="H44" s="307"/>
      <c r="I44" s="307"/>
      <c r="J44" s="308"/>
      <c r="K44" s="307"/>
      <c r="L44" s="441"/>
      <c r="M44" s="444"/>
      <c r="N44" s="307"/>
      <c r="O44" s="445"/>
      <c r="P44" s="446"/>
      <c r="Q44" s="271"/>
      <c r="R44" s="299"/>
      <c r="S44" s="267"/>
      <c r="T44" s="267"/>
      <c r="U44" s="267"/>
      <c r="V44" s="267"/>
      <c r="W44" s="267"/>
      <c r="X44" s="267"/>
      <c r="Y44" s="267"/>
      <c r="Z44" s="267"/>
      <c r="AA44" s="267"/>
      <c r="AB44" s="267"/>
      <c r="AC44" s="267"/>
      <c r="AD44" s="267"/>
      <c r="AE44" s="267"/>
      <c r="AF44" s="298"/>
      <c r="AG44" s="279"/>
      <c r="AH44" s="297"/>
      <c r="AI44" s="297"/>
      <c r="AJ44" s="298"/>
      <c r="AK44" s="298"/>
      <c r="AL44" s="298"/>
    </row>
    <row r="45" spans="1:38" s="268" customFormat="1" ht="13.5" customHeight="1">
      <c r="A45" s="309"/>
      <c r="B45" s="309"/>
      <c r="C45" s="309"/>
      <c r="D45" s="309"/>
      <c r="E45" s="309"/>
      <c r="F45" s="309"/>
      <c r="G45" s="309"/>
      <c r="H45" s="309"/>
      <c r="I45" s="309"/>
      <c r="J45" s="309"/>
      <c r="K45" s="283"/>
      <c r="L45" s="352"/>
      <c r="M45" s="353"/>
      <c r="N45" s="283"/>
      <c r="O45" s="387"/>
      <c r="P45" s="388"/>
      <c r="Q45" s="271"/>
      <c r="R45" s="299"/>
      <c r="S45" s="267"/>
      <c r="T45" s="267"/>
      <c r="U45" s="267"/>
      <c r="V45" s="267"/>
      <c r="W45" s="267"/>
      <c r="X45" s="267"/>
      <c r="Y45" s="267"/>
      <c r="Z45" s="267"/>
      <c r="AA45" s="267"/>
      <c r="AB45" s="267"/>
      <c r="AC45" s="267"/>
      <c r="AD45" s="267"/>
      <c r="AE45" s="267"/>
      <c r="AF45" s="298"/>
      <c r="AG45" s="269"/>
      <c r="AH45" s="389"/>
      <c r="AI45" s="389"/>
      <c r="AJ45" s="329"/>
      <c r="AK45" s="329"/>
      <c r="AL45" s="329"/>
    </row>
    <row r="46" spans="1:38" ht="13.5" customHeight="1">
      <c r="A46" s="464"/>
      <c r="B46" s="466"/>
      <c r="C46" s="300"/>
      <c r="D46" s="277"/>
      <c r="E46" s="295"/>
      <c r="F46" s="295"/>
      <c r="G46" s="295"/>
      <c r="H46" s="296"/>
      <c r="I46" s="296"/>
      <c r="J46" s="277"/>
      <c r="K46" s="282"/>
      <c r="L46" s="282"/>
      <c r="M46" s="468"/>
      <c r="N46" s="470"/>
      <c r="O46" s="460"/>
      <c r="P46" s="462"/>
      <c r="Q46" s="167"/>
      <c r="R46" s="6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 ht="13.5" customHeight="1">
      <c r="A47" s="465"/>
      <c r="B47" s="467"/>
      <c r="C47" s="109"/>
      <c r="D47" s="168"/>
      <c r="E47" s="107"/>
      <c r="F47" s="107"/>
      <c r="G47" s="107"/>
      <c r="H47" s="112"/>
      <c r="I47" s="296"/>
      <c r="J47" s="168"/>
      <c r="K47" s="281"/>
      <c r="L47" s="282"/>
      <c r="M47" s="469"/>
      <c r="N47" s="471"/>
      <c r="O47" s="461"/>
      <c r="P47" s="463"/>
      <c r="Q47" s="1"/>
      <c r="R47" s="6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 ht="13.5" customHeight="1">
      <c r="A48" s="120"/>
      <c r="B48" s="121"/>
      <c r="C48" s="156"/>
      <c r="D48" s="169"/>
      <c r="E48" s="170"/>
      <c r="F48" s="120"/>
      <c r="G48" s="120"/>
      <c r="H48" s="120"/>
      <c r="I48" s="158"/>
      <c r="J48" s="158"/>
      <c r="K48" s="158"/>
      <c r="L48" s="158"/>
      <c r="M48" s="158"/>
      <c r="N48" s="158"/>
      <c r="O48" s="158"/>
      <c r="P48" s="158"/>
      <c r="Q48" s="1"/>
      <c r="R48" s="6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1:38" ht="12.75" customHeight="1">
      <c r="A49" s="171"/>
      <c r="B49" s="121"/>
      <c r="C49" s="122"/>
      <c r="D49" s="172"/>
      <c r="E49" s="125"/>
      <c r="F49" s="125"/>
      <c r="G49" s="125"/>
      <c r="H49" s="125"/>
      <c r="I49" s="125"/>
      <c r="J49" s="6"/>
      <c r="K49" s="125"/>
      <c r="L49" s="125"/>
      <c r="M49" s="6"/>
      <c r="N49" s="1"/>
      <c r="O49" s="122"/>
      <c r="P49" s="44"/>
      <c r="Q49" s="44"/>
      <c r="R49" s="6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44"/>
      <c r="AG49" s="44"/>
      <c r="AH49" s="44"/>
      <c r="AI49" s="44"/>
      <c r="AJ49" s="44"/>
      <c r="AK49" s="44"/>
      <c r="AL49" s="44"/>
    </row>
    <row r="50" spans="1:38" ht="12.75" customHeight="1">
      <c r="A50" s="173" t="s">
        <v>614</v>
      </c>
      <c r="B50" s="173"/>
      <c r="C50" s="173"/>
      <c r="D50" s="173"/>
      <c r="E50" s="174"/>
      <c r="F50" s="125"/>
      <c r="G50" s="125"/>
      <c r="H50" s="125"/>
      <c r="I50" s="125"/>
      <c r="J50" s="1"/>
      <c r="K50" s="6"/>
      <c r="L50" s="6"/>
      <c r="M50" s="6"/>
      <c r="N50" s="1"/>
      <c r="O50" s="1"/>
      <c r="P50" s="44"/>
      <c r="Q50" s="44"/>
      <c r="R50" s="6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44"/>
      <c r="AG50" s="44"/>
      <c r="AH50" s="44"/>
      <c r="AI50" s="44"/>
      <c r="AJ50" s="44"/>
      <c r="AK50" s="44"/>
      <c r="AL50" s="44"/>
    </row>
    <row r="51" spans="1:38" ht="38.25" customHeight="1">
      <c r="A51" s="100" t="s">
        <v>16</v>
      </c>
      <c r="B51" s="100" t="s">
        <v>568</v>
      </c>
      <c r="C51" s="100"/>
      <c r="D51" s="101" t="s">
        <v>579</v>
      </c>
      <c r="E51" s="100" t="s">
        <v>580</v>
      </c>
      <c r="F51" s="100" t="s">
        <v>581</v>
      </c>
      <c r="G51" s="100" t="s">
        <v>602</v>
      </c>
      <c r="H51" s="100" t="s">
        <v>583</v>
      </c>
      <c r="I51" s="100" t="s">
        <v>584</v>
      </c>
      <c r="J51" s="99" t="s">
        <v>585</v>
      </c>
      <c r="K51" s="99" t="s">
        <v>615</v>
      </c>
      <c r="L51" s="102" t="s">
        <v>587</v>
      </c>
      <c r="M51" s="166" t="s">
        <v>611</v>
      </c>
      <c r="N51" s="100" t="s">
        <v>612</v>
      </c>
      <c r="O51" s="100" t="s">
        <v>589</v>
      </c>
      <c r="P51" s="101" t="s">
        <v>590</v>
      </c>
      <c r="Q51" s="44"/>
      <c r="R51" s="6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44"/>
      <c r="AG51" s="44"/>
      <c r="AH51" s="44"/>
      <c r="AI51" s="44"/>
      <c r="AJ51" s="44"/>
      <c r="AK51" s="44"/>
      <c r="AL51" s="44"/>
    </row>
    <row r="52" spans="1:38" s="268" customFormat="1" ht="12.75" customHeight="1">
      <c r="A52" s="356">
        <v>1</v>
      </c>
      <c r="B52" s="266">
        <v>44531</v>
      </c>
      <c r="C52" s="357"/>
      <c r="D52" s="358" t="s">
        <v>912</v>
      </c>
      <c r="E52" s="356" t="s">
        <v>593</v>
      </c>
      <c r="F52" s="356">
        <v>72</v>
      </c>
      <c r="G52" s="356">
        <v>30</v>
      </c>
      <c r="H52" s="356">
        <v>92.5</v>
      </c>
      <c r="I52" s="359" t="s">
        <v>888</v>
      </c>
      <c r="J52" s="360" t="s">
        <v>913</v>
      </c>
      <c r="K52" s="361">
        <f>H52-F52</f>
        <v>20.5</v>
      </c>
      <c r="L52" s="361">
        <v>100</v>
      </c>
      <c r="M52" s="360">
        <f>(K52*N52)-100</f>
        <v>925</v>
      </c>
      <c r="N52" s="360">
        <v>50</v>
      </c>
      <c r="O52" s="362" t="s">
        <v>591</v>
      </c>
      <c r="P52" s="266">
        <v>44531</v>
      </c>
      <c r="Q52" s="271"/>
      <c r="R52" s="272" t="s">
        <v>595</v>
      </c>
      <c r="S52" s="267"/>
      <c r="T52" s="267"/>
      <c r="U52" s="267"/>
      <c r="V52" s="267"/>
      <c r="W52" s="267"/>
      <c r="X52" s="267"/>
      <c r="Y52" s="267"/>
      <c r="Z52" s="267"/>
      <c r="AA52" s="267"/>
      <c r="AB52" s="267"/>
      <c r="AC52" s="267"/>
      <c r="AD52" s="267"/>
      <c r="AE52" s="267"/>
      <c r="AF52" s="267"/>
      <c r="AG52" s="267"/>
      <c r="AH52" s="267"/>
      <c r="AI52" s="267"/>
      <c r="AJ52" s="267"/>
      <c r="AK52" s="267"/>
      <c r="AL52" s="267"/>
    </row>
    <row r="53" spans="1:38" s="268" customFormat="1" ht="12.75" customHeight="1">
      <c r="A53" s="363">
        <v>2</v>
      </c>
      <c r="B53" s="266">
        <v>44531</v>
      </c>
      <c r="C53" s="364"/>
      <c r="D53" s="365" t="s">
        <v>914</v>
      </c>
      <c r="E53" s="366" t="s">
        <v>593</v>
      </c>
      <c r="F53" s="367">
        <v>72</v>
      </c>
      <c r="G53" s="367">
        <v>30</v>
      </c>
      <c r="H53" s="367">
        <v>93</v>
      </c>
      <c r="I53" s="368" t="s">
        <v>915</v>
      </c>
      <c r="J53" s="360" t="s">
        <v>605</v>
      </c>
      <c r="K53" s="361">
        <f t="shared" ref="K53" si="6">H53-F53</f>
        <v>21</v>
      </c>
      <c r="L53" s="361">
        <v>100</v>
      </c>
      <c r="M53" s="360">
        <f t="shared" ref="M53" si="7">(K53*N53)-100</f>
        <v>950</v>
      </c>
      <c r="N53" s="360">
        <v>50</v>
      </c>
      <c r="O53" s="362" t="s">
        <v>591</v>
      </c>
      <c r="P53" s="266">
        <v>44531</v>
      </c>
      <c r="Q53" s="271"/>
      <c r="R53" s="272" t="s">
        <v>595</v>
      </c>
      <c r="S53" s="267"/>
      <c r="T53" s="267"/>
      <c r="U53" s="267"/>
      <c r="V53" s="267"/>
      <c r="W53" s="267"/>
      <c r="X53" s="267"/>
      <c r="Y53" s="267"/>
      <c r="Z53" s="267"/>
      <c r="AA53" s="267"/>
      <c r="AB53" s="267"/>
      <c r="AC53" s="267"/>
      <c r="AD53" s="267"/>
      <c r="AE53" s="267"/>
      <c r="AF53" s="267"/>
      <c r="AG53" s="267"/>
      <c r="AH53" s="267"/>
      <c r="AI53" s="267"/>
      <c r="AJ53" s="267"/>
      <c r="AK53" s="267"/>
      <c r="AL53" s="267"/>
    </row>
    <row r="54" spans="1:38" s="420" customFormat="1" ht="12.75" customHeight="1">
      <c r="A54" s="408"/>
      <c r="B54" s="409"/>
      <c r="C54" s="410"/>
      <c r="D54" s="411"/>
      <c r="E54" s="408"/>
      <c r="F54" s="408"/>
      <c r="G54" s="408"/>
      <c r="H54" s="408"/>
      <c r="I54" s="412"/>
      <c r="J54" s="413"/>
      <c r="K54" s="414"/>
      <c r="L54" s="414"/>
      <c r="M54" s="413"/>
      <c r="N54" s="413"/>
      <c r="O54" s="415"/>
      <c r="P54" s="416"/>
      <c r="Q54" s="417"/>
      <c r="R54" s="418"/>
      <c r="S54" s="417"/>
      <c r="T54" s="417"/>
      <c r="U54" s="417"/>
      <c r="V54" s="417"/>
      <c r="W54" s="417"/>
      <c r="X54" s="417"/>
      <c r="Y54" s="417"/>
      <c r="Z54" s="417"/>
      <c r="AA54" s="417"/>
      <c r="AB54" s="417"/>
      <c r="AC54" s="417"/>
      <c r="AD54" s="417"/>
      <c r="AE54" s="417"/>
      <c r="AF54" s="419"/>
      <c r="AG54" s="419"/>
      <c r="AH54" s="419"/>
      <c r="AI54" s="419"/>
      <c r="AJ54" s="419"/>
      <c r="AK54" s="419"/>
      <c r="AL54" s="419"/>
    </row>
    <row r="55" spans="1:38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6"/>
      <c r="S55" s="1"/>
      <c r="T55" s="1"/>
      <c r="U55" s="1"/>
      <c r="V55" s="1"/>
      <c r="W55" s="1"/>
      <c r="X55" s="1"/>
      <c r="Y55" s="1"/>
      <c r="Z55" s="1"/>
      <c r="AF55" s="1"/>
      <c r="AG55" s="1"/>
      <c r="AH55" s="1"/>
      <c r="AI55" s="1"/>
      <c r="AJ55" s="1"/>
      <c r="AK55" s="1"/>
      <c r="AL55" s="1"/>
    </row>
    <row r="56" spans="1:38" ht="14.25" customHeight="1">
      <c r="A56" s="170"/>
      <c r="B56" s="175"/>
      <c r="C56" s="175"/>
      <c r="D56" s="176"/>
      <c r="E56" s="170"/>
      <c r="F56" s="177"/>
      <c r="G56" s="170"/>
      <c r="H56" s="170"/>
      <c r="I56" s="170"/>
      <c r="J56" s="175"/>
      <c r="K56" s="178"/>
      <c r="L56" s="170"/>
      <c r="M56" s="170"/>
      <c r="N56" s="170"/>
      <c r="O56" s="179"/>
      <c r="P56" s="1"/>
      <c r="Q56" s="1"/>
      <c r="R56" s="6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1:38" ht="12.75" customHeight="1">
      <c r="A57" s="98" t="s">
        <v>616</v>
      </c>
      <c r="B57" s="180"/>
      <c r="C57" s="180"/>
      <c r="D57" s="181"/>
      <c r="E57" s="148"/>
      <c r="F57" s="6"/>
      <c r="G57" s="6"/>
      <c r="H57" s="149"/>
      <c r="I57" s="182"/>
      <c r="J57" s="1"/>
      <c r="K57" s="6"/>
      <c r="L57" s="6"/>
      <c r="M57" s="6"/>
      <c r="N57" s="1"/>
      <c r="O57" s="1"/>
      <c r="Q57" s="1"/>
      <c r="R57" s="6"/>
      <c r="S57" s="1"/>
      <c r="T57" s="1"/>
      <c r="U57" s="1"/>
      <c r="V57" s="1"/>
      <c r="W57" s="1"/>
      <c r="X57" s="1"/>
      <c r="Y57" s="1"/>
      <c r="Z57" s="1"/>
    </row>
    <row r="58" spans="1:38" ht="38.25" customHeight="1">
      <c r="A58" s="99" t="s">
        <v>16</v>
      </c>
      <c r="B58" s="100" t="s">
        <v>568</v>
      </c>
      <c r="C58" s="100"/>
      <c r="D58" s="101" t="s">
        <v>579</v>
      </c>
      <c r="E58" s="100" t="s">
        <v>580</v>
      </c>
      <c r="F58" s="100" t="s">
        <v>581</v>
      </c>
      <c r="G58" s="100" t="s">
        <v>582</v>
      </c>
      <c r="H58" s="100" t="s">
        <v>583</v>
      </c>
      <c r="I58" s="100" t="s">
        <v>584</v>
      </c>
      <c r="J58" s="99" t="s">
        <v>585</v>
      </c>
      <c r="K58" s="152" t="s">
        <v>603</v>
      </c>
      <c r="L58" s="153" t="s">
        <v>587</v>
      </c>
      <c r="M58" s="102" t="s">
        <v>588</v>
      </c>
      <c r="N58" s="100" t="s">
        <v>589</v>
      </c>
      <c r="O58" s="101" t="s">
        <v>590</v>
      </c>
      <c r="P58" s="100" t="s">
        <v>830</v>
      </c>
      <c r="Q58" s="1"/>
      <c r="R58" s="6"/>
      <c r="S58" s="1"/>
      <c r="T58" s="1"/>
      <c r="U58" s="1"/>
      <c r="V58" s="1"/>
      <c r="W58" s="1"/>
      <c r="X58" s="1"/>
      <c r="Y58" s="1"/>
      <c r="Z58" s="1"/>
    </row>
    <row r="59" spans="1:38" ht="14.25" customHeight="1">
      <c r="A59" s="288">
        <v>1</v>
      </c>
      <c r="B59" s="285">
        <v>44420</v>
      </c>
      <c r="C59" s="294"/>
      <c r="D59" s="286" t="s">
        <v>500</v>
      </c>
      <c r="E59" s="287" t="s">
        <v>593</v>
      </c>
      <c r="F59" s="288">
        <v>314</v>
      </c>
      <c r="G59" s="288">
        <v>284</v>
      </c>
      <c r="H59" s="287">
        <v>343.5</v>
      </c>
      <c r="I59" s="289" t="s">
        <v>823</v>
      </c>
      <c r="J59" s="290" t="s">
        <v>827</v>
      </c>
      <c r="K59" s="290">
        <f t="shared" ref="K59" si="8">H59-F59</f>
        <v>29.5</v>
      </c>
      <c r="L59" s="291">
        <f t="shared" ref="L59" si="9">(F59*-0.7)/100</f>
        <v>-2.198</v>
      </c>
      <c r="M59" s="292">
        <f t="shared" ref="M59" si="10">(K59+L59)/F59</f>
        <v>8.6949044585987262E-2</v>
      </c>
      <c r="N59" s="290" t="s">
        <v>591</v>
      </c>
      <c r="O59" s="293">
        <v>44455</v>
      </c>
      <c r="P59" s="290">
        <f>VLOOKUP(D59,'MidCap Intra'!B169:C666,2,0)</f>
        <v>315.14999999999998</v>
      </c>
      <c r="Q59" s="1"/>
      <c r="R59" s="1" t="s">
        <v>592</v>
      </c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38" s="268" customFormat="1" ht="14.25" customHeight="1">
      <c r="A60" s="324">
        <v>2</v>
      </c>
      <c r="B60" s="325">
        <v>44488</v>
      </c>
      <c r="C60" s="326"/>
      <c r="D60" s="327" t="s">
        <v>138</v>
      </c>
      <c r="E60" s="328" t="s">
        <v>593</v>
      </c>
      <c r="F60" s="329" t="s">
        <v>841</v>
      </c>
      <c r="G60" s="329">
        <v>198</v>
      </c>
      <c r="H60" s="328"/>
      <c r="I60" s="330" t="s">
        <v>837</v>
      </c>
      <c r="J60" s="331" t="s">
        <v>594</v>
      </c>
      <c r="K60" s="331"/>
      <c r="L60" s="332"/>
      <c r="M60" s="333"/>
      <c r="N60" s="331"/>
      <c r="O60" s="334"/>
      <c r="P60" s="331"/>
      <c r="Q60" s="267"/>
      <c r="R60" s="1" t="s">
        <v>592</v>
      </c>
      <c r="S60" s="267"/>
      <c r="T60" s="267"/>
      <c r="U60" s="267"/>
      <c r="V60" s="267"/>
      <c r="W60" s="267"/>
      <c r="X60" s="267"/>
      <c r="Y60" s="267"/>
      <c r="Z60" s="267"/>
      <c r="AA60" s="267"/>
      <c r="AB60" s="267"/>
      <c r="AC60" s="267"/>
      <c r="AD60" s="267"/>
      <c r="AE60" s="267"/>
      <c r="AF60" s="267"/>
      <c r="AG60" s="267"/>
      <c r="AH60" s="267"/>
      <c r="AI60" s="267"/>
      <c r="AJ60" s="267"/>
      <c r="AK60" s="267"/>
      <c r="AL60" s="267"/>
    </row>
    <row r="61" spans="1:38" s="268" customFormat="1" ht="14.25" customHeight="1">
      <c r="A61" s="324">
        <v>3</v>
      </c>
      <c r="B61" s="325">
        <v>44490</v>
      </c>
      <c r="C61" s="326"/>
      <c r="D61" s="327" t="s">
        <v>468</v>
      </c>
      <c r="E61" s="328" t="s">
        <v>593</v>
      </c>
      <c r="F61" s="329" t="s">
        <v>842</v>
      </c>
      <c r="G61" s="329">
        <v>3700</v>
      </c>
      <c r="H61" s="328"/>
      <c r="I61" s="330" t="s">
        <v>839</v>
      </c>
      <c r="J61" s="331" t="s">
        <v>594</v>
      </c>
      <c r="K61" s="331"/>
      <c r="L61" s="332"/>
      <c r="M61" s="333"/>
      <c r="N61" s="331"/>
      <c r="O61" s="334"/>
      <c r="P61" s="331"/>
      <c r="Q61" s="267"/>
      <c r="R61" s="1" t="s">
        <v>592</v>
      </c>
      <c r="S61" s="267"/>
      <c r="T61" s="267"/>
      <c r="U61" s="267"/>
      <c r="V61" s="267"/>
      <c r="W61" s="267"/>
      <c r="X61" s="267"/>
      <c r="Y61" s="267"/>
      <c r="Z61" s="267"/>
      <c r="AA61" s="267"/>
      <c r="AB61" s="267"/>
      <c r="AC61" s="267"/>
      <c r="AD61" s="267"/>
      <c r="AE61" s="267"/>
      <c r="AF61" s="267"/>
      <c r="AG61" s="267"/>
      <c r="AH61" s="267"/>
      <c r="AI61" s="267"/>
      <c r="AJ61" s="267"/>
      <c r="AK61" s="267"/>
      <c r="AL61" s="267"/>
    </row>
    <row r="62" spans="1:38" ht="14.25" customHeight="1">
      <c r="A62" s="183"/>
      <c r="B62" s="154"/>
      <c r="C62" s="184"/>
      <c r="D62" s="109"/>
      <c r="E62" s="185"/>
      <c r="F62" s="185"/>
      <c r="G62" s="185"/>
      <c r="H62" s="185"/>
      <c r="I62" s="185"/>
      <c r="J62" s="185"/>
      <c r="K62" s="186"/>
      <c r="L62" s="187"/>
      <c r="M62" s="185"/>
      <c r="N62" s="188"/>
      <c r="O62" s="189"/>
      <c r="P62" s="189"/>
      <c r="R62" s="6"/>
      <c r="S62" s="44"/>
      <c r="T62" s="1"/>
      <c r="U62" s="1"/>
      <c r="V62" s="1"/>
      <c r="W62" s="1"/>
      <c r="X62" s="1"/>
      <c r="Y62" s="1"/>
      <c r="Z62" s="1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</row>
    <row r="63" spans="1:38" ht="12.75" customHeight="1">
      <c r="A63" s="132" t="s">
        <v>596</v>
      </c>
      <c r="B63" s="132"/>
      <c r="C63" s="132"/>
      <c r="D63" s="132"/>
      <c r="E63" s="44"/>
      <c r="F63" s="140" t="s">
        <v>598</v>
      </c>
      <c r="G63" s="59"/>
      <c r="H63" s="59"/>
      <c r="I63" s="59"/>
      <c r="J63" s="6"/>
      <c r="K63" s="162"/>
      <c r="L63" s="163"/>
      <c r="M63" s="6"/>
      <c r="N63" s="122"/>
      <c r="O63" s="190"/>
      <c r="P63" s="1"/>
      <c r="Q63" s="1"/>
      <c r="R63" s="6"/>
      <c r="S63" s="1"/>
      <c r="T63" s="1"/>
      <c r="U63" s="1"/>
      <c r="V63" s="1"/>
      <c r="W63" s="1"/>
      <c r="X63" s="1"/>
      <c r="Y63" s="1"/>
    </row>
    <row r="64" spans="1:38" ht="12.75" customHeight="1">
      <c r="A64" s="139" t="s">
        <v>597</v>
      </c>
      <c r="B64" s="132"/>
      <c r="C64" s="132"/>
      <c r="D64" s="132"/>
      <c r="E64" s="6"/>
      <c r="F64" s="140" t="s">
        <v>600</v>
      </c>
      <c r="G64" s="6"/>
      <c r="H64" s="6" t="s">
        <v>821</v>
      </c>
      <c r="I64" s="6"/>
      <c r="J64" s="1"/>
      <c r="K64" s="6"/>
      <c r="L64" s="6"/>
      <c r="M64" s="6"/>
      <c r="N64" s="1"/>
      <c r="O64" s="1"/>
      <c r="Q64" s="1"/>
      <c r="R64" s="6"/>
      <c r="S64" s="1"/>
      <c r="T64" s="1"/>
      <c r="U64" s="1"/>
      <c r="V64" s="1"/>
      <c r="W64" s="1"/>
      <c r="X64" s="1"/>
      <c r="Y64" s="1"/>
      <c r="Z64" s="1"/>
    </row>
    <row r="65" spans="1:38" ht="12.75" customHeight="1">
      <c r="A65" s="139"/>
      <c r="B65" s="132"/>
      <c r="C65" s="132"/>
      <c r="D65" s="132"/>
      <c r="E65" s="6"/>
      <c r="F65" s="140"/>
      <c r="G65" s="6"/>
      <c r="H65" s="6"/>
      <c r="I65" s="6"/>
      <c r="J65" s="1"/>
      <c r="K65" s="6"/>
      <c r="L65" s="6"/>
      <c r="M65" s="6"/>
      <c r="N65" s="1"/>
      <c r="O65" s="1"/>
      <c r="Q65" s="1"/>
      <c r="R65" s="59"/>
      <c r="S65" s="1"/>
      <c r="T65" s="1"/>
      <c r="U65" s="1"/>
      <c r="V65" s="1"/>
      <c r="W65" s="1"/>
      <c r="X65" s="1"/>
      <c r="Y65" s="1"/>
      <c r="Z65" s="1"/>
    </row>
    <row r="66" spans="1:38" ht="12.75" customHeight="1">
      <c r="A66" s="1"/>
      <c r="B66" s="147" t="s">
        <v>617</v>
      </c>
      <c r="C66" s="147"/>
      <c r="D66" s="147"/>
      <c r="E66" s="147"/>
      <c r="F66" s="148"/>
      <c r="G66" s="6"/>
      <c r="H66" s="6"/>
      <c r="I66" s="149"/>
      <c r="J66" s="150"/>
      <c r="K66" s="151"/>
      <c r="L66" s="150"/>
      <c r="M66" s="6"/>
      <c r="N66" s="1"/>
      <c r="O66" s="1"/>
      <c r="Q66" s="1"/>
      <c r="R66" s="59"/>
      <c r="S66" s="1"/>
      <c r="T66" s="1"/>
      <c r="U66" s="1"/>
      <c r="V66" s="1"/>
      <c r="W66" s="1"/>
      <c r="X66" s="1"/>
      <c r="Y66" s="1"/>
      <c r="Z66" s="1"/>
    </row>
    <row r="67" spans="1:38" ht="38.25" customHeight="1">
      <c r="A67" s="99" t="s">
        <v>16</v>
      </c>
      <c r="B67" s="100" t="s">
        <v>568</v>
      </c>
      <c r="C67" s="100"/>
      <c r="D67" s="101" t="s">
        <v>579</v>
      </c>
      <c r="E67" s="100" t="s">
        <v>580</v>
      </c>
      <c r="F67" s="100" t="s">
        <v>581</v>
      </c>
      <c r="G67" s="100" t="s">
        <v>602</v>
      </c>
      <c r="H67" s="100" t="s">
        <v>583</v>
      </c>
      <c r="I67" s="100" t="s">
        <v>584</v>
      </c>
      <c r="J67" s="191" t="s">
        <v>585</v>
      </c>
      <c r="K67" s="152" t="s">
        <v>603</v>
      </c>
      <c r="L67" s="166" t="s">
        <v>611</v>
      </c>
      <c r="M67" s="100" t="s">
        <v>612</v>
      </c>
      <c r="N67" s="153" t="s">
        <v>587</v>
      </c>
      <c r="O67" s="102" t="s">
        <v>588</v>
      </c>
      <c r="P67" s="100" t="s">
        <v>589</v>
      </c>
      <c r="Q67" s="101" t="s">
        <v>590</v>
      </c>
      <c r="R67" s="59"/>
      <c r="S67" s="1"/>
      <c r="T67" s="1"/>
      <c r="U67" s="1"/>
      <c r="V67" s="1"/>
      <c r="W67" s="1"/>
      <c r="X67" s="1"/>
      <c r="Y67" s="1"/>
      <c r="Z67" s="1"/>
    </row>
    <row r="68" spans="1:38" ht="14.25" customHeight="1">
      <c r="A68" s="113"/>
      <c r="B68" s="115"/>
      <c r="C68" s="192"/>
      <c r="D68" s="116"/>
      <c r="E68" s="117"/>
      <c r="F68" s="193"/>
      <c r="G68" s="113"/>
      <c r="H68" s="117"/>
      <c r="I68" s="118"/>
      <c r="J68" s="194"/>
      <c r="K68" s="194"/>
      <c r="L68" s="195"/>
      <c r="M68" s="107"/>
      <c r="N68" s="195"/>
      <c r="O68" s="196"/>
      <c r="P68" s="197"/>
      <c r="Q68" s="198"/>
      <c r="R68" s="160"/>
      <c r="S68" s="126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38" ht="14.25" customHeight="1">
      <c r="A69" s="113"/>
      <c r="B69" s="115"/>
      <c r="C69" s="192"/>
      <c r="D69" s="116"/>
      <c r="E69" s="117"/>
      <c r="F69" s="193"/>
      <c r="G69" s="113"/>
      <c r="H69" s="117"/>
      <c r="I69" s="118"/>
      <c r="J69" s="194"/>
      <c r="K69" s="194"/>
      <c r="L69" s="195"/>
      <c r="M69" s="107"/>
      <c r="N69" s="195"/>
      <c r="O69" s="196"/>
      <c r="P69" s="197"/>
      <c r="Q69" s="198"/>
      <c r="R69" s="160"/>
      <c r="S69" s="126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38" ht="14.25" customHeight="1">
      <c r="A70" s="113"/>
      <c r="B70" s="115"/>
      <c r="C70" s="192"/>
      <c r="D70" s="116"/>
      <c r="E70" s="117"/>
      <c r="F70" s="193"/>
      <c r="G70" s="113"/>
      <c r="H70" s="117"/>
      <c r="I70" s="118"/>
      <c r="J70" s="194"/>
      <c r="K70" s="194"/>
      <c r="L70" s="195"/>
      <c r="M70" s="107"/>
      <c r="N70" s="195"/>
      <c r="O70" s="196"/>
      <c r="P70" s="197"/>
      <c r="Q70" s="198"/>
      <c r="R70" s="6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 ht="14.25" customHeight="1">
      <c r="A71" s="113"/>
      <c r="B71" s="115"/>
      <c r="C71" s="192"/>
      <c r="D71" s="116"/>
      <c r="E71" s="117"/>
      <c r="F71" s="194"/>
      <c r="G71" s="113"/>
      <c r="H71" s="117"/>
      <c r="I71" s="118"/>
      <c r="J71" s="194"/>
      <c r="K71" s="194"/>
      <c r="L71" s="195"/>
      <c r="M71" s="107"/>
      <c r="N71" s="195"/>
      <c r="O71" s="196"/>
      <c r="P71" s="197"/>
      <c r="Q71" s="198"/>
      <c r="R71" s="6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 ht="14.25" customHeight="1">
      <c r="A72" s="113"/>
      <c r="B72" s="115"/>
      <c r="C72" s="192"/>
      <c r="D72" s="116"/>
      <c r="E72" s="117"/>
      <c r="F72" s="194"/>
      <c r="G72" s="113"/>
      <c r="H72" s="117"/>
      <c r="I72" s="118"/>
      <c r="J72" s="194"/>
      <c r="K72" s="194"/>
      <c r="L72" s="195"/>
      <c r="M72" s="107"/>
      <c r="N72" s="195"/>
      <c r="O72" s="196"/>
      <c r="P72" s="197"/>
      <c r="Q72" s="198"/>
      <c r="R72" s="6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 ht="14.25" customHeight="1">
      <c r="A73" s="113"/>
      <c r="B73" s="115"/>
      <c r="C73" s="192"/>
      <c r="D73" s="116"/>
      <c r="E73" s="117"/>
      <c r="F73" s="193"/>
      <c r="G73" s="113"/>
      <c r="H73" s="117"/>
      <c r="I73" s="118"/>
      <c r="J73" s="194"/>
      <c r="K73" s="194"/>
      <c r="L73" s="195"/>
      <c r="M73" s="107"/>
      <c r="N73" s="195"/>
      <c r="O73" s="196"/>
      <c r="P73" s="197"/>
      <c r="Q73" s="198"/>
      <c r="R73" s="6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 ht="14.25" customHeight="1">
      <c r="A74" s="113"/>
      <c r="B74" s="115"/>
      <c r="C74" s="192"/>
      <c r="D74" s="116"/>
      <c r="E74" s="117"/>
      <c r="F74" s="193"/>
      <c r="G74" s="113"/>
      <c r="H74" s="117"/>
      <c r="I74" s="118"/>
      <c r="J74" s="194"/>
      <c r="K74" s="194"/>
      <c r="L74" s="194"/>
      <c r="M74" s="194"/>
      <c r="N74" s="195"/>
      <c r="O74" s="199"/>
      <c r="P74" s="197"/>
      <c r="Q74" s="198"/>
      <c r="R74" s="6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 ht="14.25" customHeight="1">
      <c r="A75" s="113"/>
      <c r="B75" s="115"/>
      <c r="C75" s="192"/>
      <c r="D75" s="116"/>
      <c r="E75" s="117"/>
      <c r="F75" s="194"/>
      <c r="G75" s="113"/>
      <c r="H75" s="117"/>
      <c r="I75" s="118"/>
      <c r="J75" s="194"/>
      <c r="K75" s="194"/>
      <c r="L75" s="195"/>
      <c r="M75" s="107"/>
      <c r="N75" s="195"/>
      <c r="O75" s="196"/>
      <c r="P75" s="197"/>
      <c r="Q75" s="198"/>
      <c r="R75" s="160"/>
      <c r="S75" s="126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1:38" ht="14.25" customHeight="1">
      <c r="A76" s="113"/>
      <c r="B76" s="115"/>
      <c r="C76" s="192"/>
      <c r="D76" s="116"/>
      <c r="E76" s="117"/>
      <c r="F76" s="193"/>
      <c r="G76" s="113"/>
      <c r="H76" s="117"/>
      <c r="I76" s="118"/>
      <c r="J76" s="200"/>
      <c r="K76" s="200"/>
      <c r="L76" s="200"/>
      <c r="M76" s="200"/>
      <c r="N76" s="201"/>
      <c r="O76" s="196"/>
      <c r="P76" s="119"/>
      <c r="Q76" s="198"/>
      <c r="R76" s="160"/>
      <c r="S76" s="126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 ht="12.75" customHeight="1">
      <c r="A77" s="139"/>
      <c r="B77" s="132"/>
      <c r="C77" s="132"/>
      <c r="D77" s="132"/>
      <c r="E77" s="6"/>
      <c r="F77" s="140"/>
      <c r="G77" s="6"/>
      <c r="H77" s="6"/>
      <c r="I77" s="6"/>
      <c r="J77" s="1"/>
      <c r="K77" s="6"/>
      <c r="L77" s="6"/>
      <c r="M77" s="6"/>
      <c r="N77" s="1"/>
      <c r="O77" s="1"/>
      <c r="P77" s="1"/>
      <c r="Q77" s="1"/>
      <c r="R77" s="6"/>
      <c r="S77" s="1"/>
      <c r="T77" s="1"/>
      <c r="U77" s="1"/>
      <c r="V77" s="1"/>
      <c r="W77" s="1"/>
      <c r="X77" s="1"/>
      <c r="Y77" s="1"/>
      <c r="Z77" s="1"/>
    </row>
    <row r="78" spans="1:38" ht="12.75" customHeight="1">
      <c r="A78" s="139"/>
      <c r="B78" s="132"/>
      <c r="C78" s="132"/>
      <c r="D78" s="132"/>
      <c r="E78" s="6"/>
      <c r="F78" s="140"/>
      <c r="G78" s="59"/>
      <c r="H78" s="44"/>
      <c r="I78" s="59"/>
      <c r="J78" s="6"/>
      <c r="K78" s="162"/>
      <c r="L78" s="163"/>
      <c r="M78" s="6"/>
      <c r="N78" s="122"/>
      <c r="O78" s="164"/>
      <c r="P78" s="1"/>
      <c r="Q78" s="1"/>
      <c r="R78" s="6"/>
      <c r="S78" s="1"/>
      <c r="T78" s="1"/>
      <c r="U78" s="1"/>
      <c r="V78" s="1"/>
      <c r="W78" s="1"/>
      <c r="X78" s="1"/>
      <c r="Y78" s="1"/>
      <c r="Z78" s="1"/>
    </row>
    <row r="79" spans="1:38" ht="12.75" customHeight="1">
      <c r="A79" s="59"/>
      <c r="B79" s="121"/>
      <c r="C79" s="121"/>
      <c r="D79" s="44"/>
      <c r="E79" s="59"/>
      <c r="F79" s="59"/>
      <c r="G79" s="59"/>
      <c r="H79" s="44"/>
      <c r="I79" s="59"/>
      <c r="J79" s="6"/>
      <c r="K79" s="162"/>
      <c r="L79" s="163"/>
      <c r="M79" s="6"/>
      <c r="N79" s="122"/>
      <c r="O79" s="164"/>
      <c r="P79" s="1"/>
      <c r="Q79" s="1"/>
      <c r="R79" s="6"/>
      <c r="S79" s="1"/>
      <c r="T79" s="1"/>
      <c r="U79" s="1"/>
      <c r="V79" s="1"/>
      <c r="W79" s="1"/>
      <c r="X79" s="1"/>
      <c r="Y79" s="1"/>
      <c r="Z79" s="1"/>
    </row>
    <row r="80" spans="1:38" ht="12.75" customHeight="1">
      <c r="A80" s="44"/>
      <c r="B80" s="202" t="s">
        <v>618</v>
      </c>
      <c r="C80" s="202"/>
      <c r="D80" s="202"/>
      <c r="E80" s="202"/>
      <c r="F80" s="6"/>
      <c r="G80" s="6"/>
      <c r="H80" s="150"/>
      <c r="I80" s="6"/>
      <c r="J80" s="150"/>
      <c r="K80" s="151"/>
      <c r="L80" s="6"/>
      <c r="M80" s="6"/>
      <c r="N80" s="1"/>
      <c r="O80" s="1"/>
      <c r="P80" s="1"/>
      <c r="Q80" s="1"/>
      <c r="R80" s="6"/>
      <c r="S80" s="1"/>
      <c r="T80" s="1"/>
      <c r="U80" s="1"/>
      <c r="V80" s="1"/>
      <c r="W80" s="1"/>
      <c r="X80" s="1"/>
      <c r="Y80" s="1"/>
      <c r="Z80" s="1"/>
    </row>
    <row r="81" spans="1:26" ht="38.25" customHeight="1">
      <c r="A81" s="99" t="s">
        <v>16</v>
      </c>
      <c r="B81" s="100" t="s">
        <v>568</v>
      </c>
      <c r="C81" s="100"/>
      <c r="D81" s="101" t="s">
        <v>579</v>
      </c>
      <c r="E81" s="100" t="s">
        <v>580</v>
      </c>
      <c r="F81" s="100" t="s">
        <v>581</v>
      </c>
      <c r="G81" s="100" t="s">
        <v>619</v>
      </c>
      <c r="H81" s="100" t="s">
        <v>620</v>
      </c>
      <c r="I81" s="100" t="s">
        <v>584</v>
      </c>
      <c r="J81" s="203" t="s">
        <v>585</v>
      </c>
      <c r="K81" s="100" t="s">
        <v>586</v>
      </c>
      <c r="L81" s="100" t="s">
        <v>621</v>
      </c>
      <c r="M81" s="100" t="s">
        <v>589</v>
      </c>
      <c r="N81" s="101" t="s">
        <v>590</v>
      </c>
      <c r="O81" s="1"/>
      <c r="P81" s="1"/>
      <c r="Q81" s="1"/>
      <c r="R81" s="6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204">
        <v>1</v>
      </c>
      <c r="B82" s="205">
        <v>41579</v>
      </c>
      <c r="C82" s="205"/>
      <c r="D82" s="206" t="s">
        <v>622</v>
      </c>
      <c r="E82" s="207" t="s">
        <v>623</v>
      </c>
      <c r="F82" s="208">
        <v>82</v>
      </c>
      <c r="G82" s="207" t="s">
        <v>624</v>
      </c>
      <c r="H82" s="207">
        <v>100</v>
      </c>
      <c r="I82" s="209">
        <v>100</v>
      </c>
      <c r="J82" s="210" t="s">
        <v>625</v>
      </c>
      <c r="K82" s="211">
        <f t="shared" ref="K82:K134" si="11">H82-F82</f>
        <v>18</v>
      </c>
      <c r="L82" s="212">
        <f t="shared" ref="L82:L134" si="12">K82/F82</f>
        <v>0.21951219512195122</v>
      </c>
      <c r="M82" s="207" t="s">
        <v>591</v>
      </c>
      <c r="N82" s="213">
        <v>42657</v>
      </c>
      <c r="O82" s="1"/>
      <c r="P82" s="1"/>
      <c r="Q82" s="1"/>
      <c r="R82" s="6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204">
        <v>2</v>
      </c>
      <c r="B83" s="205">
        <v>41794</v>
      </c>
      <c r="C83" s="205"/>
      <c r="D83" s="206" t="s">
        <v>626</v>
      </c>
      <c r="E83" s="207" t="s">
        <v>593</v>
      </c>
      <c r="F83" s="208">
        <v>257</v>
      </c>
      <c r="G83" s="207" t="s">
        <v>624</v>
      </c>
      <c r="H83" s="207">
        <v>300</v>
      </c>
      <c r="I83" s="209">
        <v>300</v>
      </c>
      <c r="J83" s="210" t="s">
        <v>625</v>
      </c>
      <c r="K83" s="211">
        <f t="shared" si="11"/>
        <v>43</v>
      </c>
      <c r="L83" s="212">
        <f t="shared" si="12"/>
        <v>0.16731517509727625</v>
      </c>
      <c r="M83" s="207" t="s">
        <v>591</v>
      </c>
      <c r="N83" s="213">
        <v>41822</v>
      </c>
      <c r="O83" s="1"/>
      <c r="P83" s="1"/>
      <c r="Q83" s="1"/>
      <c r="R83" s="6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204">
        <v>3</v>
      </c>
      <c r="B84" s="205">
        <v>41828</v>
      </c>
      <c r="C84" s="205"/>
      <c r="D84" s="206" t="s">
        <v>627</v>
      </c>
      <c r="E84" s="207" t="s">
        <v>593</v>
      </c>
      <c r="F84" s="208">
        <v>393</v>
      </c>
      <c r="G84" s="207" t="s">
        <v>624</v>
      </c>
      <c r="H84" s="207">
        <v>468</v>
      </c>
      <c r="I84" s="209">
        <v>468</v>
      </c>
      <c r="J84" s="210" t="s">
        <v>625</v>
      </c>
      <c r="K84" s="211">
        <f t="shared" si="11"/>
        <v>75</v>
      </c>
      <c r="L84" s="212">
        <f t="shared" si="12"/>
        <v>0.19083969465648856</v>
      </c>
      <c r="M84" s="207" t="s">
        <v>591</v>
      </c>
      <c r="N84" s="213">
        <v>41863</v>
      </c>
      <c r="O84" s="1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204">
        <v>4</v>
      </c>
      <c r="B85" s="205">
        <v>41857</v>
      </c>
      <c r="C85" s="205"/>
      <c r="D85" s="206" t="s">
        <v>628</v>
      </c>
      <c r="E85" s="207" t="s">
        <v>593</v>
      </c>
      <c r="F85" s="208">
        <v>205</v>
      </c>
      <c r="G85" s="207" t="s">
        <v>624</v>
      </c>
      <c r="H85" s="207">
        <v>275</v>
      </c>
      <c r="I85" s="209">
        <v>250</v>
      </c>
      <c r="J85" s="210" t="s">
        <v>625</v>
      </c>
      <c r="K85" s="211">
        <f t="shared" si="11"/>
        <v>70</v>
      </c>
      <c r="L85" s="212">
        <f t="shared" si="12"/>
        <v>0.34146341463414637</v>
      </c>
      <c r="M85" s="207" t="s">
        <v>591</v>
      </c>
      <c r="N85" s="213">
        <v>41962</v>
      </c>
      <c r="O85" s="1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204">
        <v>5</v>
      </c>
      <c r="B86" s="205">
        <v>41886</v>
      </c>
      <c r="C86" s="205"/>
      <c r="D86" s="206" t="s">
        <v>629</v>
      </c>
      <c r="E86" s="207" t="s">
        <v>593</v>
      </c>
      <c r="F86" s="208">
        <v>162</v>
      </c>
      <c r="G86" s="207" t="s">
        <v>624</v>
      </c>
      <c r="H86" s="207">
        <v>190</v>
      </c>
      <c r="I86" s="209">
        <v>190</v>
      </c>
      <c r="J86" s="210" t="s">
        <v>625</v>
      </c>
      <c r="K86" s="211">
        <f t="shared" si="11"/>
        <v>28</v>
      </c>
      <c r="L86" s="212">
        <f t="shared" si="12"/>
        <v>0.1728395061728395</v>
      </c>
      <c r="M86" s="207" t="s">
        <v>591</v>
      </c>
      <c r="N86" s="213">
        <v>42006</v>
      </c>
      <c r="O86" s="1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204">
        <v>6</v>
      </c>
      <c r="B87" s="205">
        <v>41886</v>
      </c>
      <c r="C87" s="205"/>
      <c r="D87" s="206" t="s">
        <v>630</v>
      </c>
      <c r="E87" s="207" t="s">
        <v>593</v>
      </c>
      <c r="F87" s="208">
        <v>75</v>
      </c>
      <c r="G87" s="207" t="s">
        <v>624</v>
      </c>
      <c r="H87" s="207">
        <v>91.5</v>
      </c>
      <c r="I87" s="209" t="s">
        <v>631</v>
      </c>
      <c r="J87" s="210" t="s">
        <v>632</v>
      </c>
      <c r="K87" s="211">
        <f t="shared" si="11"/>
        <v>16.5</v>
      </c>
      <c r="L87" s="212">
        <f t="shared" si="12"/>
        <v>0.22</v>
      </c>
      <c r="M87" s="207" t="s">
        <v>591</v>
      </c>
      <c r="N87" s="213">
        <v>41954</v>
      </c>
      <c r="O87" s="1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204">
        <v>7</v>
      </c>
      <c r="B88" s="205">
        <v>41913</v>
      </c>
      <c r="C88" s="205"/>
      <c r="D88" s="206" t="s">
        <v>633</v>
      </c>
      <c r="E88" s="207" t="s">
        <v>593</v>
      </c>
      <c r="F88" s="208">
        <v>850</v>
      </c>
      <c r="G88" s="207" t="s">
        <v>624</v>
      </c>
      <c r="H88" s="207">
        <v>982.5</v>
      </c>
      <c r="I88" s="209">
        <v>1050</v>
      </c>
      <c r="J88" s="210" t="s">
        <v>634</v>
      </c>
      <c r="K88" s="211">
        <f t="shared" si="11"/>
        <v>132.5</v>
      </c>
      <c r="L88" s="212">
        <f t="shared" si="12"/>
        <v>0.15588235294117647</v>
      </c>
      <c r="M88" s="207" t="s">
        <v>591</v>
      </c>
      <c r="N88" s="213">
        <v>42039</v>
      </c>
      <c r="O88" s="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204">
        <v>8</v>
      </c>
      <c r="B89" s="205">
        <v>41913</v>
      </c>
      <c r="C89" s="205"/>
      <c r="D89" s="206" t="s">
        <v>635</v>
      </c>
      <c r="E89" s="207" t="s">
        <v>593</v>
      </c>
      <c r="F89" s="208">
        <v>475</v>
      </c>
      <c r="G89" s="207" t="s">
        <v>624</v>
      </c>
      <c r="H89" s="207">
        <v>515</v>
      </c>
      <c r="I89" s="209">
        <v>600</v>
      </c>
      <c r="J89" s="210" t="s">
        <v>636</v>
      </c>
      <c r="K89" s="211">
        <f t="shared" si="11"/>
        <v>40</v>
      </c>
      <c r="L89" s="212">
        <f t="shared" si="12"/>
        <v>8.4210526315789472E-2</v>
      </c>
      <c r="M89" s="207" t="s">
        <v>591</v>
      </c>
      <c r="N89" s="213">
        <v>41939</v>
      </c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204">
        <v>9</v>
      </c>
      <c r="B90" s="205">
        <v>41913</v>
      </c>
      <c r="C90" s="205"/>
      <c r="D90" s="206" t="s">
        <v>637</v>
      </c>
      <c r="E90" s="207" t="s">
        <v>593</v>
      </c>
      <c r="F90" s="208">
        <v>86</v>
      </c>
      <c r="G90" s="207" t="s">
        <v>624</v>
      </c>
      <c r="H90" s="207">
        <v>99</v>
      </c>
      <c r="I90" s="209">
        <v>140</v>
      </c>
      <c r="J90" s="210" t="s">
        <v>638</v>
      </c>
      <c r="K90" s="211">
        <f t="shared" si="11"/>
        <v>13</v>
      </c>
      <c r="L90" s="212">
        <f t="shared" si="12"/>
        <v>0.15116279069767441</v>
      </c>
      <c r="M90" s="207" t="s">
        <v>591</v>
      </c>
      <c r="N90" s="213">
        <v>41939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204">
        <v>10</v>
      </c>
      <c r="B91" s="205">
        <v>41926</v>
      </c>
      <c r="C91" s="205"/>
      <c r="D91" s="206" t="s">
        <v>639</v>
      </c>
      <c r="E91" s="207" t="s">
        <v>593</v>
      </c>
      <c r="F91" s="208">
        <v>496.6</v>
      </c>
      <c r="G91" s="207" t="s">
        <v>624</v>
      </c>
      <c r="H91" s="207">
        <v>621</v>
      </c>
      <c r="I91" s="209">
        <v>580</v>
      </c>
      <c r="J91" s="210" t="s">
        <v>625</v>
      </c>
      <c r="K91" s="211">
        <f t="shared" si="11"/>
        <v>124.39999999999998</v>
      </c>
      <c r="L91" s="212">
        <f t="shared" si="12"/>
        <v>0.25050342327829234</v>
      </c>
      <c r="M91" s="207" t="s">
        <v>591</v>
      </c>
      <c r="N91" s="213">
        <v>42605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204">
        <v>11</v>
      </c>
      <c r="B92" s="205">
        <v>41926</v>
      </c>
      <c r="C92" s="205"/>
      <c r="D92" s="206" t="s">
        <v>640</v>
      </c>
      <c r="E92" s="207" t="s">
        <v>593</v>
      </c>
      <c r="F92" s="208">
        <v>2481.9</v>
      </c>
      <c r="G92" s="207" t="s">
        <v>624</v>
      </c>
      <c r="H92" s="207">
        <v>2840</v>
      </c>
      <c r="I92" s="209">
        <v>2870</v>
      </c>
      <c r="J92" s="210" t="s">
        <v>641</v>
      </c>
      <c r="K92" s="211">
        <f t="shared" si="11"/>
        <v>358.09999999999991</v>
      </c>
      <c r="L92" s="212">
        <f t="shared" si="12"/>
        <v>0.14428462065353154</v>
      </c>
      <c r="M92" s="207" t="s">
        <v>591</v>
      </c>
      <c r="N92" s="213">
        <v>42017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204">
        <v>12</v>
      </c>
      <c r="B93" s="205">
        <v>41928</v>
      </c>
      <c r="C93" s="205"/>
      <c r="D93" s="206" t="s">
        <v>642</v>
      </c>
      <c r="E93" s="207" t="s">
        <v>593</v>
      </c>
      <c r="F93" s="208">
        <v>84.5</v>
      </c>
      <c r="G93" s="207" t="s">
        <v>624</v>
      </c>
      <c r="H93" s="207">
        <v>93</v>
      </c>
      <c r="I93" s="209">
        <v>110</v>
      </c>
      <c r="J93" s="210" t="s">
        <v>643</v>
      </c>
      <c r="K93" s="211">
        <f t="shared" si="11"/>
        <v>8.5</v>
      </c>
      <c r="L93" s="212">
        <f t="shared" si="12"/>
        <v>0.10059171597633136</v>
      </c>
      <c r="M93" s="207" t="s">
        <v>591</v>
      </c>
      <c r="N93" s="213">
        <v>41939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204">
        <v>13</v>
      </c>
      <c r="B94" s="205">
        <v>41928</v>
      </c>
      <c r="C94" s="205"/>
      <c r="D94" s="206" t="s">
        <v>644</v>
      </c>
      <c r="E94" s="207" t="s">
        <v>593</v>
      </c>
      <c r="F94" s="208">
        <v>401</v>
      </c>
      <c r="G94" s="207" t="s">
        <v>624</v>
      </c>
      <c r="H94" s="207">
        <v>428</v>
      </c>
      <c r="I94" s="209">
        <v>450</v>
      </c>
      <c r="J94" s="210" t="s">
        <v>645</v>
      </c>
      <c r="K94" s="211">
        <f t="shared" si="11"/>
        <v>27</v>
      </c>
      <c r="L94" s="212">
        <f t="shared" si="12"/>
        <v>6.7331670822942641E-2</v>
      </c>
      <c r="M94" s="207" t="s">
        <v>591</v>
      </c>
      <c r="N94" s="213">
        <v>42020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204">
        <v>14</v>
      </c>
      <c r="B95" s="205">
        <v>41928</v>
      </c>
      <c r="C95" s="205"/>
      <c r="D95" s="206" t="s">
        <v>646</v>
      </c>
      <c r="E95" s="207" t="s">
        <v>593</v>
      </c>
      <c r="F95" s="208">
        <v>101</v>
      </c>
      <c r="G95" s="207" t="s">
        <v>624</v>
      </c>
      <c r="H95" s="207">
        <v>112</v>
      </c>
      <c r="I95" s="209">
        <v>120</v>
      </c>
      <c r="J95" s="210" t="s">
        <v>647</v>
      </c>
      <c r="K95" s="211">
        <f t="shared" si="11"/>
        <v>11</v>
      </c>
      <c r="L95" s="212">
        <f t="shared" si="12"/>
        <v>0.10891089108910891</v>
      </c>
      <c r="M95" s="207" t="s">
        <v>591</v>
      </c>
      <c r="N95" s="213">
        <v>41939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204">
        <v>15</v>
      </c>
      <c r="B96" s="205">
        <v>41954</v>
      </c>
      <c r="C96" s="205"/>
      <c r="D96" s="206" t="s">
        <v>648</v>
      </c>
      <c r="E96" s="207" t="s">
        <v>593</v>
      </c>
      <c r="F96" s="208">
        <v>59</v>
      </c>
      <c r="G96" s="207" t="s">
        <v>624</v>
      </c>
      <c r="H96" s="207">
        <v>76</v>
      </c>
      <c r="I96" s="209">
        <v>76</v>
      </c>
      <c r="J96" s="210" t="s">
        <v>625</v>
      </c>
      <c r="K96" s="211">
        <f t="shared" si="11"/>
        <v>17</v>
      </c>
      <c r="L96" s="212">
        <f t="shared" si="12"/>
        <v>0.28813559322033899</v>
      </c>
      <c r="M96" s="207" t="s">
        <v>591</v>
      </c>
      <c r="N96" s="213">
        <v>43032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204">
        <v>16</v>
      </c>
      <c r="B97" s="205">
        <v>41954</v>
      </c>
      <c r="C97" s="205"/>
      <c r="D97" s="206" t="s">
        <v>637</v>
      </c>
      <c r="E97" s="207" t="s">
        <v>593</v>
      </c>
      <c r="F97" s="208">
        <v>99</v>
      </c>
      <c r="G97" s="207" t="s">
        <v>624</v>
      </c>
      <c r="H97" s="207">
        <v>120</v>
      </c>
      <c r="I97" s="209">
        <v>120</v>
      </c>
      <c r="J97" s="210" t="s">
        <v>605</v>
      </c>
      <c r="K97" s="211">
        <f t="shared" si="11"/>
        <v>21</v>
      </c>
      <c r="L97" s="212">
        <f t="shared" si="12"/>
        <v>0.21212121212121213</v>
      </c>
      <c r="M97" s="207" t="s">
        <v>591</v>
      </c>
      <c r="N97" s="213">
        <v>41960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204">
        <v>17</v>
      </c>
      <c r="B98" s="205">
        <v>41956</v>
      </c>
      <c r="C98" s="205"/>
      <c r="D98" s="206" t="s">
        <v>649</v>
      </c>
      <c r="E98" s="207" t="s">
        <v>593</v>
      </c>
      <c r="F98" s="208">
        <v>22</v>
      </c>
      <c r="G98" s="207" t="s">
        <v>624</v>
      </c>
      <c r="H98" s="207">
        <v>33.549999999999997</v>
      </c>
      <c r="I98" s="209">
        <v>32</v>
      </c>
      <c r="J98" s="210" t="s">
        <v>650</v>
      </c>
      <c r="K98" s="211">
        <f t="shared" si="11"/>
        <v>11.549999999999997</v>
      </c>
      <c r="L98" s="212">
        <f t="shared" si="12"/>
        <v>0.52499999999999991</v>
      </c>
      <c r="M98" s="207" t="s">
        <v>591</v>
      </c>
      <c r="N98" s="213">
        <v>42188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204">
        <v>18</v>
      </c>
      <c r="B99" s="205">
        <v>41976</v>
      </c>
      <c r="C99" s="205"/>
      <c r="D99" s="206" t="s">
        <v>651</v>
      </c>
      <c r="E99" s="207" t="s">
        <v>593</v>
      </c>
      <c r="F99" s="208">
        <v>440</v>
      </c>
      <c r="G99" s="207" t="s">
        <v>624</v>
      </c>
      <c r="H99" s="207">
        <v>520</v>
      </c>
      <c r="I99" s="209">
        <v>520</v>
      </c>
      <c r="J99" s="210" t="s">
        <v>652</v>
      </c>
      <c r="K99" s="211">
        <f t="shared" si="11"/>
        <v>80</v>
      </c>
      <c r="L99" s="212">
        <f t="shared" si="12"/>
        <v>0.18181818181818182</v>
      </c>
      <c r="M99" s="207" t="s">
        <v>591</v>
      </c>
      <c r="N99" s="213">
        <v>42208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204">
        <v>19</v>
      </c>
      <c r="B100" s="205">
        <v>41976</v>
      </c>
      <c r="C100" s="205"/>
      <c r="D100" s="206" t="s">
        <v>653</v>
      </c>
      <c r="E100" s="207" t="s">
        <v>593</v>
      </c>
      <c r="F100" s="208">
        <v>360</v>
      </c>
      <c r="G100" s="207" t="s">
        <v>624</v>
      </c>
      <c r="H100" s="207">
        <v>427</v>
      </c>
      <c r="I100" s="209">
        <v>425</v>
      </c>
      <c r="J100" s="210" t="s">
        <v>654</v>
      </c>
      <c r="K100" s="211">
        <f t="shared" si="11"/>
        <v>67</v>
      </c>
      <c r="L100" s="212">
        <f t="shared" si="12"/>
        <v>0.18611111111111112</v>
      </c>
      <c r="M100" s="207" t="s">
        <v>591</v>
      </c>
      <c r="N100" s="213">
        <v>42058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204">
        <v>20</v>
      </c>
      <c r="B101" s="205">
        <v>42012</v>
      </c>
      <c r="C101" s="205"/>
      <c r="D101" s="206" t="s">
        <v>655</v>
      </c>
      <c r="E101" s="207" t="s">
        <v>593</v>
      </c>
      <c r="F101" s="208">
        <v>360</v>
      </c>
      <c r="G101" s="207" t="s">
        <v>624</v>
      </c>
      <c r="H101" s="207">
        <v>455</v>
      </c>
      <c r="I101" s="209">
        <v>420</v>
      </c>
      <c r="J101" s="210" t="s">
        <v>656</v>
      </c>
      <c r="K101" s="211">
        <f t="shared" si="11"/>
        <v>95</v>
      </c>
      <c r="L101" s="212">
        <f t="shared" si="12"/>
        <v>0.2638888888888889</v>
      </c>
      <c r="M101" s="207" t="s">
        <v>591</v>
      </c>
      <c r="N101" s="213">
        <v>42024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204">
        <v>21</v>
      </c>
      <c r="B102" s="205">
        <v>42012</v>
      </c>
      <c r="C102" s="205"/>
      <c r="D102" s="206" t="s">
        <v>657</v>
      </c>
      <c r="E102" s="207" t="s">
        <v>593</v>
      </c>
      <c r="F102" s="208">
        <v>130</v>
      </c>
      <c r="G102" s="207"/>
      <c r="H102" s="207">
        <v>175.5</v>
      </c>
      <c r="I102" s="209">
        <v>165</v>
      </c>
      <c r="J102" s="210" t="s">
        <v>658</v>
      </c>
      <c r="K102" s="211">
        <f t="shared" si="11"/>
        <v>45.5</v>
      </c>
      <c r="L102" s="212">
        <f t="shared" si="12"/>
        <v>0.35</v>
      </c>
      <c r="M102" s="207" t="s">
        <v>591</v>
      </c>
      <c r="N102" s="213">
        <v>43088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204">
        <v>22</v>
      </c>
      <c r="B103" s="205">
        <v>42040</v>
      </c>
      <c r="C103" s="205"/>
      <c r="D103" s="206" t="s">
        <v>383</v>
      </c>
      <c r="E103" s="207" t="s">
        <v>623</v>
      </c>
      <c r="F103" s="208">
        <v>98</v>
      </c>
      <c r="G103" s="207"/>
      <c r="H103" s="207">
        <v>120</v>
      </c>
      <c r="I103" s="209">
        <v>120</v>
      </c>
      <c r="J103" s="210" t="s">
        <v>625</v>
      </c>
      <c r="K103" s="211">
        <f t="shared" si="11"/>
        <v>22</v>
      </c>
      <c r="L103" s="212">
        <f t="shared" si="12"/>
        <v>0.22448979591836735</v>
      </c>
      <c r="M103" s="207" t="s">
        <v>591</v>
      </c>
      <c r="N103" s="213">
        <v>42753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204">
        <v>23</v>
      </c>
      <c r="B104" s="205">
        <v>42040</v>
      </c>
      <c r="C104" s="205"/>
      <c r="D104" s="206" t="s">
        <v>659</v>
      </c>
      <c r="E104" s="207" t="s">
        <v>623</v>
      </c>
      <c r="F104" s="208">
        <v>196</v>
      </c>
      <c r="G104" s="207"/>
      <c r="H104" s="207">
        <v>262</v>
      </c>
      <c r="I104" s="209">
        <v>255</v>
      </c>
      <c r="J104" s="210" t="s">
        <v>625</v>
      </c>
      <c r="K104" s="211">
        <f t="shared" si="11"/>
        <v>66</v>
      </c>
      <c r="L104" s="212">
        <f t="shared" si="12"/>
        <v>0.33673469387755101</v>
      </c>
      <c r="M104" s="207" t="s">
        <v>591</v>
      </c>
      <c r="N104" s="213">
        <v>42599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214">
        <v>24</v>
      </c>
      <c r="B105" s="215">
        <v>42067</v>
      </c>
      <c r="C105" s="215"/>
      <c r="D105" s="216" t="s">
        <v>382</v>
      </c>
      <c r="E105" s="217" t="s">
        <v>623</v>
      </c>
      <c r="F105" s="218">
        <v>235</v>
      </c>
      <c r="G105" s="218"/>
      <c r="H105" s="219">
        <v>77</v>
      </c>
      <c r="I105" s="219" t="s">
        <v>660</v>
      </c>
      <c r="J105" s="220" t="s">
        <v>661</v>
      </c>
      <c r="K105" s="221">
        <f t="shared" si="11"/>
        <v>-158</v>
      </c>
      <c r="L105" s="222">
        <f t="shared" si="12"/>
        <v>-0.67234042553191486</v>
      </c>
      <c r="M105" s="218" t="s">
        <v>604</v>
      </c>
      <c r="N105" s="215">
        <v>43522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204">
        <v>25</v>
      </c>
      <c r="B106" s="205">
        <v>42067</v>
      </c>
      <c r="C106" s="205"/>
      <c r="D106" s="206" t="s">
        <v>662</v>
      </c>
      <c r="E106" s="207" t="s">
        <v>623</v>
      </c>
      <c r="F106" s="208">
        <v>185</v>
      </c>
      <c r="G106" s="207"/>
      <c r="H106" s="207">
        <v>224</v>
      </c>
      <c r="I106" s="209" t="s">
        <v>663</v>
      </c>
      <c r="J106" s="210" t="s">
        <v>625</v>
      </c>
      <c r="K106" s="211">
        <f t="shared" si="11"/>
        <v>39</v>
      </c>
      <c r="L106" s="212">
        <f t="shared" si="12"/>
        <v>0.21081081081081082</v>
      </c>
      <c r="M106" s="207" t="s">
        <v>591</v>
      </c>
      <c r="N106" s="213">
        <v>42647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214">
        <v>26</v>
      </c>
      <c r="B107" s="215">
        <v>42090</v>
      </c>
      <c r="C107" s="215"/>
      <c r="D107" s="223" t="s">
        <v>664</v>
      </c>
      <c r="E107" s="218" t="s">
        <v>623</v>
      </c>
      <c r="F107" s="218">
        <v>49.5</v>
      </c>
      <c r="G107" s="219"/>
      <c r="H107" s="219">
        <v>15.85</v>
      </c>
      <c r="I107" s="219">
        <v>67</v>
      </c>
      <c r="J107" s="220" t="s">
        <v>665</v>
      </c>
      <c r="K107" s="219">
        <f t="shared" si="11"/>
        <v>-33.65</v>
      </c>
      <c r="L107" s="224">
        <f t="shared" si="12"/>
        <v>-0.67979797979797973</v>
      </c>
      <c r="M107" s="218" t="s">
        <v>604</v>
      </c>
      <c r="N107" s="225">
        <v>43627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204">
        <v>27</v>
      </c>
      <c r="B108" s="205">
        <v>42093</v>
      </c>
      <c r="C108" s="205"/>
      <c r="D108" s="206" t="s">
        <v>666</v>
      </c>
      <c r="E108" s="207" t="s">
        <v>623</v>
      </c>
      <c r="F108" s="208">
        <v>183.5</v>
      </c>
      <c r="G108" s="207"/>
      <c r="H108" s="207">
        <v>219</v>
      </c>
      <c r="I108" s="209">
        <v>218</v>
      </c>
      <c r="J108" s="210" t="s">
        <v>667</v>
      </c>
      <c r="K108" s="211">
        <f t="shared" si="11"/>
        <v>35.5</v>
      </c>
      <c r="L108" s="212">
        <f t="shared" si="12"/>
        <v>0.19346049046321526</v>
      </c>
      <c r="M108" s="207" t="s">
        <v>591</v>
      </c>
      <c r="N108" s="213">
        <v>42103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204">
        <v>28</v>
      </c>
      <c r="B109" s="205">
        <v>42114</v>
      </c>
      <c r="C109" s="205"/>
      <c r="D109" s="206" t="s">
        <v>668</v>
      </c>
      <c r="E109" s="207" t="s">
        <v>623</v>
      </c>
      <c r="F109" s="208">
        <f>(227+237)/2</f>
        <v>232</v>
      </c>
      <c r="G109" s="207"/>
      <c r="H109" s="207">
        <v>298</v>
      </c>
      <c r="I109" s="209">
        <v>298</v>
      </c>
      <c r="J109" s="210" t="s">
        <v>625</v>
      </c>
      <c r="K109" s="211">
        <f t="shared" si="11"/>
        <v>66</v>
      </c>
      <c r="L109" s="212">
        <f t="shared" si="12"/>
        <v>0.28448275862068967</v>
      </c>
      <c r="M109" s="207" t="s">
        <v>591</v>
      </c>
      <c r="N109" s="213">
        <v>42823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204">
        <v>29</v>
      </c>
      <c r="B110" s="205">
        <v>42128</v>
      </c>
      <c r="C110" s="205"/>
      <c r="D110" s="206" t="s">
        <v>669</v>
      </c>
      <c r="E110" s="207" t="s">
        <v>593</v>
      </c>
      <c r="F110" s="208">
        <v>385</v>
      </c>
      <c r="G110" s="207"/>
      <c r="H110" s="207">
        <f>212.5+331</f>
        <v>543.5</v>
      </c>
      <c r="I110" s="209">
        <v>510</v>
      </c>
      <c r="J110" s="210" t="s">
        <v>670</v>
      </c>
      <c r="K110" s="211">
        <f t="shared" si="11"/>
        <v>158.5</v>
      </c>
      <c r="L110" s="212">
        <f t="shared" si="12"/>
        <v>0.41168831168831171</v>
      </c>
      <c r="M110" s="207" t="s">
        <v>591</v>
      </c>
      <c r="N110" s="213">
        <v>42235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204">
        <v>30</v>
      </c>
      <c r="B111" s="205">
        <v>42128</v>
      </c>
      <c r="C111" s="205"/>
      <c r="D111" s="206" t="s">
        <v>671</v>
      </c>
      <c r="E111" s="207" t="s">
        <v>593</v>
      </c>
      <c r="F111" s="208">
        <v>115.5</v>
      </c>
      <c r="G111" s="207"/>
      <c r="H111" s="207">
        <v>146</v>
      </c>
      <c r="I111" s="209">
        <v>142</v>
      </c>
      <c r="J111" s="210" t="s">
        <v>672</v>
      </c>
      <c r="K111" s="211">
        <f t="shared" si="11"/>
        <v>30.5</v>
      </c>
      <c r="L111" s="212">
        <f t="shared" si="12"/>
        <v>0.26406926406926406</v>
      </c>
      <c r="M111" s="207" t="s">
        <v>591</v>
      </c>
      <c r="N111" s="213">
        <v>42202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204">
        <v>31</v>
      </c>
      <c r="B112" s="205">
        <v>42151</v>
      </c>
      <c r="C112" s="205"/>
      <c r="D112" s="206" t="s">
        <v>673</v>
      </c>
      <c r="E112" s="207" t="s">
        <v>593</v>
      </c>
      <c r="F112" s="208">
        <v>237.5</v>
      </c>
      <c r="G112" s="207"/>
      <c r="H112" s="207">
        <v>279.5</v>
      </c>
      <c r="I112" s="209">
        <v>278</v>
      </c>
      <c r="J112" s="210" t="s">
        <v>625</v>
      </c>
      <c r="K112" s="211">
        <f t="shared" si="11"/>
        <v>42</v>
      </c>
      <c r="L112" s="212">
        <f t="shared" si="12"/>
        <v>0.17684210526315788</v>
      </c>
      <c r="M112" s="207" t="s">
        <v>591</v>
      </c>
      <c r="N112" s="213">
        <v>42222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204">
        <v>32</v>
      </c>
      <c r="B113" s="205">
        <v>42174</v>
      </c>
      <c r="C113" s="205"/>
      <c r="D113" s="206" t="s">
        <v>644</v>
      </c>
      <c r="E113" s="207" t="s">
        <v>623</v>
      </c>
      <c r="F113" s="208">
        <v>340</v>
      </c>
      <c r="G113" s="207"/>
      <c r="H113" s="207">
        <v>448</v>
      </c>
      <c r="I113" s="209">
        <v>448</v>
      </c>
      <c r="J113" s="210" t="s">
        <v>625</v>
      </c>
      <c r="K113" s="211">
        <f t="shared" si="11"/>
        <v>108</v>
      </c>
      <c r="L113" s="212">
        <f t="shared" si="12"/>
        <v>0.31764705882352939</v>
      </c>
      <c r="M113" s="207" t="s">
        <v>591</v>
      </c>
      <c r="N113" s="213">
        <v>43018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204">
        <v>33</v>
      </c>
      <c r="B114" s="205">
        <v>42191</v>
      </c>
      <c r="C114" s="205"/>
      <c r="D114" s="206" t="s">
        <v>674</v>
      </c>
      <c r="E114" s="207" t="s">
        <v>623</v>
      </c>
      <c r="F114" s="208">
        <v>390</v>
      </c>
      <c r="G114" s="207"/>
      <c r="H114" s="207">
        <v>460</v>
      </c>
      <c r="I114" s="209">
        <v>460</v>
      </c>
      <c r="J114" s="210" t="s">
        <v>625</v>
      </c>
      <c r="K114" s="211">
        <f t="shared" si="11"/>
        <v>70</v>
      </c>
      <c r="L114" s="212">
        <f t="shared" si="12"/>
        <v>0.17948717948717949</v>
      </c>
      <c r="M114" s="207" t="s">
        <v>591</v>
      </c>
      <c r="N114" s="213">
        <v>42478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214">
        <v>34</v>
      </c>
      <c r="B115" s="215">
        <v>42195</v>
      </c>
      <c r="C115" s="215"/>
      <c r="D115" s="216" t="s">
        <v>675</v>
      </c>
      <c r="E115" s="217" t="s">
        <v>623</v>
      </c>
      <c r="F115" s="218">
        <v>122.5</v>
      </c>
      <c r="G115" s="218"/>
      <c r="H115" s="219">
        <v>61</v>
      </c>
      <c r="I115" s="219">
        <v>172</v>
      </c>
      <c r="J115" s="220" t="s">
        <v>676</v>
      </c>
      <c r="K115" s="221">
        <f t="shared" si="11"/>
        <v>-61.5</v>
      </c>
      <c r="L115" s="222">
        <f t="shared" si="12"/>
        <v>-0.50204081632653064</v>
      </c>
      <c r="M115" s="218" t="s">
        <v>604</v>
      </c>
      <c r="N115" s="215">
        <v>43333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204">
        <v>35</v>
      </c>
      <c r="B116" s="205">
        <v>42219</v>
      </c>
      <c r="C116" s="205"/>
      <c r="D116" s="206" t="s">
        <v>677</v>
      </c>
      <c r="E116" s="207" t="s">
        <v>623</v>
      </c>
      <c r="F116" s="208">
        <v>297.5</v>
      </c>
      <c r="G116" s="207"/>
      <c r="H116" s="207">
        <v>350</v>
      </c>
      <c r="I116" s="209">
        <v>360</v>
      </c>
      <c r="J116" s="210" t="s">
        <v>678</v>
      </c>
      <c r="K116" s="211">
        <f t="shared" si="11"/>
        <v>52.5</v>
      </c>
      <c r="L116" s="212">
        <f t="shared" si="12"/>
        <v>0.17647058823529413</v>
      </c>
      <c r="M116" s="207" t="s">
        <v>591</v>
      </c>
      <c r="N116" s="213">
        <v>42232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204">
        <v>36</v>
      </c>
      <c r="B117" s="205">
        <v>42219</v>
      </c>
      <c r="C117" s="205"/>
      <c r="D117" s="206" t="s">
        <v>679</v>
      </c>
      <c r="E117" s="207" t="s">
        <v>623</v>
      </c>
      <c r="F117" s="208">
        <v>115.5</v>
      </c>
      <c r="G117" s="207"/>
      <c r="H117" s="207">
        <v>149</v>
      </c>
      <c r="I117" s="209">
        <v>140</v>
      </c>
      <c r="J117" s="210" t="s">
        <v>680</v>
      </c>
      <c r="K117" s="211">
        <f t="shared" si="11"/>
        <v>33.5</v>
      </c>
      <c r="L117" s="212">
        <f t="shared" si="12"/>
        <v>0.29004329004329005</v>
      </c>
      <c r="M117" s="207" t="s">
        <v>591</v>
      </c>
      <c r="N117" s="213">
        <v>42740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204">
        <v>37</v>
      </c>
      <c r="B118" s="205">
        <v>42251</v>
      </c>
      <c r="C118" s="205"/>
      <c r="D118" s="206" t="s">
        <v>673</v>
      </c>
      <c r="E118" s="207" t="s">
        <v>623</v>
      </c>
      <c r="F118" s="208">
        <v>226</v>
      </c>
      <c r="G118" s="207"/>
      <c r="H118" s="207">
        <v>292</v>
      </c>
      <c r="I118" s="209">
        <v>292</v>
      </c>
      <c r="J118" s="210" t="s">
        <v>681</v>
      </c>
      <c r="K118" s="211">
        <f t="shared" si="11"/>
        <v>66</v>
      </c>
      <c r="L118" s="212">
        <f t="shared" si="12"/>
        <v>0.29203539823008851</v>
      </c>
      <c r="M118" s="207" t="s">
        <v>591</v>
      </c>
      <c r="N118" s="213">
        <v>42286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204">
        <v>38</v>
      </c>
      <c r="B119" s="205">
        <v>42254</v>
      </c>
      <c r="C119" s="205"/>
      <c r="D119" s="206" t="s">
        <v>668</v>
      </c>
      <c r="E119" s="207" t="s">
        <v>623</v>
      </c>
      <c r="F119" s="208">
        <v>232.5</v>
      </c>
      <c r="G119" s="207"/>
      <c r="H119" s="207">
        <v>312.5</v>
      </c>
      <c r="I119" s="209">
        <v>310</v>
      </c>
      <c r="J119" s="210" t="s">
        <v>625</v>
      </c>
      <c r="K119" s="211">
        <f t="shared" si="11"/>
        <v>80</v>
      </c>
      <c r="L119" s="212">
        <f t="shared" si="12"/>
        <v>0.34408602150537637</v>
      </c>
      <c r="M119" s="207" t="s">
        <v>591</v>
      </c>
      <c r="N119" s="213">
        <v>42823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204">
        <v>39</v>
      </c>
      <c r="B120" s="205">
        <v>42268</v>
      </c>
      <c r="C120" s="205"/>
      <c r="D120" s="206" t="s">
        <v>682</v>
      </c>
      <c r="E120" s="207" t="s">
        <v>623</v>
      </c>
      <c r="F120" s="208">
        <v>196.5</v>
      </c>
      <c r="G120" s="207"/>
      <c r="H120" s="207">
        <v>238</v>
      </c>
      <c r="I120" s="209">
        <v>238</v>
      </c>
      <c r="J120" s="210" t="s">
        <v>681</v>
      </c>
      <c r="K120" s="211">
        <f t="shared" si="11"/>
        <v>41.5</v>
      </c>
      <c r="L120" s="212">
        <f t="shared" si="12"/>
        <v>0.21119592875318066</v>
      </c>
      <c r="M120" s="207" t="s">
        <v>591</v>
      </c>
      <c r="N120" s="213">
        <v>42291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204">
        <v>40</v>
      </c>
      <c r="B121" s="205">
        <v>42271</v>
      </c>
      <c r="C121" s="205"/>
      <c r="D121" s="206" t="s">
        <v>622</v>
      </c>
      <c r="E121" s="207" t="s">
        <v>623</v>
      </c>
      <c r="F121" s="208">
        <v>65</v>
      </c>
      <c r="G121" s="207"/>
      <c r="H121" s="207">
        <v>82</v>
      </c>
      <c r="I121" s="209">
        <v>82</v>
      </c>
      <c r="J121" s="210" t="s">
        <v>681</v>
      </c>
      <c r="K121" s="211">
        <f t="shared" si="11"/>
        <v>17</v>
      </c>
      <c r="L121" s="212">
        <f t="shared" si="12"/>
        <v>0.26153846153846155</v>
      </c>
      <c r="M121" s="207" t="s">
        <v>591</v>
      </c>
      <c r="N121" s="213">
        <v>42578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204">
        <v>41</v>
      </c>
      <c r="B122" s="205">
        <v>42291</v>
      </c>
      <c r="C122" s="205"/>
      <c r="D122" s="206" t="s">
        <v>683</v>
      </c>
      <c r="E122" s="207" t="s">
        <v>623</v>
      </c>
      <c r="F122" s="208">
        <v>144</v>
      </c>
      <c r="G122" s="207"/>
      <c r="H122" s="207">
        <v>182.5</v>
      </c>
      <c r="I122" s="209">
        <v>181</v>
      </c>
      <c r="J122" s="210" t="s">
        <v>681</v>
      </c>
      <c r="K122" s="211">
        <f t="shared" si="11"/>
        <v>38.5</v>
      </c>
      <c r="L122" s="212">
        <f t="shared" si="12"/>
        <v>0.2673611111111111</v>
      </c>
      <c r="M122" s="207" t="s">
        <v>591</v>
      </c>
      <c r="N122" s="213">
        <v>42817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204">
        <v>42</v>
      </c>
      <c r="B123" s="205">
        <v>42291</v>
      </c>
      <c r="C123" s="205"/>
      <c r="D123" s="206" t="s">
        <v>684</v>
      </c>
      <c r="E123" s="207" t="s">
        <v>623</v>
      </c>
      <c r="F123" s="208">
        <v>264</v>
      </c>
      <c r="G123" s="207"/>
      <c r="H123" s="207">
        <v>311</v>
      </c>
      <c r="I123" s="209">
        <v>311</v>
      </c>
      <c r="J123" s="210" t="s">
        <v>681</v>
      </c>
      <c r="K123" s="211">
        <f t="shared" si="11"/>
        <v>47</v>
      </c>
      <c r="L123" s="212">
        <f t="shared" si="12"/>
        <v>0.17803030303030304</v>
      </c>
      <c r="M123" s="207" t="s">
        <v>591</v>
      </c>
      <c r="N123" s="213">
        <v>42604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204">
        <v>43</v>
      </c>
      <c r="B124" s="205">
        <v>42318</v>
      </c>
      <c r="C124" s="205"/>
      <c r="D124" s="206" t="s">
        <v>685</v>
      </c>
      <c r="E124" s="207" t="s">
        <v>593</v>
      </c>
      <c r="F124" s="208">
        <v>549.5</v>
      </c>
      <c r="G124" s="207"/>
      <c r="H124" s="207">
        <v>630</v>
      </c>
      <c r="I124" s="209">
        <v>630</v>
      </c>
      <c r="J124" s="210" t="s">
        <v>681</v>
      </c>
      <c r="K124" s="211">
        <f t="shared" si="11"/>
        <v>80.5</v>
      </c>
      <c r="L124" s="212">
        <f t="shared" si="12"/>
        <v>0.1464968152866242</v>
      </c>
      <c r="M124" s="207" t="s">
        <v>591</v>
      </c>
      <c r="N124" s="213">
        <v>42419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204">
        <v>44</v>
      </c>
      <c r="B125" s="205">
        <v>42342</v>
      </c>
      <c r="C125" s="205"/>
      <c r="D125" s="206" t="s">
        <v>686</v>
      </c>
      <c r="E125" s="207" t="s">
        <v>623</v>
      </c>
      <c r="F125" s="208">
        <v>1027.5</v>
      </c>
      <c r="G125" s="207"/>
      <c r="H125" s="207">
        <v>1315</v>
      </c>
      <c r="I125" s="209">
        <v>1250</v>
      </c>
      <c r="J125" s="210" t="s">
        <v>681</v>
      </c>
      <c r="K125" s="211">
        <f t="shared" si="11"/>
        <v>287.5</v>
      </c>
      <c r="L125" s="212">
        <f t="shared" si="12"/>
        <v>0.27980535279805352</v>
      </c>
      <c r="M125" s="207" t="s">
        <v>591</v>
      </c>
      <c r="N125" s="213">
        <v>43244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204">
        <v>45</v>
      </c>
      <c r="B126" s="205">
        <v>42367</v>
      </c>
      <c r="C126" s="205"/>
      <c r="D126" s="206" t="s">
        <v>687</v>
      </c>
      <c r="E126" s="207" t="s">
        <v>623</v>
      </c>
      <c r="F126" s="208">
        <v>465</v>
      </c>
      <c r="G126" s="207"/>
      <c r="H126" s="207">
        <v>540</v>
      </c>
      <c r="I126" s="209">
        <v>540</v>
      </c>
      <c r="J126" s="210" t="s">
        <v>681</v>
      </c>
      <c r="K126" s="211">
        <f t="shared" si="11"/>
        <v>75</v>
      </c>
      <c r="L126" s="212">
        <f t="shared" si="12"/>
        <v>0.16129032258064516</v>
      </c>
      <c r="M126" s="207" t="s">
        <v>591</v>
      </c>
      <c r="N126" s="213">
        <v>42530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204">
        <v>46</v>
      </c>
      <c r="B127" s="205">
        <v>42380</v>
      </c>
      <c r="C127" s="205"/>
      <c r="D127" s="206" t="s">
        <v>383</v>
      </c>
      <c r="E127" s="207" t="s">
        <v>593</v>
      </c>
      <c r="F127" s="208">
        <v>81</v>
      </c>
      <c r="G127" s="207"/>
      <c r="H127" s="207">
        <v>110</v>
      </c>
      <c r="I127" s="209">
        <v>110</v>
      </c>
      <c r="J127" s="210" t="s">
        <v>681</v>
      </c>
      <c r="K127" s="211">
        <f t="shared" si="11"/>
        <v>29</v>
      </c>
      <c r="L127" s="212">
        <f t="shared" si="12"/>
        <v>0.35802469135802467</v>
      </c>
      <c r="M127" s="207" t="s">
        <v>591</v>
      </c>
      <c r="N127" s="213">
        <v>42745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204">
        <v>47</v>
      </c>
      <c r="B128" s="205">
        <v>42382</v>
      </c>
      <c r="C128" s="205"/>
      <c r="D128" s="206" t="s">
        <v>688</v>
      </c>
      <c r="E128" s="207" t="s">
        <v>593</v>
      </c>
      <c r="F128" s="208">
        <v>417.5</v>
      </c>
      <c r="G128" s="207"/>
      <c r="H128" s="207">
        <v>547</v>
      </c>
      <c r="I128" s="209">
        <v>535</v>
      </c>
      <c r="J128" s="210" t="s">
        <v>681</v>
      </c>
      <c r="K128" s="211">
        <f t="shared" si="11"/>
        <v>129.5</v>
      </c>
      <c r="L128" s="212">
        <f t="shared" si="12"/>
        <v>0.31017964071856285</v>
      </c>
      <c r="M128" s="207" t="s">
        <v>591</v>
      </c>
      <c r="N128" s="213">
        <v>42578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204">
        <v>48</v>
      </c>
      <c r="B129" s="205">
        <v>42408</v>
      </c>
      <c r="C129" s="205"/>
      <c r="D129" s="206" t="s">
        <v>689</v>
      </c>
      <c r="E129" s="207" t="s">
        <v>623</v>
      </c>
      <c r="F129" s="208">
        <v>650</v>
      </c>
      <c r="G129" s="207"/>
      <c r="H129" s="207">
        <v>800</v>
      </c>
      <c r="I129" s="209">
        <v>800</v>
      </c>
      <c r="J129" s="210" t="s">
        <v>681</v>
      </c>
      <c r="K129" s="211">
        <f t="shared" si="11"/>
        <v>150</v>
      </c>
      <c r="L129" s="212">
        <f t="shared" si="12"/>
        <v>0.23076923076923078</v>
      </c>
      <c r="M129" s="207" t="s">
        <v>591</v>
      </c>
      <c r="N129" s="213">
        <v>43154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204">
        <v>49</v>
      </c>
      <c r="B130" s="205">
        <v>42433</v>
      </c>
      <c r="C130" s="205"/>
      <c r="D130" s="206" t="s">
        <v>211</v>
      </c>
      <c r="E130" s="207" t="s">
        <v>623</v>
      </c>
      <c r="F130" s="208">
        <v>437.5</v>
      </c>
      <c r="G130" s="207"/>
      <c r="H130" s="207">
        <v>504.5</v>
      </c>
      <c r="I130" s="209">
        <v>522</v>
      </c>
      <c r="J130" s="210" t="s">
        <v>690</v>
      </c>
      <c r="K130" s="211">
        <f t="shared" si="11"/>
        <v>67</v>
      </c>
      <c r="L130" s="212">
        <f t="shared" si="12"/>
        <v>0.15314285714285714</v>
      </c>
      <c r="M130" s="207" t="s">
        <v>591</v>
      </c>
      <c r="N130" s="213">
        <v>42480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204">
        <v>50</v>
      </c>
      <c r="B131" s="205">
        <v>42438</v>
      </c>
      <c r="C131" s="205"/>
      <c r="D131" s="206" t="s">
        <v>691</v>
      </c>
      <c r="E131" s="207" t="s">
        <v>623</v>
      </c>
      <c r="F131" s="208">
        <v>189.5</v>
      </c>
      <c r="G131" s="207"/>
      <c r="H131" s="207">
        <v>218</v>
      </c>
      <c r="I131" s="209">
        <v>218</v>
      </c>
      <c r="J131" s="210" t="s">
        <v>681</v>
      </c>
      <c r="K131" s="211">
        <f t="shared" si="11"/>
        <v>28.5</v>
      </c>
      <c r="L131" s="212">
        <f t="shared" si="12"/>
        <v>0.15039577836411611</v>
      </c>
      <c r="M131" s="207" t="s">
        <v>591</v>
      </c>
      <c r="N131" s="213">
        <v>43034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214">
        <v>51</v>
      </c>
      <c r="B132" s="215">
        <v>42471</v>
      </c>
      <c r="C132" s="215"/>
      <c r="D132" s="223" t="s">
        <v>692</v>
      </c>
      <c r="E132" s="218" t="s">
        <v>623</v>
      </c>
      <c r="F132" s="218">
        <v>36.5</v>
      </c>
      <c r="G132" s="219"/>
      <c r="H132" s="219">
        <v>15.85</v>
      </c>
      <c r="I132" s="219">
        <v>60</v>
      </c>
      <c r="J132" s="220" t="s">
        <v>693</v>
      </c>
      <c r="K132" s="221">
        <f t="shared" si="11"/>
        <v>-20.65</v>
      </c>
      <c r="L132" s="222">
        <f t="shared" si="12"/>
        <v>-0.5657534246575342</v>
      </c>
      <c r="M132" s="218" t="s">
        <v>604</v>
      </c>
      <c r="N132" s="226">
        <v>43627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204">
        <v>52</v>
      </c>
      <c r="B133" s="205">
        <v>42472</v>
      </c>
      <c r="C133" s="205"/>
      <c r="D133" s="206" t="s">
        <v>694</v>
      </c>
      <c r="E133" s="207" t="s">
        <v>623</v>
      </c>
      <c r="F133" s="208">
        <v>93</v>
      </c>
      <c r="G133" s="207"/>
      <c r="H133" s="207">
        <v>149</v>
      </c>
      <c r="I133" s="209">
        <v>140</v>
      </c>
      <c r="J133" s="210" t="s">
        <v>695</v>
      </c>
      <c r="K133" s="211">
        <f t="shared" si="11"/>
        <v>56</v>
      </c>
      <c r="L133" s="212">
        <f t="shared" si="12"/>
        <v>0.60215053763440862</v>
      </c>
      <c r="M133" s="207" t="s">
        <v>591</v>
      </c>
      <c r="N133" s="213">
        <v>42740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204">
        <v>53</v>
      </c>
      <c r="B134" s="205">
        <v>42472</v>
      </c>
      <c r="C134" s="205"/>
      <c r="D134" s="206" t="s">
        <v>696</v>
      </c>
      <c r="E134" s="207" t="s">
        <v>623</v>
      </c>
      <c r="F134" s="208">
        <v>130</v>
      </c>
      <c r="G134" s="207"/>
      <c r="H134" s="207">
        <v>150</v>
      </c>
      <c r="I134" s="209" t="s">
        <v>697</v>
      </c>
      <c r="J134" s="210" t="s">
        <v>681</v>
      </c>
      <c r="K134" s="211">
        <f t="shared" si="11"/>
        <v>20</v>
      </c>
      <c r="L134" s="212">
        <f t="shared" si="12"/>
        <v>0.15384615384615385</v>
      </c>
      <c r="M134" s="207" t="s">
        <v>591</v>
      </c>
      <c r="N134" s="213">
        <v>42564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204">
        <v>54</v>
      </c>
      <c r="B135" s="205">
        <v>42473</v>
      </c>
      <c r="C135" s="205"/>
      <c r="D135" s="206" t="s">
        <v>698</v>
      </c>
      <c r="E135" s="207" t="s">
        <v>623</v>
      </c>
      <c r="F135" s="208">
        <v>196</v>
      </c>
      <c r="G135" s="207"/>
      <c r="H135" s="207">
        <v>299</v>
      </c>
      <c r="I135" s="209">
        <v>299</v>
      </c>
      <c r="J135" s="210" t="s">
        <v>681</v>
      </c>
      <c r="K135" s="211">
        <v>103</v>
      </c>
      <c r="L135" s="212">
        <v>0.52551020408163296</v>
      </c>
      <c r="M135" s="207" t="s">
        <v>591</v>
      </c>
      <c r="N135" s="213">
        <v>42620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204">
        <v>55</v>
      </c>
      <c r="B136" s="205">
        <v>42473</v>
      </c>
      <c r="C136" s="205"/>
      <c r="D136" s="206" t="s">
        <v>699</v>
      </c>
      <c r="E136" s="207" t="s">
        <v>623</v>
      </c>
      <c r="F136" s="208">
        <v>88</v>
      </c>
      <c r="G136" s="207"/>
      <c r="H136" s="207">
        <v>103</v>
      </c>
      <c r="I136" s="209">
        <v>103</v>
      </c>
      <c r="J136" s="210" t="s">
        <v>681</v>
      </c>
      <c r="K136" s="211">
        <v>15</v>
      </c>
      <c r="L136" s="212">
        <v>0.170454545454545</v>
      </c>
      <c r="M136" s="207" t="s">
        <v>591</v>
      </c>
      <c r="N136" s="213">
        <v>42530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204">
        <v>56</v>
      </c>
      <c r="B137" s="205">
        <v>42492</v>
      </c>
      <c r="C137" s="205"/>
      <c r="D137" s="206" t="s">
        <v>700</v>
      </c>
      <c r="E137" s="207" t="s">
        <v>623</v>
      </c>
      <c r="F137" s="208">
        <v>127.5</v>
      </c>
      <c r="G137" s="207"/>
      <c r="H137" s="207">
        <v>148</v>
      </c>
      <c r="I137" s="209" t="s">
        <v>701</v>
      </c>
      <c r="J137" s="210" t="s">
        <v>681</v>
      </c>
      <c r="K137" s="211">
        <f t="shared" ref="K137:K141" si="13">H137-F137</f>
        <v>20.5</v>
      </c>
      <c r="L137" s="212">
        <f t="shared" ref="L137:L141" si="14">K137/F137</f>
        <v>0.16078431372549021</v>
      </c>
      <c r="M137" s="207" t="s">
        <v>591</v>
      </c>
      <c r="N137" s="213">
        <v>42564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204">
        <v>57</v>
      </c>
      <c r="B138" s="205">
        <v>42493</v>
      </c>
      <c r="C138" s="205"/>
      <c r="D138" s="206" t="s">
        <v>702</v>
      </c>
      <c r="E138" s="207" t="s">
        <v>623</v>
      </c>
      <c r="F138" s="208">
        <v>675</v>
      </c>
      <c r="G138" s="207"/>
      <c r="H138" s="207">
        <v>815</v>
      </c>
      <c r="I138" s="209" t="s">
        <v>703</v>
      </c>
      <c r="J138" s="210" t="s">
        <v>681</v>
      </c>
      <c r="K138" s="211">
        <f t="shared" si="13"/>
        <v>140</v>
      </c>
      <c r="L138" s="212">
        <f t="shared" si="14"/>
        <v>0.2074074074074074</v>
      </c>
      <c r="M138" s="207" t="s">
        <v>591</v>
      </c>
      <c r="N138" s="213">
        <v>43154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214">
        <v>58</v>
      </c>
      <c r="B139" s="215">
        <v>42522</v>
      </c>
      <c r="C139" s="215"/>
      <c r="D139" s="216" t="s">
        <v>704</v>
      </c>
      <c r="E139" s="217" t="s">
        <v>623</v>
      </c>
      <c r="F139" s="218">
        <v>500</v>
      </c>
      <c r="G139" s="218"/>
      <c r="H139" s="219">
        <v>232.5</v>
      </c>
      <c r="I139" s="219" t="s">
        <v>705</v>
      </c>
      <c r="J139" s="220" t="s">
        <v>706</v>
      </c>
      <c r="K139" s="221">
        <f t="shared" si="13"/>
        <v>-267.5</v>
      </c>
      <c r="L139" s="222">
        <f t="shared" si="14"/>
        <v>-0.53500000000000003</v>
      </c>
      <c r="M139" s="218" t="s">
        <v>604</v>
      </c>
      <c r="N139" s="215">
        <v>43735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204">
        <v>59</v>
      </c>
      <c r="B140" s="205">
        <v>42527</v>
      </c>
      <c r="C140" s="205"/>
      <c r="D140" s="206" t="s">
        <v>542</v>
      </c>
      <c r="E140" s="207" t="s">
        <v>623</v>
      </c>
      <c r="F140" s="208">
        <v>110</v>
      </c>
      <c r="G140" s="207"/>
      <c r="H140" s="207">
        <v>126.5</v>
      </c>
      <c r="I140" s="209">
        <v>125</v>
      </c>
      <c r="J140" s="210" t="s">
        <v>632</v>
      </c>
      <c r="K140" s="211">
        <f t="shared" si="13"/>
        <v>16.5</v>
      </c>
      <c r="L140" s="212">
        <f t="shared" si="14"/>
        <v>0.15</v>
      </c>
      <c r="M140" s="207" t="s">
        <v>591</v>
      </c>
      <c r="N140" s="213">
        <v>42552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204">
        <v>60</v>
      </c>
      <c r="B141" s="205">
        <v>42538</v>
      </c>
      <c r="C141" s="205"/>
      <c r="D141" s="206" t="s">
        <v>707</v>
      </c>
      <c r="E141" s="207" t="s">
        <v>623</v>
      </c>
      <c r="F141" s="208">
        <v>44</v>
      </c>
      <c r="G141" s="207"/>
      <c r="H141" s="207">
        <v>69.5</v>
      </c>
      <c r="I141" s="209">
        <v>69.5</v>
      </c>
      <c r="J141" s="210" t="s">
        <v>708</v>
      </c>
      <c r="K141" s="211">
        <f t="shared" si="13"/>
        <v>25.5</v>
      </c>
      <c r="L141" s="212">
        <f t="shared" si="14"/>
        <v>0.57954545454545459</v>
      </c>
      <c r="M141" s="207" t="s">
        <v>591</v>
      </c>
      <c r="N141" s="213">
        <v>42977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204">
        <v>61</v>
      </c>
      <c r="B142" s="205">
        <v>42549</v>
      </c>
      <c r="C142" s="205"/>
      <c r="D142" s="206" t="s">
        <v>709</v>
      </c>
      <c r="E142" s="207" t="s">
        <v>623</v>
      </c>
      <c r="F142" s="208">
        <v>262.5</v>
      </c>
      <c r="G142" s="207"/>
      <c r="H142" s="207">
        <v>340</v>
      </c>
      <c r="I142" s="209">
        <v>333</v>
      </c>
      <c r="J142" s="210" t="s">
        <v>710</v>
      </c>
      <c r="K142" s="211">
        <v>77.5</v>
      </c>
      <c r="L142" s="212">
        <v>0.29523809523809502</v>
      </c>
      <c r="M142" s="207" t="s">
        <v>591</v>
      </c>
      <c r="N142" s="213">
        <v>43017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204">
        <v>62</v>
      </c>
      <c r="B143" s="205">
        <v>42549</v>
      </c>
      <c r="C143" s="205"/>
      <c r="D143" s="206" t="s">
        <v>711</v>
      </c>
      <c r="E143" s="207" t="s">
        <v>623</v>
      </c>
      <c r="F143" s="208">
        <v>840</v>
      </c>
      <c r="G143" s="207"/>
      <c r="H143" s="207">
        <v>1230</v>
      </c>
      <c r="I143" s="209">
        <v>1230</v>
      </c>
      <c r="J143" s="210" t="s">
        <v>681</v>
      </c>
      <c r="K143" s="211">
        <v>390</v>
      </c>
      <c r="L143" s="212">
        <v>0.46428571428571402</v>
      </c>
      <c r="M143" s="207" t="s">
        <v>591</v>
      </c>
      <c r="N143" s="213">
        <v>42649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227">
        <v>63</v>
      </c>
      <c r="B144" s="228">
        <v>42556</v>
      </c>
      <c r="C144" s="228"/>
      <c r="D144" s="229" t="s">
        <v>712</v>
      </c>
      <c r="E144" s="230" t="s">
        <v>623</v>
      </c>
      <c r="F144" s="230">
        <v>395</v>
      </c>
      <c r="G144" s="231"/>
      <c r="H144" s="231">
        <f>(468.5+342.5)/2</f>
        <v>405.5</v>
      </c>
      <c r="I144" s="231">
        <v>510</v>
      </c>
      <c r="J144" s="232" t="s">
        <v>713</v>
      </c>
      <c r="K144" s="233">
        <f t="shared" ref="K144:K150" si="15">H144-F144</f>
        <v>10.5</v>
      </c>
      <c r="L144" s="234">
        <f t="shared" ref="L144:L150" si="16">K144/F144</f>
        <v>2.6582278481012658E-2</v>
      </c>
      <c r="M144" s="230" t="s">
        <v>714</v>
      </c>
      <c r="N144" s="228">
        <v>43606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214">
        <v>64</v>
      </c>
      <c r="B145" s="215">
        <v>42584</v>
      </c>
      <c r="C145" s="215"/>
      <c r="D145" s="216" t="s">
        <v>715</v>
      </c>
      <c r="E145" s="217" t="s">
        <v>593</v>
      </c>
      <c r="F145" s="218">
        <f>169.5-12.8</f>
        <v>156.69999999999999</v>
      </c>
      <c r="G145" s="218"/>
      <c r="H145" s="219">
        <v>77</v>
      </c>
      <c r="I145" s="219" t="s">
        <v>716</v>
      </c>
      <c r="J145" s="220" t="s">
        <v>717</v>
      </c>
      <c r="K145" s="221">
        <f t="shared" si="15"/>
        <v>-79.699999999999989</v>
      </c>
      <c r="L145" s="222">
        <f t="shared" si="16"/>
        <v>-0.50861518825781749</v>
      </c>
      <c r="M145" s="218" t="s">
        <v>604</v>
      </c>
      <c r="N145" s="215">
        <v>43522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214">
        <v>65</v>
      </c>
      <c r="B146" s="215">
        <v>42586</v>
      </c>
      <c r="C146" s="215"/>
      <c r="D146" s="216" t="s">
        <v>718</v>
      </c>
      <c r="E146" s="217" t="s">
        <v>623</v>
      </c>
      <c r="F146" s="218">
        <v>400</v>
      </c>
      <c r="G146" s="218"/>
      <c r="H146" s="219">
        <v>305</v>
      </c>
      <c r="I146" s="219">
        <v>475</v>
      </c>
      <c r="J146" s="220" t="s">
        <v>719</v>
      </c>
      <c r="K146" s="221">
        <f t="shared" si="15"/>
        <v>-95</v>
      </c>
      <c r="L146" s="222">
        <f t="shared" si="16"/>
        <v>-0.23749999999999999</v>
      </c>
      <c r="M146" s="218" t="s">
        <v>604</v>
      </c>
      <c r="N146" s="215">
        <v>43606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204">
        <v>66</v>
      </c>
      <c r="B147" s="205">
        <v>42593</v>
      </c>
      <c r="C147" s="205"/>
      <c r="D147" s="206" t="s">
        <v>720</v>
      </c>
      <c r="E147" s="207" t="s">
        <v>623</v>
      </c>
      <c r="F147" s="208">
        <v>86.5</v>
      </c>
      <c r="G147" s="207"/>
      <c r="H147" s="207">
        <v>130</v>
      </c>
      <c r="I147" s="209">
        <v>130</v>
      </c>
      <c r="J147" s="210" t="s">
        <v>721</v>
      </c>
      <c r="K147" s="211">
        <f t="shared" si="15"/>
        <v>43.5</v>
      </c>
      <c r="L147" s="212">
        <f t="shared" si="16"/>
        <v>0.50289017341040465</v>
      </c>
      <c r="M147" s="207" t="s">
        <v>591</v>
      </c>
      <c r="N147" s="213">
        <v>43091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214">
        <v>67</v>
      </c>
      <c r="B148" s="215">
        <v>42600</v>
      </c>
      <c r="C148" s="215"/>
      <c r="D148" s="216" t="s">
        <v>110</v>
      </c>
      <c r="E148" s="217" t="s">
        <v>623</v>
      </c>
      <c r="F148" s="218">
        <v>133.5</v>
      </c>
      <c r="G148" s="218"/>
      <c r="H148" s="219">
        <v>126.5</v>
      </c>
      <c r="I148" s="219">
        <v>178</v>
      </c>
      <c r="J148" s="220" t="s">
        <v>722</v>
      </c>
      <c r="K148" s="221">
        <f t="shared" si="15"/>
        <v>-7</v>
      </c>
      <c r="L148" s="222">
        <f t="shared" si="16"/>
        <v>-5.2434456928838954E-2</v>
      </c>
      <c r="M148" s="218" t="s">
        <v>604</v>
      </c>
      <c r="N148" s="215">
        <v>42615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204">
        <v>68</v>
      </c>
      <c r="B149" s="205">
        <v>42613</v>
      </c>
      <c r="C149" s="205"/>
      <c r="D149" s="206" t="s">
        <v>723</v>
      </c>
      <c r="E149" s="207" t="s">
        <v>623</v>
      </c>
      <c r="F149" s="208">
        <v>560</v>
      </c>
      <c r="G149" s="207"/>
      <c r="H149" s="207">
        <v>725</v>
      </c>
      <c r="I149" s="209">
        <v>725</v>
      </c>
      <c r="J149" s="210" t="s">
        <v>625</v>
      </c>
      <c r="K149" s="211">
        <f t="shared" si="15"/>
        <v>165</v>
      </c>
      <c r="L149" s="212">
        <f t="shared" si="16"/>
        <v>0.29464285714285715</v>
      </c>
      <c r="M149" s="207" t="s">
        <v>591</v>
      </c>
      <c r="N149" s="213">
        <v>42456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204">
        <v>69</v>
      </c>
      <c r="B150" s="205">
        <v>42614</v>
      </c>
      <c r="C150" s="205"/>
      <c r="D150" s="206" t="s">
        <v>724</v>
      </c>
      <c r="E150" s="207" t="s">
        <v>623</v>
      </c>
      <c r="F150" s="208">
        <v>160.5</v>
      </c>
      <c r="G150" s="207"/>
      <c r="H150" s="207">
        <v>210</v>
      </c>
      <c r="I150" s="209">
        <v>210</v>
      </c>
      <c r="J150" s="210" t="s">
        <v>625</v>
      </c>
      <c r="K150" s="211">
        <f t="shared" si="15"/>
        <v>49.5</v>
      </c>
      <c r="L150" s="212">
        <f t="shared" si="16"/>
        <v>0.30841121495327101</v>
      </c>
      <c r="M150" s="207" t="s">
        <v>591</v>
      </c>
      <c r="N150" s="213">
        <v>42871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204">
        <v>70</v>
      </c>
      <c r="B151" s="205">
        <v>42646</v>
      </c>
      <c r="C151" s="205"/>
      <c r="D151" s="206" t="s">
        <v>397</v>
      </c>
      <c r="E151" s="207" t="s">
        <v>623</v>
      </c>
      <c r="F151" s="208">
        <v>430</v>
      </c>
      <c r="G151" s="207"/>
      <c r="H151" s="207">
        <v>596</v>
      </c>
      <c r="I151" s="209">
        <v>575</v>
      </c>
      <c r="J151" s="210" t="s">
        <v>725</v>
      </c>
      <c r="K151" s="211">
        <v>166</v>
      </c>
      <c r="L151" s="212">
        <v>0.38604651162790699</v>
      </c>
      <c r="M151" s="207" t="s">
        <v>591</v>
      </c>
      <c r="N151" s="213">
        <v>42769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204">
        <v>71</v>
      </c>
      <c r="B152" s="205">
        <v>42657</v>
      </c>
      <c r="C152" s="205"/>
      <c r="D152" s="206" t="s">
        <v>726</v>
      </c>
      <c r="E152" s="207" t="s">
        <v>623</v>
      </c>
      <c r="F152" s="208">
        <v>280</v>
      </c>
      <c r="G152" s="207"/>
      <c r="H152" s="207">
        <v>345</v>
      </c>
      <c r="I152" s="209">
        <v>345</v>
      </c>
      <c r="J152" s="210" t="s">
        <v>625</v>
      </c>
      <c r="K152" s="211">
        <f t="shared" ref="K152:K157" si="17">H152-F152</f>
        <v>65</v>
      </c>
      <c r="L152" s="212">
        <f t="shared" ref="L152:L153" si="18">K152/F152</f>
        <v>0.23214285714285715</v>
      </c>
      <c r="M152" s="207" t="s">
        <v>591</v>
      </c>
      <c r="N152" s="213">
        <v>42814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204">
        <v>72</v>
      </c>
      <c r="B153" s="205">
        <v>42657</v>
      </c>
      <c r="C153" s="205"/>
      <c r="D153" s="206" t="s">
        <v>727</v>
      </c>
      <c r="E153" s="207" t="s">
        <v>623</v>
      </c>
      <c r="F153" s="208">
        <v>245</v>
      </c>
      <c r="G153" s="207"/>
      <c r="H153" s="207">
        <v>325.5</v>
      </c>
      <c r="I153" s="209">
        <v>330</v>
      </c>
      <c r="J153" s="210" t="s">
        <v>728</v>
      </c>
      <c r="K153" s="211">
        <f t="shared" si="17"/>
        <v>80.5</v>
      </c>
      <c r="L153" s="212">
        <f t="shared" si="18"/>
        <v>0.32857142857142857</v>
      </c>
      <c r="M153" s="207" t="s">
        <v>591</v>
      </c>
      <c r="N153" s="213">
        <v>42769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204">
        <v>73</v>
      </c>
      <c r="B154" s="205">
        <v>42660</v>
      </c>
      <c r="C154" s="205"/>
      <c r="D154" s="206" t="s">
        <v>347</v>
      </c>
      <c r="E154" s="207" t="s">
        <v>623</v>
      </c>
      <c r="F154" s="208">
        <v>125</v>
      </c>
      <c r="G154" s="207"/>
      <c r="H154" s="207">
        <v>160</v>
      </c>
      <c r="I154" s="209">
        <v>160</v>
      </c>
      <c r="J154" s="210" t="s">
        <v>681</v>
      </c>
      <c r="K154" s="211">
        <f t="shared" si="17"/>
        <v>35</v>
      </c>
      <c r="L154" s="212">
        <v>0.28000000000000003</v>
      </c>
      <c r="M154" s="207" t="s">
        <v>591</v>
      </c>
      <c r="N154" s="213">
        <v>42803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204">
        <v>74</v>
      </c>
      <c r="B155" s="205">
        <v>42660</v>
      </c>
      <c r="C155" s="205"/>
      <c r="D155" s="206" t="s">
        <v>470</v>
      </c>
      <c r="E155" s="207" t="s">
        <v>623</v>
      </c>
      <c r="F155" s="208">
        <v>114</v>
      </c>
      <c r="G155" s="207"/>
      <c r="H155" s="207">
        <v>145</v>
      </c>
      <c r="I155" s="209">
        <v>145</v>
      </c>
      <c r="J155" s="210" t="s">
        <v>681</v>
      </c>
      <c r="K155" s="211">
        <f t="shared" si="17"/>
        <v>31</v>
      </c>
      <c r="L155" s="212">
        <f t="shared" ref="L155:L157" si="19">K155/F155</f>
        <v>0.27192982456140352</v>
      </c>
      <c r="M155" s="207" t="s">
        <v>591</v>
      </c>
      <c r="N155" s="213">
        <v>42859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204">
        <v>75</v>
      </c>
      <c r="B156" s="205">
        <v>42660</v>
      </c>
      <c r="C156" s="205"/>
      <c r="D156" s="206" t="s">
        <v>729</v>
      </c>
      <c r="E156" s="207" t="s">
        <v>623</v>
      </c>
      <c r="F156" s="208">
        <v>212</v>
      </c>
      <c r="G156" s="207"/>
      <c r="H156" s="207">
        <v>280</v>
      </c>
      <c r="I156" s="209">
        <v>276</v>
      </c>
      <c r="J156" s="210" t="s">
        <v>730</v>
      </c>
      <c r="K156" s="211">
        <f t="shared" si="17"/>
        <v>68</v>
      </c>
      <c r="L156" s="212">
        <f t="shared" si="19"/>
        <v>0.32075471698113206</v>
      </c>
      <c r="M156" s="207" t="s">
        <v>591</v>
      </c>
      <c r="N156" s="213">
        <v>42858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204">
        <v>76</v>
      </c>
      <c r="B157" s="205">
        <v>42678</v>
      </c>
      <c r="C157" s="205"/>
      <c r="D157" s="206" t="s">
        <v>458</v>
      </c>
      <c r="E157" s="207" t="s">
        <v>623</v>
      </c>
      <c r="F157" s="208">
        <v>155</v>
      </c>
      <c r="G157" s="207"/>
      <c r="H157" s="207">
        <v>210</v>
      </c>
      <c r="I157" s="209">
        <v>210</v>
      </c>
      <c r="J157" s="210" t="s">
        <v>731</v>
      </c>
      <c r="K157" s="211">
        <f t="shared" si="17"/>
        <v>55</v>
      </c>
      <c r="L157" s="212">
        <f t="shared" si="19"/>
        <v>0.35483870967741937</v>
      </c>
      <c r="M157" s="207" t="s">
        <v>591</v>
      </c>
      <c r="N157" s="213">
        <v>42944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214">
        <v>77</v>
      </c>
      <c r="B158" s="215">
        <v>42710</v>
      </c>
      <c r="C158" s="215"/>
      <c r="D158" s="216" t="s">
        <v>732</v>
      </c>
      <c r="E158" s="217" t="s">
        <v>623</v>
      </c>
      <c r="F158" s="218">
        <v>150.5</v>
      </c>
      <c r="G158" s="218"/>
      <c r="H158" s="219">
        <v>72.5</v>
      </c>
      <c r="I158" s="219">
        <v>174</v>
      </c>
      <c r="J158" s="220" t="s">
        <v>733</v>
      </c>
      <c r="K158" s="221">
        <v>-78</v>
      </c>
      <c r="L158" s="222">
        <v>-0.51827242524916906</v>
      </c>
      <c r="M158" s="218" t="s">
        <v>604</v>
      </c>
      <c r="N158" s="215">
        <v>43333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204">
        <v>78</v>
      </c>
      <c r="B159" s="205">
        <v>42712</v>
      </c>
      <c r="C159" s="205"/>
      <c r="D159" s="206" t="s">
        <v>734</v>
      </c>
      <c r="E159" s="207" t="s">
        <v>623</v>
      </c>
      <c r="F159" s="208">
        <v>380</v>
      </c>
      <c r="G159" s="207"/>
      <c r="H159" s="207">
        <v>478</v>
      </c>
      <c r="I159" s="209">
        <v>468</v>
      </c>
      <c r="J159" s="210" t="s">
        <v>681</v>
      </c>
      <c r="K159" s="211">
        <f t="shared" ref="K159:K161" si="20">H159-F159</f>
        <v>98</v>
      </c>
      <c r="L159" s="212">
        <f t="shared" ref="L159:L161" si="21">K159/F159</f>
        <v>0.25789473684210529</v>
      </c>
      <c r="M159" s="207" t="s">
        <v>591</v>
      </c>
      <c r="N159" s="213">
        <v>43025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204">
        <v>79</v>
      </c>
      <c r="B160" s="205">
        <v>42734</v>
      </c>
      <c r="C160" s="205"/>
      <c r="D160" s="206" t="s">
        <v>109</v>
      </c>
      <c r="E160" s="207" t="s">
        <v>623</v>
      </c>
      <c r="F160" s="208">
        <v>305</v>
      </c>
      <c r="G160" s="207"/>
      <c r="H160" s="207">
        <v>375</v>
      </c>
      <c r="I160" s="209">
        <v>375</v>
      </c>
      <c r="J160" s="210" t="s">
        <v>681</v>
      </c>
      <c r="K160" s="211">
        <f t="shared" si="20"/>
        <v>70</v>
      </c>
      <c r="L160" s="212">
        <f t="shared" si="21"/>
        <v>0.22950819672131148</v>
      </c>
      <c r="M160" s="207" t="s">
        <v>591</v>
      </c>
      <c r="N160" s="213">
        <v>42768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204">
        <v>80</v>
      </c>
      <c r="B161" s="205">
        <v>42739</v>
      </c>
      <c r="C161" s="205"/>
      <c r="D161" s="206" t="s">
        <v>95</v>
      </c>
      <c r="E161" s="207" t="s">
        <v>623</v>
      </c>
      <c r="F161" s="208">
        <v>99.5</v>
      </c>
      <c r="G161" s="207"/>
      <c r="H161" s="207">
        <v>158</v>
      </c>
      <c r="I161" s="209">
        <v>158</v>
      </c>
      <c r="J161" s="210" t="s">
        <v>681</v>
      </c>
      <c r="K161" s="211">
        <f t="shared" si="20"/>
        <v>58.5</v>
      </c>
      <c r="L161" s="212">
        <f t="shared" si="21"/>
        <v>0.5879396984924623</v>
      </c>
      <c r="M161" s="207" t="s">
        <v>591</v>
      </c>
      <c r="N161" s="213">
        <v>42898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204">
        <v>81</v>
      </c>
      <c r="B162" s="205">
        <v>42739</v>
      </c>
      <c r="C162" s="205"/>
      <c r="D162" s="206" t="s">
        <v>95</v>
      </c>
      <c r="E162" s="207" t="s">
        <v>623</v>
      </c>
      <c r="F162" s="208">
        <v>99.5</v>
      </c>
      <c r="G162" s="207"/>
      <c r="H162" s="207">
        <v>158</v>
      </c>
      <c r="I162" s="209">
        <v>158</v>
      </c>
      <c r="J162" s="210" t="s">
        <v>681</v>
      </c>
      <c r="K162" s="211">
        <v>58.5</v>
      </c>
      <c r="L162" s="212">
        <v>0.58793969849246197</v>
      </c>
      <c r="M162" s="207" t="s">
        <v>591</v>
      </c>
      <c r="N162" s="213">
        <v>42898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204">
        <v>82</v>
      </c>
      <c r="B163" s="205">
        <v>42786</v>
      </c>
      <c r="C163" s="205"/>
      <c r="D163" s="206" t="s">
        <v>186</v>
      </c>
      <c r="E163" s="207" t="s">
        <v>623</v>
      </c>
      <c r="F163" s="208">
        <v>140.5</v>
      </c>
      <c r="G163" s="207"/>
      <c r="H163" s="207">
        <v>220</v>
      </c>
      <c r="I163" s="209">
        <v>220</v>
      </c>
      <c r="J163" s="210" t="s">
        <v>681</v>
      </c>
      <c r="K163" s="211">
        <f>H163-F163</f>
        <v>79.5</v>
      </c>
      <c r="L163" s="212">
        <f>K163/F163</f>
        <v>0.5658362989323843</v>
      </c>
      <c r="M163" s="207" t="s">
        <v>591</v>
      </c>
      <c r="N163" s="213">
        <v>42864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204">
        <v>83</v>
      </c>
      <c r="B164" s="205">
        <v>42786</v>
      </c>
      <c r="C164" s="205"/>
      <c r="D164" s="206" t="s">
        <v>735</v>
      </c>
      <c r="E164" s="207" t="s">
        <v>623</v>
      </c>
      <c r="F164" s="208">
        <v>202.5</v>
      </c>
      <c r="G164" s="207"/>
      <c r="H164" s="207">
        <v>234</v>
      </c>
      <c r="I164" s="209">
        <v>234</v>
      </c>
      <c r="J164" s="210" t="s">
        <v>681</v>
      </c>
      <c r="K164" s="211">
        <v>31.5</v>
      </c>
      <c r="L164" s="212">
        <v>0.155555555555556</v>
      </c>
      <c r="M164" s="207" t="s">
        <v>591</v>
      </c>
      <c r="N164" s="213">
        <v>42836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204">
        <v>84</v>
      </c>
      <c r="B165" s="205">
        <v>42818</v>
      </c>
      <c r="C165" s="205"/>
      <c r="D165" s="206" t="s">
        <v>736</v>
      </c>
      <c r="E165" s="207" t="s">
        <v>623</v>
      </c>
      <c r="F165" s="208">
        <v>300.5</v>
      </c>
      <c r="G165" s="207"/>
      <c r="H165" s="207">
        <v>417.5</v>
      </c>
      <c r="I165" s="209">
        <v>420</v>
      </c>
      <c r="J165" s="210" t="s">
        <v>737</v>
      </c>
      <c r="K165" s="211">
        <f>H165-F165</f>
        <v>117</v>
      </c>
      <c r="L165" s="212">
        <f>K165/F165</f>
        <v>0.38935108153078202</v>
      </c>
      <c r="M165" s="207" t="s">
        <v>591</v>
      </c>
      <c r="N165" s="213">
        <v>43070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204">
        <v>85</v>
      </c>
      <c r="B166" s="205">
        <v>42818</v>
      </c>
      <c r="C166" s="205"/>
      <c r="D166" s="206" t="s">
        <v>711</v>
      </c>
      <c r="E166" s="207" t="s">
        <v>623</v>
      </c>
      <c r="F166" s="208">
        <v>850</v>
      </c>
      <c r="G166" s="207"/>
      <c r="H166" s="207">
        <v>1042.5</v>
      </c>
      <c r="I166" s="209">
        <v>1023</v>
      </c>
      <c r="J166" s="210" t="s">
        <v>738</v>
      </c>
      <c r="K166" s="211">
        <v>192.5</v>
      </c>
      <c r="L166" s="212">
        <v>0.22647058823529401</v>
      </c>
      <c r="M166" s="207" t="s">
        <v>591</v>
      </c>
      <c r="N166" s="213">
        <v>42830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204">
        <v>86</v>
      </c>
      <c r="B167" s="205">
        <v>42830</v>
      </c>
      <c r="C167" s="205"/>
      <c r="D167" s="206" t="s">
        <v>489</v>
      </c>
      <c r="E167" s="207" t="s">
        <v>623</v>
      </c>
      <c r="F167" s="208">
        <v>785</v>
      </c>
      <c r="G167" s="207"/>
      <c r="H167" s="207">
        <v>930</v>
      </c>
      <c r="I167" s="209">
        <v>920</v>
      </c>
      <c r="J167" s="210" t="s">
        <v>739</v>
      </c>
      <c r="K167" s="211">
        <f>H167-F167</f>
        <v>145</v>
      </c>
      <c r="L167" s="212">
        <f>K167/F167</f>
        <v>0.18471337579617833</v>
      </c>
      <c r="M167" s="207" t="s">
        <v>591</v>
      </c>
      <c r="N167" s="213">
        <v>42976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214">
        <v>87</v>
      </c>
      <c r="B168" s="215">
        <v>42831</v>
      </c>
      <c r="C168" s="215"/>
      <c r="D168" s="216" t="s">
        <v>740</v>
      </c>
      <c r="E168" s="217" t="s">
        <v>623</v>
      </c>
      <c r="F168" s="218">
        <v>40</v>
      </c>
      <c r="G168" s="218"/>
      <c r="H168" s="219">
        <v>13.1</v>
      </c>
      <c r="I168" s="219">
        <v>60</v>
      </c>
      <c r="J168" s="220" t="s">
        <v>741</v>
      </c>
      <c r="K168" s="221">
        <v>-26.9</v>
      </c>
      <c r="L168" s="222">
        <v>-0.67249999999999999</v>
      </c>
      <c r="M168" s="218" t="s">
        <v>604</v>
      </c>
      <c r="N168" s="215">
        <v>43138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204">
        <v>88</v>
      </c>
      <c r="B169" s="205">
        <v>42837</v>
      </c>
      <c r="C169" s="205"/>
      <c r="D169" s="206" t="s">
        <v>94</v>
      </c>
      <c r="E169" s="207" t="s">
        <v>623</v>
      </c>
      <c r="F169" s="208">
        <v>289.5</v>
      </c>
      <c r="G169" s="207"/>
      <c r="H169" s="207">
        <v>354</v>
      </c>
      <c r="I169" s="209">
        <v>360</v>
      </c>
      <c r="J169" s="210" t="s">
        <v>742</v>
      </c>
      <c r="K169" s="211">
        <f t="shared" ref="K169:K177" si="22">H169-F169</f>
        <v>64.5</v>
      </c>
      <c r="L169" s="212">
        <f t="shared" ref="L169:L177" si="23">K169/F169</f>
        <v>0.22279792746113988</v>
      </c>
      <c r="M169" s="207" t="s">
        <v>591</v>
      </c>
      <c r="N169" s="213">
        <v>43040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204">
        <v>89</v>
      </c>
      <c r="B170" s="205">
        <v>42845</v>
      </c>
      <c r="C170" s="205"/>
      <c r="D170" s="206" t="s">
        <v>428</v>
      </c>
      <c r="E170" s="207" t="s">
        <v>623</v>
      </c>
      <c r="F170" s="208">
        <v>700</v>
      </c>
      <c r="G170" s="207"/>
      <c r="H170" s="207">
        <v>840</v>
      </c>
      <c r="I170" s="209">
        <v>840</v>
      </c>
      <c r="J170" s="210" t="s">
        <v>743</v>
      </c>
      <c r="K170" s="211">
        <f t="shared" si="22"/>
        <v>140</v>
      </c>
      <c r="L170" s="212">
        <f t="shared" si="23"/>
        <v>0.2</v>
      </c>
      <c r="M170" s="207" t="s">
        <v>591</v>
      </c>
      <c r="N170" s="213">
        <v>42893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204">
        <v>90</v>
      </c>
      <c r="B171" s="205">
        <v>42887</v>
      </c>
      <c r="C171" s="205"/>
      <c r="D171" s="206" t="s">
        <v>744</v>
      </c>
      <c r="E171" s="207" t="s">
        <v>623</v>
      </c>
      <c r="F171" s="208">
        <v>130</v>
      </c>
      <c r="G171" s="207"/>
      <c r="H171" s="207">
        <v>144.25</v>
      </c>
      <c r="I171" s="209">
        <v>170</v>
      </c>
      <c r="J171" s="210" t="s">
        <v>745</v>
      </c>
      <c r="K171" s="211">
        <f t="shared" si="22"/>
        <v>14.25</v>
      </c>
      <c r="L171" s="212">
        <f t="shared" si="23"/>
        <v>0.10961538461538461</v>
      </c>
      <c r="M171" s="207" t="s">
        <v>591</v>
      </c>
      <c r="N171" s="213">
        <v>43675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204">
        <v>91</v>
      </c>
      <c r="B172" s="205">
        <v>42901</v>
      </c>
      <c r="C172" s="205"/>
      <c r="D172" s="206" t="s">
        <v>746</v>
      </c>
      <c r="E172" s="207" t="s">
        <v>623</v>
      </c>
      <c r="F172" s="208">
        <v>214.5</v>
      </c>
      <c r="G172" s="207"/>
      <c r="H172" s="207">
        <v>262</v>
      </c>
      <c r="I172" s="209">
        <v>262</v>
      </c>
      <c r="J172" s="210" t="s">
        <v>747</v>
      </c>
      <c r="K172" s="211">
        <f t="shared" si="22"/>
        <v>47.5</v>
      </c>
      <c r="L172" s="212">
        <f t="shared" si="23"/>
        <v>0.22144522144522144</v>
      </c>
      <c r="M172" s="207" t="s">
        <v>591</v>
      </c>
      <c r="N172" s="213">
        <v>42977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235">
        <v>92</v>
      </c>
      <c r="B173" s="236">
        <v>42933</v>
      </c>
      <c r="C173" s="236"/>
      <c r="D173" s="237" t="s">
        <v>748</v>
      </c>
      <c r="E173" s="238" t="s">
        <v>623</v>
      </c>
      <c r="F173" s="239">
        <v>370</v>
      </c>
      <c r="G173" s="238"/>
      <c r="H173" s="238">
        <v>447.5</v>
      </c>
      <c r="I173" s="240">
        <v>450</v>
      </c>
      <c r="J173" s="241" t="s">
        <v>681</v>
      </c>
      <c r="K173" s="211">
        <f t="shared" si="22"/>
        <v>77.5</v>
      </c>
      <c r="L173" s="242">
        <f t="shared" si="23"/>
        <v>0.20945945945945946</v>
      </c>
      <c r="M173" s="238" t="s">
        <v>591</v>
      </c>
      <c r="N173" s="243">
        <v>43035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235">
        <v>93</v>
      </c>
      <c r="B174" s="236">
        <v>42943</v>
      </c>
      <c r="C174" s="236"/>
      <c r="D174" s="237" t="s">
        <v>184</v>
      </c>
      <c r="E174" s="238" t="s">
        <v>623</v>
      </c>
      <c r="F174" s="239">
        <v>657.5</v>
      </c>
      <c r="G174" s="238"/>
      <c r="H174" s="238">
        <v>825</v>
      </c>
      <c r="I174" s="240">
        <v>820</v>
      </c>
      <c r="J174" s="241" t="s">
        <v>681</v>
      </c>
      <c r="K174" s="211">
        <f t="shared" si="22"/>
        <v>167.5</v>
      </c>
      <c r="L174" s="242">
        <f t="shared" si="23"/>
        <v>0.25475285171102663</v>
      </c>
      <c r="M174" s="238" t="s">
        <v>591</v>
      </c>
      <c r="N174" s="243">
        <v>43090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04">
        <v>94</v>
      </c>
      <c r="B175" s="205">
        <v>42964</v>
      </c>
      <c r="C175" s="205"/>
      <c r="D175" s="206" t="s">
        <v>363</v>
      </c>
      <c r="E175" s="207" t="s">
        <v>623</v>
      </c>
      <c r="F175" s="208">
        <v>605</v>
      </c>
      <c r="G175" s="207"/>
      <c r="H175" s="207">
        <v>750</v>
      </c>
      <c r="I175" s="209">
        <v>750</v>
      </c>
      <c r="J175" s="210" t="s">
        <v>739</v>
      </c>
      <c r="K175" s="211">
        <f t="shared" si="22"/>
        <v>145</v>
      </c>
      <c r="L175" s="212">
        <f t="shared" si="23"/>
        <v>0.23966942148760331</v>
      </c>
      <c r="M175" s="207" t="s">
        <v>591</v>
      </c>
      <c r="N175" s="213">
        <v>43027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14">
        <v>95</v>
      </c>
      <c r="B176" s="215">
        <v>42979</v>
      </c>
      <c r="C176" s="215"/>
      <c r="D176" s="223" t="s">
        <v>749</v>
      </c>
      <c r="E176" s="218" t="s">
        <v>623</v>
      </c>
      <c r="F176" s="218">
        <v>255</v>
      </c>
      <c r="G176" s="219"/>
      <c r="H176" s="219">
        <v>217.25</v>
      </c>
      <c r="I176" s="219">
        <v>320</v>
      </c>
      <c r="J176" s="220" t="s">
        <v>750</v>
      </c>
      <c r="K176" s="221">
        <f t="shared" si="22"/>
        <v>-37.75</v>
      </c>
      <c r="L176" s="224">
        <f t="shared" si="23"/>
        <v>-0.14803921568627451</v>
      </c>
      <c r="M176" s="218" t="s">
        <v>604</v>
      </c>
      <c r="N176" s="215">
        <v>43661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04">
        <v>96</v>
      </c>
      <c r="B177" s="205">
        <v>42997</v>
      </c>
      <c r="C177" s="205"/>
      <c r="D177" s="206" t="s">
        <v>751</v>
      </c>
      <c r="E177" s="207" t="s">
        <v>623</v>
      </c>
      <c r="F177" s="208">
        <v>215</v>
      </c>
      <c r="G177" s="207"/>
      <c r="H177" s="207">
        <v>258</v>
      </c>
      <c r="I177" s="209">
        <v>258</v>
      </c>
      <c r="J177" s="210" t="s">
        <v>681</v>
      </c>
      <c r="K177" s="211">
        <f t="shared" si="22"/>
        <v>43</v>
      </c>
      <c r="L177" s="212">
        <f t="shared" si="23"/>
        <v>0.2</v>
      </c>
      <c r="M177" s="207" t="s">
        <v>591</v>
      </c>
      <c r="N177" s="213">
        <v>43040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04">
        <v>97</v>
      </c>
      <c r="B178" s="205">
        <v>42997</v>
      </c>
      <c r="C178" s="205"/>
      <c r="D178" s="206" t="s">
        <v>751</v>
      </c>
      <c r="E178" s="207" t="s">
        <v>623</v>
      </c>
      <c r="F178" s="208">
        <v>215</v>
      </c>
      <c r="G178" s="207"/>
      <c r="H178" s="207">
        <v>258</v>
      </c>
      <c r="I178" s="209">
        <v>258</v>
      </c>
      <c r="J178" s="241" t="s">
        <v>681</v>
      </c>
      <c r="K178" s="211">
        <v>43</v>
      </c>
      <c r="L178" s="212">
        <v>0.2</v>
      </c>
      <c r="M178" s="207" t="s">
        <v>591</v>
      </c>
      <c r="N178" s="213">
        <v>43040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35">
        <v>98</v>
      </c>
      <c r="B179" s="236">
        <v>42998</v>
      </c>
      <c r="C179" s="236"/>
      <c r="D179" s="237" t="s">
        <v>752</v>
      </c>
      <c r="E179" s="238" t="s">
        <v>623</v>
      </c>
      <c r="F179" s="208">
        <v>75</v>
      </c>
      <c r="G179" s="238"/>
      <c r="H179" s="238">
        <v>90</v>
      </c>
      <c r="I179" s="240">
        <v>90</v>
      </c>
      <c r="J179" s="210" t="s">
        <v>753</v>
      </c>
      <c r="K179" s="211">
        <f t="shared" ref="K179:K184" si="24">H179-F179</f>
        <v>15</v>
      </c>
      <c r="L179" s="212">
        <f t="shared" ref="L179:L184" si="25">K179/F179</f>
        <v>0.2</v>
      </c>
      <c r="M179" s="207" t="s">
        <v>591</v>
      </c>
      <c r="N179" s="213">
        <v>43019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35">
        <v>99</v>
      </c>
      <c r="B180" s="236">
        <v>43011</v>
      </c>
      <c r="C180" s="236"/>
      <c r="D180" s="237" t="s">
        <v>606</v>
      </c>
      <c r="E180" s="238" t="s">
        <v>623</v>
      </c>
      <c r="F180" s="239">
        <v>315</v>
      </c>
      <c r="G180" s="238"/>
      <c r="H180" s="238">
        <v>392</v>
      </c>
      <c r="I180" s="240">
        <v>384</v>
      </c>
      <c r="J180" s="241" t="s">
        <v>754</v>
      </c>
      <c r="K180" s="211">
        <f t="shared" si="24"/>
        <v>77</v>
      </c>
      <c r="L180" s="242">
        <f t="shared" si="25"/>
        <v>0.24444444444444444</v>
      </c>
      <c r="M180" s="238" t="s">
        <v>591</v>
      </c>
      <c r="N180" s="243">
        <v>43017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35">
        <v>100</v>
      </c>
      <c r="B181" s="236">
        <v>43013</v>
      </c>
      <c r="C181" s="236"/>
      <c r="D181" s="237" t="s">
        <v>463</v>
      </c>
      <c r="E181" s="238" t="s">
        <v>623</v>
      </c>
      <c r="F181" s="239">
        <v>145</v>
      </c>
      <c r="G181" s="238"/>
      <c r="H181" s="238">
        <v>179</v>
      </c>
      <c r="I181" s="240">
        <v>180</v>
      </c>
      <c r="J181" s="241" t="s">
        <v>755</v>
      </c>
      <c r="K181" s="211">
        <f t="shared" si="24"/>
        <v>34</v>
      </c>
      <c r="L181" s="242">
        <f t="shared" si="25"/>
        <v>0.23448275862068965</v>
      </c>
      <c r="M181" s="238" t="s">
        <v>591</v>
      </c>
      <c r="N181" s="243">
        <v>43025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35">
        <v>101</v>
      </c>
      <c r="B182" s="236">
        <v>43014</v>
      </c>
      <c r="C182" s="236"/>
      <c r="D182" s="237" t="s">
        <v>337</v>
      </c>
      <c r="E182" s="238" t="s">
        <v>623</v>
      </c>
      <c r="F182" s="239">
        <v>256</v>
      </c>
      <c r="G182" s="238"/>
      <c r="H182" s="238">
        <v>323</v>
      </c>
      <c r="I182" s="240">
        <v>320</v>
      </c>
      <c r="J182" s="241" t="s">
        <v>681</v>
      </c>
      <c r="K182" s="211">
        <f t="shared" si="24"/>
        <v>67</v>
      </c>
      <c r="L182" s="242">
        <f t="shared" si="25"/>
        <v>0.26171875</v>
      </c>
      <c r="M182" s="238" t="s">
        <v>591</v>
      </c>
      <c r="N182" s="243">
        <v>43067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35">
        <v>102</v>
      </c>
      <c r="B183" s="236">
        <v>43017</v>
      </c>
      <c r="C183" s="236"/>
      <c r="D183" s="237" t="s">
        <v>353</v>
      </c>
      <c r="E183" s="238" t="s">
        <v>623</v>
      </c>
      <c r="F183" s="239">
        <v>137.5</v>
      </c>
      <c r="G183" s="238"/>
      <c r="H183" s="238">
        <v>184</v>
      </c>
      <c r="I183" s="240">
        <v>183</v>
      </c>
      <c r="J183" s="241" t="s">
        <v>756</v>
      </c>
      <c r="K183" s="211">
        <f t="shared" si="24"/>
        <v>46.5</v>
      </c>
      <c r="L183" s="242">
        <f t="shared" si="25"/>
        <v>0.33818181818181819</v>
      </c>
      <c r="M183" s="238" t="s">
        <v>591</v>
      </c>
      <c r="N183" s="243">
        <v>43108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35">
        <v>103</v>
      </c>
      <c r="B184" s="236">
        <v>43018</v>
      </c>
      <c r="C184" s="236"/>
      <c r="D184" s="237" t="s">
        <v>757</v>
      </c>
      <c r="E184" s="238" t="s">
        <v>623</v>
      </c>
      <c r="F184" s="239">
        <v>125.5</v>
      </c>
      <c r="G184" s="238"/>
      <c r="H184" s="238">
        <v>158</v>
      </c>
      <c r="I184" s="240">
        <v>155</v>
      </c>
      <c r="J184" s="241" t="s">
        <v>758</v>
      </c>
      <c r="K184" s="211">
        <f t="shared" si="24"/>
        <v>32.5</v>
      </c>
      <c r="L184" s="242">
        <f t="shared" si="25"/>
        <v>0.25896414342629481</v>
      </c>
      <c r="M184" s="238" t="s">
        <v>591</v>
      </c>
      <c r="N184" s="243">
        <v>43067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35">
        <v>104</v>
      </c>
      <c r="B185" s="236">
        <v>43018</v>
      </c>
      <c r="C185" s="236"/>
      <c r="D185" s="237" t="s">
        <v>759</v>
      </c>
      <c r="E185" s="238" t="s">
        <v>623</v>
      </c>
      <c r="F185" s="239">
        <v>895</v>
      </c>
      <c r="G185" s="238"/>
      <c r="H185" s="238">
        <v>1122.5</v>
      </c>
      <c r="I185" s="240">
        <v>1078</v>
      </c>
      <c r="J185" s="241" t="s">
        <v>760</v>
      </c>
      <c r="K185" s="211">
        <v>227.5</v>
      </c>
      <c r="L185" s="242">
        <v>0.25418994413407803</v>
      </c>
      <c r="M185" s="238" t="s">
        <v>591</v>
      </c>
      <c r="N185" s="243">
        <v>43117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35">
        <v>105</v>
      </c>
      <c r="B186" s="236">
        <v>43020</v>
      </c>
      <c r="C186" s="236"/>
      <c r="D186" s="237" t="s">
        <v>346</v>
      </c>
      <c r="E186" s="238" t="s">
        <v>623</v>
      </c>
      <c r="F186" s="239">
        <v>525</v>
      </c>
      <c r="G186" s="238"/>
      <c r="H186" s="238">
        <v>629</v>
      </c>
      <c r="I186" s="240">
        <v>629</v>
      </c>
      <c r="J186" s="241" t="s">
        <v>681</v>
      </c>
      <c r="K186" s="211">
        <v>104</v>
      </c>
      <c r="L186" s="242">
        <v>0.19809523809523799</v>
      </c>
      <c r="M186" s="238" t="s">
        <v>591</v>
      </c>
      <c r="N186" s="243">
        <v>43119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35">
        <v>106</v>
      </c>
      <c r="B187" s="236">
        <v>43046</v>
      </c>
      <c r="C187" s="236"/>
      <c r="D187" s="237" t="s">
        <v>388</v>
      </c>
      <c r="E187" s="238" t="s">
        <v>623</v>
      </c>
      <c r="F187" s="239">
        <v>740</v>
      </c>
      <c r="G187" s="238"/>
      <c r="H187" s="238">
        <v>892.5</v>
      </c>
      <c r="I187" s="240">
        <v>900</v>
      </c>
      <c r="J187" s="241" t="s">
        <v>761</v>
      </c>
      <c r="K187" s="211">
        <f t="shared" ref="K187:K189" si="26">H187-F187</f>
        <v>152.5</v>
      </c>
      <c r="L187" s="242">
        <f t="shared" ref="L187:L189" si="27">K187/F187</f>
        <v>0.20608108108108109</v>
      </c>
      <c r="M187" s="238" t="s">
        <v>591</v>
      </c>
      <c r="N187" s="243">
        <v>43052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04">
        <v>107</v>
      </c>
      <c r="B188" s="205">
        <v>43073</v>
      </c>
      <c r="C188" s="205"/>
      <c r="D188" s="206" t="s">
        <v>762</v>
      </c>
      <c r="E188" s="207" t="s">
        <v>623</v>
      </c>
      <c r="F188" s="208">
        <v>118.5</v>
      </c>
      <c r="G188" s="207"/>
      <c r="H188" s="207">
        <v>143.5</v>
      </c>
      <c r="I188" s="209">
        <v>145</v>
      </c>
      <c r="J188" s="210" t="s">
        <v>613</v>
      </c>
      <c r="K188" s="211">
        <f t="shared" si="26"/>
        <v>25</v>
      </c>
      <c r="L188" s="212">
        <f t="shared" si="27"/>
        <v>0.2109704641350211</v>
      </c>
      <c r="M188" s="207" t="s">
        <v>591</v>
      </c>
      <c r="N188" s="213">
        <v>43097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14">
        <v>108</v>
      </c>
      <c r="B189" s="215">
        <v>43090</v>
      </c>
      <c r="C189" s="215"/>
      <c r="D189" s="216" t="s">
        <v>434</v>
      </c>
      <c r="E189" s="217" t="s">
        <v>623</v>
      </c>
      <c r="F189" s="218">
        <v>715</v>
      </c>
      <c r="G189" s="218"/>
      <c r="H189" s="219">
        <v>500</v>
      </c>
      <c r="I189" s="219">
        <v>872</v>
      </c>
      <c r="J189" s="220" t="s">
        <v>763</v>
      </c>
      <c r="K189" s="221">
        <f t="shared" si="26"/>
        <v>-215</v>
      </c>
      <c r="L189" s="222">
        <f t="shared" si="27"/>
        <v>-0.30069930069930068</v>
      </c>
      <c r="M189" s="218" t="s">
        <v>604</v>
      </c>
      <c r="N189" s="215">
        <v>43670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04">
        <v>109</v>
      </c>
      <c r="B190" s="205">
        <v>43098</v>
      </c>
      <c r="C190" s="205"/>
      <c r="D190" s="206" t="s">
        <v>606</v>
      </c>
      <c r="E190" s="207" t="s">
        <v>623</v>
      </c>
      <c r="F190" s="208">
        <v>435</v>
      </c>
      <c r="G190" s="207"/>
      <c r="H190" s="207">
        <v>542.5</v>
      </c>
      <c r="I190" s="209">
        <v>539</v>
      </c>
      <c r="J190" s="210" t="s">
        <v>681</v>
      </c>
      <c r="K190" s="211">
        <v>107.5</v>
      </c>
      <c r="L190" s="212">
        <v>0.247126436781609</v>
      </c>
      <c r="M190" s="207" t="s">
        <v>591</v>
      </c>
      <c r="N190" s="213">
        <v>43206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04">
        <v>110</v>
      </c>
      <c r="B191" s="205">
        <v>43098</v>
      </c>
      <c r="C191" s="205"/>
      <c r="D191" s="206" t="s">
        <v>563</v>
      </c>
      <c r="E191" s="207" t="s">
        <v>623</v>
      </c>
      <c r="F191" s="208">
        <v>885</v>
      </c>
      <c r="G191" s="207"/>
      <c r="H191" s="207">
        <v>1090</v>
      </c>
      <c r="I191" s="209">
        <v>1084</v>
      </c>
      <c r="J191" s="210" t="s">
        <v>681</v>
      </c>
      <c r="K191" s="211">
        <v>205</v>
      </c>
      <c r="L191" s="212">
        <v>0.23163841807909599</v>
      </c>
      <c r="M191" s="207" t="s">
        <v>591</v>
      </c>
      <c r="N191" s="213">
        <v>43213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44">
        <v>111</v>
      </c>
      <c r="B192" s="245">
        <v>43192</v>
      </c>
      <c r="C192" s="245"/>
      <c r="D192" s="223" t="s">
        <v>764</v>
      </c>
      <c r="E192" s="218" t="s">
        <v>623</v>
      </c>
      <c r="F192" s="246">
        <v>478.5</v>
      </c>
      <c r="G192" s="218"/>
      <c r="H192" s="218">
        <v>442</v>
      </c>
      <c r="I192" s="219">
        <v>613</v>
      </c>
      <c r="J192" s="220" t="s">
        <v>765</v>
      </c>
      <c r="K192" s="221">
        <f t="shared" ref="K192:K195" si="28">H192-F192</f>
        <v>-36.5</v>
      </c>
      <c r="L192" s="222">
        <f t="shared" ref="L192:L195" si="29">K192/F192</f>
        <v>-7.6280041797283177E-2</v>
      </c>
      <c r="M192" s="218" t="s">
        <v>604</v>
      </c>
      <c r="N192" s="215">
        <v>43762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14">
        <v>112</v>
      </c>
      <c r="B193" s="215">
        <v>43194</v>
      </c>
      <c r="C193" s="215"/>
      <c r="D193" s="216" t="s">
        <v>766</v>
      </c>
      <c r="E193" s="217" t="s">
        <v>623</v>
      </c>
      <c r="F193" s="218">
        <f>141.5-7.3</f>
        <v>134.19999999999999</v>
      </c>
      <c r="G193" s="218"/>
      <c r="H193" s="219">
        <v>77</v>
      </c>
      <c r="I193" s="219">
        <v>180</v>
      </c>
      <c r="J193" s="220" t="s">
        <v>767</v>
      </c>
      <c r="K193" s="221">
        <f t="shared" si="28"/>
        <v>-57.199999999999989</v>
      </c>
      <c r="L193" s="222">
        <f t="shared" si="29"/>
        <v>-0.42622950819672129</v>
      </c>
      <c r="M193" s="218" t="s">
        <v>604</v>
      </c>
      <c r="N193" s="215">
        <v>43522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14">
        <v>113</v>
      </c>
      <c r="B194" s="215">
        <v>43209</v>
      </c>
      <c r="C194" s="215"/>
      <c r="D194" s="216" t="s">
        <v>768</v>
      </c>
      <c r="E194" s="217" t="s">
        <v>623</v>
      </c>
      <c r="F194" s="218">
        <v>430</v>
      </c>
      <c r="G194" s="218"/>
      <c r="H194" s="219">
        <v>220</v>
      </c>
      <c r="I194" s="219">
        <v>537</v>
      </c>
      <c r="J194" s="220" t="s">
        <v>769</v>
      </c>
      <c r="K194" s="221">
        <f t="shared" si="28"/>
        <v>-210</v>
      </c>
      <c r="L194" s="222">
        <f t="shared" si="29"/>
        <v>-0.48837209302325579</v>
      </c>
      <c r="M194" s="218" t="s">
        <v>604</v>
      </c>
      <c r="N194" s="215">
        <v>43252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35">
        <v>114</v>
      </c>
      <c r="B195" s="236">
        <v>43220</v>
      </c>
      <c r="C195" s="236"/>
      <c r="D195" s="237" t="s">
        <v>389</v>
      </c>
      <c r="E195" s="238" t="s">
        <v>623</v>
      </c>
      <c r="F195" s="238">
        <v>153.5</v>
      </c>
      <c r="G195" s="238"/>
      <c r="H195" s="238">
        <v>196</v>
      </c>
      <c r="I195" s="240">
        <v>196</v>
      </c>
      <c r="J195" s="210" t="s">
        <v>770</v>
      </c>
      <c r="K195" s="211">
        <f t="shared" si="28"/>
        <v>42.5</v>
      </c>
      <c r="L195" s="212">
        <f t="shared" si="29"/>
        <v>0.27687296416938112</v>
      </c>
      <c r="M195" s="207" t="s">
        <v>591</v>
      </c>
      <c r="N195" s="213">
        <v>43605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14">
        <v>115</v>
      </c>
      <c r="B196" s="215">
        <v>43306</v>
      </c>
      <c r="C196" s="215"/>
      <c r="D196" s="216" t="s">
        <v>740</v>
      </c>
      <c r="E196" s="217" t="s">
        <v>623</v>
      </c>
      <c r="F196" s="218">
        <v>27.5</v>
      </c>
      <c r="G196" s="218"/>
      <c r="H196" s="219">
        <v>13.1</v>
      </c>
      <c r="I196" s="219">
        <v>60</v>
      </c>
      <c r="J196" s="220" t="s">
        <v>771</v>
      </c>
      <c r="K196" s="221">
        <v>-14.4</v>
      </c>
      <c r="L196" s="222">
        <v>-0.52363636363636401</v>
      </c>
      <c r="M196" s="218" t="s">
        <v>604</v>
      </c>
      <c r="N196" s="215">
        <v>43138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44">
        <v>116</v>
      </c>
      <c r="B197" s="245">
        <v>43318</v>
      </c>
      <c r="C197" s="245"/>
      <c r="D197" s="223" t="s">
        <v>772</v>
      </c>
      <c r="E197" s="218" t="s">
        <v>623</v>
      </c>
      <c r="F197" s="218">
        <v>148.5</v>
      </c>
      <c r="G197" s="218"/>
      <c r="H197" s="218">
        <v>102</v>
      </c>
      <c r="I197" s="219">
        <v>182</v>
      </c>
      <c r="J197" s="220" t="s">
        <v>773</v>
      </c>
      <c r="K197" s="221">
        <f>H197-F197</f>
        <v>-46.5</v>
      </c>
      <c r="L197" s="222">
        <f>K197/F197</f>
        <v>-0.31313131313131315</v>
      </c>
      <c r="M197" s="218" t="s">
        <v>604</v>
      </c>
      <c r="N197" s="215">
        <v>43661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04">
        <v>117</v>
      </c>
      <c r="B198" s="205">
        <v>43335</v>
      </c>
      <c r="C198" s="205"/>
      <c r="D198" s="206" t="s">
        <v>774</v>
      </c>
      <c r="E198" s="207" t="s">
        <v>623</v>
      </c>
      <c r="F198" s="238">
        <v>285</v>
      </c>
      <c r="G198" s="207"/>
      <c r="H198" s="207">
        <v>355</v>
      </c>
      <c r="I198" s="209">
        <v>364</v>
      </c>
      <c r="J198" s="210" t="s">
        <v>775</v>
      </c>
      <c r="K198" s="211">
        <v>70</v>
      </c>
      <c r="L198" s="212">
        <v>0.24561403508771901</v>
      </c>
      <c r="M198" s="207" t="s">
        <v>591</v>
      </c>
      <c r="N198" s="213">
        <v>43455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04">
        <v>118</v>
      </c>
      <c r="B199" s="205">
        <v>43341</v>
      </c>
      <c r="C199" s="205"/>
      <c r="D199" s="206" t="s">
        <v>377</v>
      </c>
      <c r="E199" s="207" t="s">
        <v>623</v>
      </c>
      <c r="F199" s="238">
        <v>525</v>
      </c>
      <c r="G199" s="207"/>
      <c r="H199" s="207">
        <v>585</v>
      </c>
      <c r="I199" s="209">
        <v>635</v>
      </c>
      <c r="J199" s="210" t="s">
        <v>776</v>
      </c>
      <c r="K199" s="211">
        <f t="shared" ref="K199:K216" si="30">H199-F199</f>
        <v>60</v>
      </c>
      <c r="L199" s="212">
        <f t="shared" ref="L199:L216" si="31">K199/F199</f>
        <v>0.11428571428571428</v>
      </c>
      <c r="M199" s="207" t="s">
        <v>591</v>
      </c>
      <c r="N199" s="213">
        <v>43662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04">
        <v>119</v>
      </c>
      <c r="B200" s="205">
        <v>43395</v>
      </c>
      <c r="C200" s="205"/>
      <c r="D200" s="206" t="s">
        <v>363</v>
      </c>
      <c r="E200" s="207" t="s">
        <v>623</v>
      </c>
      <c r="F200" s="238">
        <v>475</v>
      </c>
      <c r="G200" s="207"/>
      <c r="H200" s="207">
        <v>574</v>
      </c>
      <c r="I200" s="209">
        <v>570</v>
      </c>
      <c r="J200" s="210" t="s">
        <v>681</v>
      </c>
      <c r="K200" s="211">
        <f t="shared" si="30"/>
        <v>99</v>
      </c>
      <c r="L200" s="212">
        <f t="shared" si="31"/>
        <v>0.20842105263157895</v>
      </c>
      <c r="M200" s="207" t="s">
        <v>591</v>
      </c>
      <c r="N200" s="213">
        <v>43403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35">
        <v>120</v>
      </c>
      <c r="B201" s="236">
        <v>43397</v>
      </c>
      <c r="C201" s="236"/>
      <c r="D201" s="237" t="s">
        <v>384</v>
      </c>
      <c r="E201" s="238" t="s">
        <v>623</v>
      </c>
      <c r="F201" s="238">
        <v>707.5</v>
      </c>
      <c r="G201" s="238"/>
      <c r="H201" s="238">
        <v>872</v>
      </c>
      <c r="I201" s="240">
        <v>872</v>
      </c>
      <c r="J201" s="241" t="s">
        <v>681</v>
      </c>
      <c r="K201" s="211">
        <f t="shared" si="30"/>
        <v>164.5</v>
      </c>
      <c r="L201" s="242">
        <f t="shared" si="31"/>
        <v>0.23250883392226149</v>
      </c>
      <c r="M201" s="238" t="s">
        <v>591</v>
      </c>
      <c r="N201" s="243">
        <v>43482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35">
        <v>121</v>
      </c>
      <c r="B202" s="236">
        <v>43398</v>
      </c>
      <c r="C202" s="236"/>
      <c r="D202" s="237" t="s">
        <v>777</v>
      </c>
      <c r="E202" s="238" t="s">
        <v>623</v>
      </c>
      <c r="F202" s="238">
        <v>162</v>
      </c>
      <c r="G202" s="238"/>
      <c r="H202" s="238">
        <v>204</v>
      </c>
      <c r="I202" s="240">
        <v>209</v>
      </c>
      <c r="J202" s="241" t="s">
        <v>778</v>
      </c>
      <c r="K202" s="211">
        <f t="shared" si="30"/>
        <v>42</v>
      </c>
      <c r="L202" s="242">
        <f t="shared" si="31"/>
        <v>0.25925925925925924</v>
      </c>
      <c r="M202" s="238" t="s">
        <v>591</v>
      </c>
      <c r="N202" s="243">
        <v>43539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35">
        <v>122</v>
      </c>
      <c r="B203" s="236">
        <v>43399</v>
      </c>
      <c r="C203" s="236"/>
      <c r="D203" s="237" t="s">
        <v>482</v>
      </c>
      <c r="E203" s="238" t="s">
        <v>623</v>
      </c>
      <c r="F203" s="238">
        <v>240</v>
      </c>
      <c r="G203" s="238"/>
      <c r="H203" s="238">
        <v>297</v>
      </c>
      <c r="I203" s="240">
        <v>297</v>
      </c>
      <c r="J203" s="241" t="s">
        <v>681</v>
      </c>
      <c r="K203" s="247">
        <f t="shared" si="30"/>
        <v>57</v>
      </c>
      <c r="L203" s="242">
        <f t="shared" si="31"/>
        <v>0.23749999999999999</v>
      </c>
      <c r="M203" s="238" t="s">
        <v>591</v>
      </c>
      <c r="N203" s="243">
        <v>43417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04">
        <v>123</v>
      </c>
      <c r="B204" s="205">
        <v>43439</v>
      </c>
      <c r="C204" s="205"/>
      <c r="D204" s="206" t="s">
        <v>779</v>
      </c>
      <c r="E204" s="207" t="s">
        <v>623</v>
      </c>
      <c r="F204" s="207">
        <v>202.5</v>
      </c>
      <c r="G204" s="207"/>
      <c r="H204" s="207">
        <v>255</v>
      </c>
      <c r="I204" s="209">
        <v>252</v>
      </c>
      <c r="J204" s="210" t="s">
        <v>681</v>
      </c>
      <c r="K204" s="211">
        <f t="shared" si="30"/>
        <v>52.5</v>
      </c>
      <c r="L204" s="212">
        <f t="shared" si="31"/>
        <v>0.25925925925925924</v>
      </c>
      <c r="M204" s="207" t="s">
        <v>591</v>
      </c>
      <c r="N204" s="213">
        <v>43542</v>
      </c>
      <c r="O204" s="1"/>
      <c r="P204" s="1"/>
      <c r="Q204" s="1"/>
      <c r="R204" s="6" t="s">
        <v>780</v>
      </c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35">
        <v>124</v>
      </c>
      <c r="B205" s="236">
        <v>43465</v>
      </c>
      <c r="C205" s="205"/>
      <c r="D205" s="237" t="s">
        <v>416</v>
      </c>
      <c r="E205" s="238" t="s">
        <v>623</v>
      </c>
      <c r="F205" s="238">
        <v>710</v>
      </c>
      <c r="G205" s="238"/>
      <c r="H205" s="238">
        <v>866</v>
      </c>
      <c r="I205" s="240">
        <v>866</v>
      </c>
      <c r="J205" s="241" t="s">
        <v>681</v>
      </c>
      <c r="K205" s="211">
        <f t="shared" si="30"/>
        <v>156</v>
      </c>
      <c r="L205" s="212">
        <f t="shared" si="31"/>
        <v>0.21971830985915494</v>
      </c>
      <c r="M205" s="207" t="s">
        <v>591</v>
      </c>
      <c r="N205" s="213">
        <v>43553</v>
      </c>
      <c r="O205" s="1"/>
      <c r="P205" s="1"/>
      <c r="Q205" s="1"/>
      <c r="R205" s="6" t="s">
        <v>780</v>
      </c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35">
        <v>125</v>
      </c>
      <c r="B206" s="236">
        <v>43522</v>
      </c>
      <c r="C206" s="236"/>
      <c r="D206" s="237" t="s">
        <v>153</v>
      </c>
      <c r="E206" s="238" t="s">
        <v>623</v>
      </c>
      <c r="F206" s="238">
        <v>337.25</v>
      </c>
      <c r="G206" s="238"/>
      <c r="H206" s="238">
        <v>398.5</v>
      </c>
      <c r="I206" s="240">
        <v>411</v>
      </c>
      <c r="J206" s="210" t="s">
        <v>781</v>
      </c>
      <c r="K206" s="211">
        <f t="shared" si="30"/>
        <v>61.25</v>
      </c>
      <c r="L206" s="212">
        <f t="shared" si="31"/>
        <v>0.1816160118606375</v>
      </c>
      <c r="M206" s="207" t="s">
        <v>591</v>
      </c>
      <c r="N206" s="213">
        <v>43760</v>
      </c>
      <c r="O206" s="1"/>
      <c r="P206" s="1"/>
      <c r="Q206" s="1"/>
      <c r="R206" s="6" t="s">
        <v>780</v>
      </c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48">
        <v>126</v>
      </c>
      <c r="B207" s="249">
        <v>43559</v>
      </c>
      <c r="C207" s="249"/>
      <c r="D207" s="250" t="s">
        <v>782</v>
      </c>
      <c r="E207" s="251" t="s">
        <v>623</v>
      </c>
      <c r="F207" s="251">
        <v>130</v>
      </c>
      <c r="G207" s="251"/>
      <c r="H207" s="251">
        <v>65</v>
      </c>
      <c r="I207" s="252">
        <v>158</v>
      </c>
      <c r="J207" s="220" t="s">
        <v>783</v>
      </c>
      <c r="K207" s="221">
        <f t="shared" si="30"/>
        <v>-65</v>
      </c>
      <c r="L207" s="222">
        <f t="shared" si="31"/>
        <v>-0.5</v>
      </c>
      <c r="M207" s="218" t="s">
        <v>604</v>
      </c>
      <c r="N207" s="215">
        <v>43726</v>
      </c>
      <c r="O207" s="1"/>
      <c r="P207" s="1"/>
      <c r="Q207" s="1"/>
      <c r="R207" s="6" t="s">
        <v>784</v>
      </c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35">
        <v>127</v>
      </c>
      <c r="B208" s="236">
        <v>43017</v>
      </c>
      <c r="C208" s="236"/>
      <c r="D208" s="237" t="s">
        <v>186</v>
      </c>
      <c r="E208" s="238" t="s">
        <v>623</v>
      </c>
      <c r="F208" s="238">
        <v>141.5</v>
      </c>
      <c r="G208" s="238"/>
      <c r="H208" s="238">
        <v>183.5</v>
      </c>
      <c r="I208" s="240">
        <v>210</v>
      </c>
      <c r="J208" s="210" t="s">
        <v>778</v>
      </c>
      <c r="K208" s="211">
        <f t="shared" si="30"/>
        <v>42</v>
      </c>
      <c r="L208" s="212">
        <f t="shared" si="31"/>
        <v>0.29681978798586572</v>
      </c>
      <c r="M208" s="207" t="s">
        <v>591</v>
      </c>
      <c r="N208" s="213">
        <v>43042</v>
      </c>
      <c r="O208" s="1"/>
      <c r="P208" s="1"/>
      <c r="Q208" s="1"/>
      <c r="R208" s="6" t="s">
        <v>784</v>
      </c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48">
        <v>128</v>
      </c>
      <c r="B209" s="249">
        <v>43074</v>
      </c>
      <c r="C209" s="249"/>
      <c r="D209" s="250" t="s">
        <v>785</v>
      </c>
      <c r="E209" s="251" t="s">
        <v>623</v>
      </c>
      <c r="F209" s="246">
        <v>172</v>
      </c>
      <c r="G209" s="251"/>
      <c r="H209" s="251">
        <v>155.25</v>
      </c>
      <c r="I209" s="252">
        <v>230</v>
      </c>
      <c r="J209" s="220" t="s">
        <v>786</v>
      </c>
      <c r="K209" s="221">
        <f t="shared" si="30"/>
        <v>-16.75</v>
      </c>
      <c r="L209" s="222">
        <f t="shared" si="31"/>
        <v>-9.7383720930232565E-2</v>
      </c>
      <c r="M209" s="218" t="s">
        <v>604</v>
      </c>
      <c r="N209" s="215">
        <v>43787</v>
      </c>
      <c r="O209" s="1"/>
      <c r="P209" s="1"/>
      <c r="Q209" s="1"/>
      <c r="R209" s="6" t="s">
        <v>784</v>
      </c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35">
        <v>129</v>
      </c>
      <c r="B210" s="236">
        <v>43398</v>
      </c>
      <c r="C210" s="236"/>
      <c r="D210" s="237" t="s">
        <v>108</v>
      </c>
      <c r="E210" s="238" t="s">
        <v>623</v>
      </c>
      <c r="F210" s="238">
        <v>698.5</v>
      </c>
      <c r="G210" s="238"/>
      <c r="H210" s="238">
        <v>890</v>
      </c>
      <c r="I210" s="240">
        <v>890</v>
      </c>
      <c r="J210" s="210" t="s">
        <v>869</v>
      </c>
      <c r="K210" s="211">
        <f t="shared" si="30"/>
        <v>191.5</v>
      </c>
      <c r="L210" s="212">
        <f t="shared" si="31"/>
        <v>0.27415891195418757</v>
      </c>
      <c r="M210" s="207" t="s">
        <v>591</v>
      </c>
      <c r="N210" s="213">
        <v>44328</v>
      </c>
      <c r="O210" s="1"/>
      <c r="P210" s="1"/>
      <c r="Q210" s="1"/>
      <c r="R210" s="6" t="s">
        <v>780</v>
      </c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35">
        <v>130</v>
      </c>
      <c r="B211" s="236">
        <v>42877</v>
      </c>
      <c r="C211" s="236"/>
      <c r="D211" s="237" t="s">
        <v>376</v>
      </c>
      <c r="E211" s="238" t="s">
        <v>623</v>
      </c>
      <c r="F211" s="238">
        <v>127.6</v>
      </c>
      <c r="G211" s="238"/>
      <c r="H211" s="238">
        <v>138</v>
      </c>
      <c r="I211" s="240">
        <v>190</v>
      </c>
      <c r="J211" s="210" t="s">
        <v>787</v>
      </c>
      <c r="K211" s="211">
        <f t="shared" si="30"/>
        <v>10.400000000000006</v>
      </c>
      <c r="L211" s="212">
        <f t="shared" si="31"/>
        <v>8.1504702194357417E-2</v>
      </c>
      <c r="M211" s="207" t="s">
        <v>591</v>
      </c>
      <c r="N211" s="213">
        <v>43774</v>
      </c>
      <c r="O211" s="1"/>
      <c r="P211" s="1"/>
      <c r="Q211" s="1"/>
      <c r="R211" s="6" t="s">
        <v>784</v>
      </c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35">
        <v>131</v>
      </c>
      <c r="B212" s="236">
        <v>43158</v>
      </c>
      <c r="C212" s="236"/>
      <c r="D212" s="237" t="s">
        <v>788</v>
      </c>
      <c r="E212" s="238" t="s">
        <v>623</v>
      </c>
      <c r="F212" s="238">
        <v>317</v>
      </c>
      <c r="G212" s="238"/>
      <c r="H212" s="238">
        <v>382.5</v>
      </c>
      <c r="I212" s="240">
        <v>398</v>
      </c>
      <c r="J212" s="210" t="s">
        <v>789</v>
      </c>
      <c r="K212" s="211">
        <f t="shared" si="30"/>
        <v>65.5</v>
      </c>
      <c r="L212" s="212">
        <f t="shared" si="31"/>
        <v>0.20662460567823343</v>
      </c>
      <c r="M212" s="207" t="s">
        <v>591</v>
      </c>
      <c r="N212" s="213">
        <v>44238</v>
      </c>
      <c r="O212" s="1"/>
      <c r="P212" s="1"/>
      <c r="Q212" s="1"/>
      <c r="R212" s="6" t="s">
        <v>784</v>
      </c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48">
        <v>132</v>
      </c>
      <c r="B213" s="249">
        <v>43164</v>
      </c>
      <c r="C213" s="249"/>
      <c r="D213" s="250" t="s">
        <v>145</v>
      </c>
      <c r="E213" s="251" t="s">
        <v>623</v>
      </c>
      <c r="F213" s="246">
        <f>510-14.4</f>
        <v>495.6</v>
      </c>
      <c r="G213" s="251"/>
      <c r="H213" s="251">
        <v>350</v>
      </c>
      <c r="I213" s="252">
        <v>672</v>
      </c>
      <c r="J213" s="220" t="s">
        <v>790</v>
      </c>
      <c r="K213" s="221">
        <f t="shared" si="30"/>
        <v>-145.60000000000002</v>
      </c>
      <c r="L213" s="222">
        <f t="shared" si="31"/>
        <v>-0.29378531073446329</v>
      </c>
      <c r="M213" s="218" t="s">
        <v>604</v>
      </c>
      <c r="N213" s="215">
        <v>43887</v>
      </c>
      <c r="O213" s="1"/>
      <c r="P213" s="1"/>
      <c r="Q213" s="1"/>
      <c r="R213" s="6" t="s">
        <v>780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48">
        <v>133</v>
      </c>
      <c r="B214" s="249">
        <v>43237</v>
      </c>
      <c r="C214" s="249"/>
      <c r="D214" s="250" t="s">
        <v>474</v>
      </c>
      <c r="E214" s="251" t="s">
        <v>623</v>
      </c>
      <c r="F214" s="246">
        <v>230.3</v>
      </c>
      <c r="G214" s="251"/>
      <c r="H214" s="251">
        <v>102.5</v>
      </c>
      <c r="I214" s="252">
        <v>348</v>
      </c>
      <c r="J214" s="220" t="s">
        <v>791</v>
      </c>
      <c r="K214" s="221">
        <f t="shared" si="30"/>
        <v>-127.80000000000001</v>
      </c>
      <c r="L214" s="222">
        <f t="shared" si="31"/>
        <v>-0.55492835432045162</v>
      </c>
      <c r="M214" s="218" t="s">
        <v>604</v>
      </c>
      <c r="N214" s="215">
        <v>43896</v>
      </c>
      <c r="O214" s="1"/>
      <c r="P214" s="1"/>
      <c r="Q214" s="1"/>
      <c r="R214" s="6" t="s">
        <v>780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35">
        <v>134</v>
      </c>
      <c r="B215" s="236">
        <v>43258</v>
      </c>
      <c r="C215" s="236"/>
      <c r="D215" s="237" t="s">
        <v>439</v>
      </c>
      <c r="E215" s="238" t="s">
        <v>623</v>
      </c>
      <c r="F215" s="238">
        <f>342.5-5.1</f>
        <v>337.4</v>
      </c>
      <c r="G215" s="238"/>
      <c r="H215" s="238">
        <v>412.5</v>
      </c>
      <c r="I215" s="240">
        <v>439</v>
      </c>
      <c r="J215" s="210" t="s">
        <v>792</v>
      </c>
      <c r="K215" s="211">
        <f t="shared" si="30"/>
        <v>75.100000000000023</v>
      </c>
      <c r="L215" s="212">
        <f t="shared" si="31"/>
        <v>0.22258446947243635</v>
      </c>
      <c r="M215" s="207" t="s">
        <v>591</v>
      </c>
      <c r="N215" s="213">
        <v>44230</v>
      </c>
      <c r="O215" s="1"/>
      <c r="P215" s="1"/>
      <c r="Q215" s="1"/>
      <c r="R215" s="6" t="s">
        <v>784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29">
        <v>135</v>
      </c>
      <c r="B216" s="228">
        <v>43285</v>
      </c>
      <c r="C216" s="228"/>
      <c r="D216" s="229" t="s">
        <v>55</v>
      </c>
      <c r="E216" s="230" t="s">
        <v>623</v>
      </c>
      <c r="F216" s="230">
        <f>127.5-5.53</f>
        <v>121.97</v>
      </c>
      <c r="G216" s="231"/>
      <c r="H216" s="231">
        <v>122.5</v>
      </c>
      <c r="I216" s="231">
        <v>170</v>
      </c>
      <c r="J216" s="232" t="s">
        <v>825</v>
      </c>
      <c r="K216" s="233">
        <f t="shared" si="30"/>
        <v>0.53000000000000114</v>
      </c>
      <c r="L216" s="234">
        <f t="shared" si="31"/>
        <v>4.3453308190538747E-3</v>
      </c>
      <c r="M216" s="230" t="s">
        <v>714</v>
      </c>
      <c r="N216" s="228">
        <v>44431</v>
      </c>
      <c r="O216" s="1"/>
      <c r="P216" s="1"/>
      <c r="Q216" s="1"/>
      <c r="R216" s="6" t="s">
        <v>780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48">
        <v>136</v>
      </c>
      <c r="B217" s="249">
        <v>43294</v>
      </c>
      <c r="C217" s="249"/>
      <c r="D217" s="250" t="s">
        <v>365</v>
      </c>
      <c r="E217" s="251" t="s">
        <v>623</v>
      </c>
      <c r="F217" s="246">
        <v>46.5</v>
      </c>
      <c r="G217" s="251"/>
      <c r="H217" s="251">
        <v>17</v>
      </c>
      <c r="I217" s="252">
        <v>59</v>
      </c>
      <c r="J217" s="220" t="s">
        <v>793</v>
      </c>
      <c r="K217" s="221">
        <f t="shared" ref="K217:K225" si="32">H217-F217</f>
        <v>-29.5</v>
      </c>
      <c r="L217" s="222">
        <f t="shared" ref="L217:L225" si="33">K217/F217</f>
        <v>-0.63440860215053763</v>
      </c>
      <c r="M217" s="218" t="s">
        <v>604</v>
      </c>
      <c r="N217" s="215">
        <v>43887</v>
      </c>
      <c r="O217" s="1"/>
      <c r="P217" s="1"/>
      <c r="Q217" s="1"/>
      <c r="R217" s="6" t="s">
        <v>780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35">
        <v>137</v>
      </c>
      <c r="B218" s="236">
        <v>43396</v>
      </c>
      <c r="C218" s="236"/>
      <c r="D218" s="237" t="s">
        <v>418</v>
      </c>
      <c r="E218" s="238" t="s">
        <v>623</v>
      </c>
      <c r="F218" s="238">
        <v>156.5</v>
      </c>
      <c r="G218" s="238"/>
      <c r="H218" s="238">
        <v>207.5</v>
      </c>
      <c r="I218" s="240">
        <v>191</v>
      </c>
      <c r="J218" s="210" t="s">
        <v>681</v>
      </c>
      <c r="K218" s="211">
        <f t="shared" si="32"/>
        <v>51</v>
      </c>
      <c r="L218" s="212">
        <f t="shared" si="33"/>
        <v>0.32587859424920129</v>
      </c>
      <c r="M218" s="207" t="s">
        <v>591</v>
      </c>
      <c r="N218" s="213">
        <v>44369</v>
      </c>
      <c r="O218" s="1"/>
      <c r="P218" s="1"/>
      <c r="Q218" s="1"/>
      <c r="R218" s="6" t="s">
        <v>780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35">
        <v>138</v>
      </c>
      <c r="B219" s="236">
        <v>43439</v>
      </c>
      <c r="C219" s="236"/>
      <c r="D219" s="237" t="s">
        <v>327</v>
      </c>
      <c r="E219" s="238" t="s">
        <v>623</v>
      </c>
      <c r="F219" s="238">
        <v>259.5</v>
      </c>
      <c r="G219" s="238"/>
      <c r="H219" s="238">
        <v>320</v>
      </c>
      <c r="I219" s="240">
        <v>320</v>
      </c>
      <c r="J219" s="210" t="s">
        <v>681</v>
      </c>
      <c r="K219" s="211">
        <f t="shared" si="32"/>
        <v>60.5</v>
      </c>
      <c r="L219" s="212">
        <f t="shared" si="33"/>
        <v>0.23314065510597304</v>
      </c>
      <c r="M219" s="207" t="s">
        <v>591</v>
      </c>
      <c r="N219" s="213">
        <v>44323</v>
      </c>
      <c r="O219" s="1"/>
      <c r="P219" s="1"/>
      <c r="Q219" s="1"/>
      <c r="R219" s="6" t="s">
        <v>780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48">
        <v>139</v>
      </c>
      <c r="B220" s="249">
        <v>43439</v>
      </c>
      <c r="C220" s="249"/>
      <c r="D220" s="250" t="s">
        <v>794</v>
      </c>
      <c r="E220" s="251" t="s">
        <v>623</v>
      </c>
      <c r="F220" s="251">
        <v>715</v>
      </c>
      <c r="G220" s="251"/>
      <c r="H220" s="251">
        <v>445</v>
      </c>
      <c r="I220" s="252">
        <v>840</v>
      </c>
      <c r="J220" s="220" t="s">
        <v>795</v>
      </c>
      <c r="K220" s="221">
        <f t="shared" si="32"/>
        <v>-270</v>
      </c>
      <c r="L220" s="222">
        <f t="shared" si="33"/>
        <v>-0.3776223776223776</v>
      </c>
      <c r="M220" s="218" t="s">
        <v>604</v>
      </c>
      <c r="N220" s="215">
        <v>43800</v>
      </c>
      <c r="O220" s="1"/>
      <c r="P220" s="1"/>
      <c r="Q220" s="1"/>
      <c r="R220" s="6" t="s">
        <v>780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35">
        <v>140</v>
      </c>
      <c r="B221" s="236">
        <v>43469</v>
      </c>
      <c r="C221" s="236"/>
      <c r="D221" s="237" t="s">
        <v>158</v>
      </c>
      <c r="E221" s="238" t="s">
        <v>623</v>
      </c>
      <c r="F221" s="238">
        <v>875</v>
      </c>
      <c r="G221" s="238"/>
      <c r="H221" s="238">
        <v>1165</v>
      </c>
      <c r="I221" s="240">
        <v>1185</v>
      </c>
      <c r="J221" s="210" t="s">
        <v>796</v>
      </c>
      <c r="K221" s="211">
        <f t="shared" si="32"/>
        <v>290</v>
      </c>
      <c r="L221" s="212">
        <f t="shared" si="33"/>
        <v>0.33142857142857141</v>
      </c>
      <c r="M221" s="207" t="s">
        <v>591</v>
      </c>
      <c r="N221" s="213">
        <v>43847</v>
      </c>
      <c r="O221" s="1"/>
      <c r="P221" s="1"/>
      <c r="Q221" s="1"/>
      <c r="R221" s="6" t="s">
        <v>780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35">
        <v>141</v>
      </c>
      <c r="B222" s="236">
        <v>43559</v>
      </c>
      <c r="C222" s="236"/>
      <c r="D222" s="237" t="s">
        <v>343</v>
      </c>
      <c r="E222" s="238" t="s">
        <v>623</v>
      </c>
      <c r="F222" s="238">
        <f>387-14.63</f>
        <v>372.37</v>
      </c>
      <c r="G222" s="238"/>
      <c r="H222" s="238">
        <v>490</v>
      </c>
      <c r="I222" s="240">
        <v>490</v>
      </c>
      <c r="J222" s="210" t="s">
        <v>681</v>
      </c>
      <c r="K222" s="211">
        <f t="shared" si="32"/>
        <v>117.63</v>
      </c>
      <c r="L222" s="212">
        <f t="shared" si="33"/>
        <v>0.31589548030185027</v>
      </c>
      <c r="M222" s="207" t="s">
        <v>591</v>
      </c>
      <c r="N222" s="213">
        <v>43850</v>
      </c>
      <c r="O222" s="1"/>
      <c r="P222" s="1"/>
      <c r="Q222" s="1"/>
      <c r="R222" s="6" t="s">
        <v>780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48">
        <v>142</v>
      </c>
      <c r="B223" s="249">
        <v>43578</v>
      </c>
      <c r="C223" s="249"/>
      <c r="D223" s="250" t="s">
        <v>797</v>
      </c>
      <c r="E223" s="251" t="s">
        <v>593</v>
      </c>
      <c r="F223" s="251">
        <v>220</v>
      </c>
      <c r="G223" s="251"/>
      <c r="H223" s="251">
        <v>127.5</v>
      </c>
      <c r="I223" s="252">
        <v>284</v>
      </c>
      <c r="J223" s="220" t="s">
        <v>798</v>
      </c>
      <c r="K223" s="221">
        <f t="shared" si="32"/>
        <v>-92.5</v>
      </c>
      <c r="L223" s="222">
        <f t="shared" si="33"/>
        <v>-0.42045454545454547</v>
      </c>
      <c r="M223" s="218" t="s">
        <v>604</v>
      </c>
      <c r="N223" s="215">
        <v>43896</v>
      </c>
      <c r="O223" s="1"/>
      <c r="P223" s="1"/>
      <c r="Q223" s="1"/>
      <c r="R223" s="6" t="s">
        <v>780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35">
        <v>143</v>
      </c>
      <c r="B224" s="236">
        <v>43622</v>
      </c>
      <c r="C224" s="236"/>
      <c r="D224" s="237" t="s">
        <v>483</v>
      </c>
      <c r="E224" s="238" t="s">
        <v>593</v>
      </c>
      <c r="F224" s="238">
        <v>332.8</v>
      </c>
      <c r="G224" s="238"/>
      <c r="H224" s="238">
        <v>405</v>
      </c>
      <c r="I224" s="240">
        <v>419</v>
      </c>
      <c r="J224" s="210" t="s">
        <v>799</v>
      </c>
      <c r="K224" s="211">
        <f t="shared" si="32"/>
        <v>72.199999999999989</v>
      </c>
      <c r="L224" s="212">
        <f t="shared" si="33"/>
        <v>0.21694711538461534</v>
      </c>
      <c r="M224" s="207" t="s">
        <v>591</v>
      </c>
      <c r="N224" s="213">
        <v>43860</v>
      </c>
      <c r="O224" s="1"/>
      <c r="P224" s="1"/>
      <c r="Q224" s="1"/>
      <c r="R224" s="6" t="s">
        <v>784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29">
        <v>144</v>
      </c>
      <c r="B225" s="228">
        <v>43641</v>
      </c>
      <c r="C225" s="228"/>
      <c r="D225" s="229" t="s">
        <v>151</v>
      </c>
      <c r="E225" s="230" t="s">
        <v>623</v>
      </c>
      <c r="F225" s="230">
        <v>386</v>
      </c>
      <c r="G225" s="231"/>
      <c r="H225" s="231">
        <v>395</v>
      </c>
      <c r="I225" s="231">
        <v>452</v>
      </c>
      <c r="J225" s="232" t="s">
        <v>800</v>
      </c>
      <c r="K225" s="233">
        <f t="shared" si="32"/>
        <v>9</v>
      </c>
      <c r="L225" s="234">
        <f t="shared" si="33"/>
        <v>2.3316062176165803E-2</v>
      </c>
      <c r="M225" s="230" t="s">
        <v>714</v>
      </c>
      <c r="N225" s="228">
        <v>43868</v>
      </c>
      <c r="O225" s="1"/>
      <c r="P225" s="1"/>
      <c r="Q225" s="1"/>
      <c r="R225" s="6" t="s">
        <v>784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29">
        <v>145</v>
      </c>
      <c r="B226" s="228">
        <v>43707</v>
      </c>
      <c r="C226" s="228"/>
      <c r="D226" s="229" t="s">
        <v>131</v>
      </c>
      <c r="E226" s="230" t="s">
        <v>623</v>
      </c>
      <c r="F226" s="230">
        <v>137.5</v>
      </c>
      <c r="G226" s="231"/>
      <c r="H226" s="231">
        <v>138.5</v>
      </c>
      <c r="I226" s="231">
        <v>190</v>
      </c>
      <c r="J226" s="232" t="s">
        <v>824</v>
      </c>
      <c r="K226" s="233">
        <f t="shared" ref="K226" si="34">H226-F226</f>
        <v>1</v>
      </c>
      <c r="L226" s="234">
        <f t="shared" ref="L226" si="35">K226/F226</f>
        <v>7.2727272727272727E-3</v>
      </c>
      <c r="M226" s="230" t="s">
        <v>714</v>
      </c>
      <c r="N226" s="228">
        <v>44432</v>
      </c>
      <c r="O226" s="1"/>
      <c r="P226" s="1"/>
      <c r="Q226" s="1"/>
      <c r="R226" s="6" t="s">
        <v>780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35">
        <v>146</v>
      </c>
      <c r="B227" s="236">
        <v>43731</v>
      </c>
      <c r="C227" s="236"/>
      <c r="D227" s="237" t="s">
        <v>430</v>
      </c>
      <c r="E227" s="238" t="s">
        <v>623</v>
      </c>
      <c r="F227" s="238">
        <v>235</v>
      </c>
      <c r="G227" s="238"/>
      <c r="H227" s="238">
        <v>295</v>
      </c>
      <c r="I227" s="240">
        <v>296</v>
      </c>
      <c r="J227" s="210" t="s">
        <v>801</v>
      </c>
      <c r="K227" s="211">
        <f t="shared" ref="K227:K232" si="36">H227-F227</f>
        <v>60</v>
      </c>
      <c r="L227" s="212">
        <f t="shared" ref="L227:L232" si="37">K227/F227</f>
        <v>0.25531914893617019</v>
      </c>
      <c r="M227" s="207" t="s">
        <v>591</v>
      </c>
      <c r="N227" s="213">
        <v>43844</v>
      </c>
      <c r="O227" s="1"/>
      <c r="P227" s="1"/>
      <c r="Q227" s="1"/>
      <c r="R227" s="6" t="s">
        <v>784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35">
        <v>147</v>
      </c>
      <c r="B228" s="236">
        <v>43752</v>
      </c>
      <c r="C228" s="236"/>
      <c r="D228" s="237" t="s">
        <v>802</v>
      </c>
      <c r="E228" s="238" t="s">
        <v>623</v>
      </c>
      <c r="F228" s="238">
        <v>277.5</v>
      </c>
      <c r="G228" s="238"/>
      <c r="H228" s="238">
        <v>333</v>
      </c>
      <c r="I228" s="240">
        <v>333</v>
      </c>
      <c r="J228" s="210" t="s">
        <v>803</v>
      </c>
      <c r="K228" s="211">
        <f t="shared" si="36"/>
        <v>55.5</v>
      </c>
      <c r="L228" s="212">
        <f t="shared" si="37"/>
        <v>0.2</v>
      </c>
      <c r="M228" s="207" t="s">
        <v>591</v>
      </c>
      <c r="N228" s="213">
        <v>43846</v>
      </c>
      <c r="O228" s="1"/>
      <c r="P228" s="1"/>
      <c r="Q228" s="1"/>
      <c r="R228" s="6" t="s">
        <v>780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35">
        <v>148</v>
      </c>
      <c r="B229" s="236">
        <v>43752</v>
      </c>
      <c r="C229" s="236"/>
      <c r="D229" s="237" t="s">
        <v>804</v>
      </c>
      <c r="E229" s="238" t="s">
        <v>623</v>
      </c>
      <c r="F229" s="238">
        <v>930</v>
      </c>
      <c r="G229" s="238"/>
      <c r="H229" s="238">
        <v>1165</v>
      </c>
      <c r="I229" s="240">
        <v>1200</v>
      </c>
      <c r="J229" s="210" t="s">
        <v>805</v>
      </c>
      <c r="K229" s="211">
        <f t="shared" si="36"/>
        <v>235</v>
      </c>
      <c r="L229" s="212">
        <f t="shared" si="37"/>
        <v>0.25268817204301075</v>
      </c>
      <c r="M229" s="207" t="s">
        <v>591</v>
      </c>
      <c r="N229" s="213">
        <v>43847</v>
      </c>
      <c r="O229" s="1"/>
      <c r="P229" s="1"/>
      <c r="Q229" s="1"/>
      <c r="R229" s="6" t="s">
        <v>784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35">
        <v>149</v>
      </c>
      <c r="B230" s="236">
        <v>43753</v>
      </c>
      <c r="C230" s="236"/>
      <c r="D230" s="237" t="s">
        <v>806</v>
      </c>
      <c r="E230" s="238" t="s">
        <v>623</v>
      </c>
      <c r="F230" s="208">
        <v>111</v>
      </c>
      <c r="G230" s="238"/>
      <c r="H230" s="238">
        <v>141</v>
      </c>
      <c r="I230" s="240">
        <v>141</v>
      </c>
      <c r="J230" s="210" t="s">
        <v>607</v>
      </c>
      <c r="K230" s="211">
        <f t="shared" si="36"/>
        <v>30</v>
      </c>
      <c r="L230" s="212">
        <f t="shared" si="37"/>
        <v>0.27027027027027029</v>
      </c>
      <c r="M230" s="207" t="s">
        <v>591</v>
      </c>
      <c r="N230" s="213">
        <v>44328</v>
      </c>
      <c r="O230" s="1"/>
      <c r="P230" s="1"/>
      <c r="Q230" s="1"/>
      <c r="R230" s="6" t="s">
        <v>784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35">
        <v>150</v>
      </c>
      <c r="B231" s="236">
        <v>43753</v>
      </c>
      <c r="C231" s="236"/>
      <c r="D231" s="237" t="s">
        <v>807</v>
      </c>
      <c r="E231" s="238" t="s">
        <v>623</v>
      </c>
      <c r="F231" s="208">
        <v>296</v>
      </c>
      <c r="G231" s="238"/>
      <c r="H231" s="238">
        <v>370</v>
      </c>
      <c r="I231" s="240">
        <v>370</v>
      </c>
      <c r="J231" s="210" t="s">
        <v>681</v>
      </c>
      <c r="K231" s="211">
        <f t="shared" si="36"/>
        <v>74</v>
      </c>
      <c r="L231" s="212">
        <f t="shared" si="37"/>
        <v>0.25</v>
      </c>
      <c r="M231" s="207" t="s">
        <v>591</v>
      </c>
      <c r="N231" s="213">
        <v>43853</v>
      </c>
      <c r="O231" s="1"/>
      <c r="P231" s="1"/>
      <c r="Q231" s="1"/>
      <c r="R231" s="6" t="s">
        <v>784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35">
        <v>151</v>
      </c>
      <c r="B232" s="236">
        <v>43754</v>
      </c>
      <c r="C232" s="236"/>
      <c r="D232" s="237" t="s">
        <v>808</v>
      </c>
      <c r="E232" s="238" t="s">
        <v>623</v>
      </c>
      <c r="F232" s="208">
        <v>300</v>
      </c>
      <c r="G232" s="238"/>
      <c r="H232" s="238">
        <v>382.5</v>
      </c>
      <c r="I232" s="240">
        <v>344</v>
      </c>
      <c r="J232" s="210" t="s">
        <v>809</v>
      </c>
      <c r="K232" s="211">
        <f t="shared" si="36"/>
        <v>82.5</v>
      </c>
      <c r="L232" s="212">
        <f t="shared" si="37"/>
        <v>0.27500000000000002</v>
      </c>
      <c r="M232" s="207" t="s">
        <v>591</v>
      </c>
      <c r="N232" s="213">
        <v>44238</v>
      </c>
      <c r="O232" s="1"/>
      <c r="P232" s="1"/>
      <c r="Q232" s="1"/>
      <c r="R232" s="6" t="s">
        <v>784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54">
        <v>152</v>
      </c>
      <c r="B233" s="255">
        <v>43832</v>
      </c>
      <c r="C233" s="255"/>
      <c r="D233" s="256" t="s">
        <v>810</v>
      </c>
      <c r="E233" s="56" t="s">
        <v>623</v>
      </c>
      <c r="F233" s="257" t="s">
        <v>811</v>
      </c>
      <c r="G233" s="56"/>
      <c r="H233" s="56"/>
      <c r="I233" s="258">
        <v>590</v>
      </c>
      <c r="J233" s="253" t="s">
        <v>594</v>
      </c>
      <c r="K233" s="253"/>
      <c r="L233" s="259"/>
      <c r="M233" s="260" t="s">
        <v>594</v>
      </c>
      <c r="N233" s="261"/>
      <c r="O233" s="1"/>
      <c r="P233" s="1"/>
      <c r="Q233" s="1"/>
      <c r="R233" s="6" t="s">
        <v>784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35">
        <v>153</v>
      </c>
      <c r="B234" s="236">
        <v>43966</v>
      </c>
      <c r="C234" s="236"/>
      <c r="D234" s="237" t="s">
        <v>71</v>
      </c>
      <c r="E234" s="238" t="s">
        <v>623</v>
      </c>
      <c r="F234" s="208">
        <v>67.5</v>
      </c>
      <c r="G234" s="238"/>
      <c r="H234" s="238">
        <v>86</v>
      </c>
      <c r="I234" s="240">
        <v>86</v>
      </c>
      <c r="J234" s="210" t="s">
        <v>812</v>
      </c>
      <c r="K234" s="211">
        <f t="shared" ref="K234:K241" si="38">H234-F234</f>
        <v>18.5</v>
      </c>
      <c r="L234" s="212">
        <f t="shared" ref="L234:L241" si="39">K234/F234</f>
        <v>0.27407407407407408</v>
      </c>
      <c r="M234" s="207" t="s">
        <v>591</v>
      </c>
      <c r="N234" s="213">
        <v>44008</v>
      </c>
      <c r="O234" s="1"/>
      <c r="P234" s="1"/>
      <c r="Q234" s="1"/>
      <c r="R234" s="6" t="s">
        <v>784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35">
        <v>154</v>
      </c>
      <c r="B235" s="236">
        <v>44035</v>
      </c>
      <c r="C235" s="236"/>
      <c r="D235" s="237" t="s">
        <v>482</v>
      </c>
      <c r="E235" s="238" t="s">
        <v>623</v>
      </c>
      <c r="F235" s="208">
        <v>231</v>
      </c>
      <c r="G235" s="238"/>
      <c r="H235" s="238">
        <v>281</v>
      </c>
      <c r="I235" s="240">
        <v>281</v>
      </c>
      <c r="J235" s="210" t="s">
        <v>681</v>
      </c>
      <c r="K235" s="211">
        <f t="shared" si="38"/>
        <v>50</v>
      </c>
      <c r="L235" s="212">
        <f t="shared" si="39"/>
        <v>0.21645021645021645</v>
      </c>
      <c r="M235" s="207" t="s">
        <v>591</v>
      </c>
      <c r="N235" s="213">
        <v>44358</v>
      </c>
      <c r="O235" s="1"/>
      <c r="P235" s="1"/>
      <c r="Q235" s="1"/>
      <c r="R235" s="6" t="s">
        <v>784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35">
        <v>155</v>
      </c>
      <c r="B236" s="236">
        <v>44092</v>
      </c>
      <c r="C236" s="236"/>
      <c r="D236" s="237" t="s">
        <v>407</v>
      </c>
      <c r="E236" s="238" t="s">
        <v>623</v>
      </c>
      <c r="F236" s="238">
        <v>206</v>
      </c>
      <c r="G236" s="238"/>
      <c r="H236" s="238">
        <v>248</v>
      </c>
      <c r="I236" s="240">
        <v>248</v>
      </c>
      <c r="J236" s="210" t="s">
        <v>681</v>
      </c>
      <c r="K236" s="211">
        <f t="shared" si="38"/>
        <v>42</v>
      </c>
      <c r="L236" s="212">
        <f t="shared" si="39"/>
        <v>0.20388349514563106</v>
      </c>
      <c r="M236" s="207" t="s">
        <v>591</v>
      </c>
      <c r="N236" s="213">
        <v>44214</v>
      </c>
      <c r="O236" s="1"/>
      <c r="P236" s="1"/>
      <c r="Q236" s="1"/>
      <c r="R236" s="6" t="s">
        <v>784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35">
        <v>156</v>
      </c>
      <c r="B237" s="236">
        <v>44140</v>
      </c>
      <c r="C237" s="236"/>
      <c r="D237" s="237" t="s">
        <v>407</v>
      </c>
      <c r="E237" s="238" t="s">
        <v>623</v>
      </c>
      <c r="F237" s="238">
        <v>182.5</v>
      </c>
      <c r="G237" s="238"/>
      <c r="H237" s="238">
        <v>248</v>
      </c>
      <c r="I237" s="240">
        <v>248</v>
      </c>
      <c r="J237" s="210" t="s">
        <v>681</v>
      </c>
      <c r="K237" s="211">
        <f t="shared" si="38"/>
        <v>65.5</v>
      </c>
      <c r="L237" s="212">
        <f t="shared" si="39"/>
        <v>0.35890410958904112</v>
      </c>
      <c r="M237" s="207" t="s">
        <v>591</v>
      </c>
      <c r="N237" s="213">
        <v>44214</v>
      </c>
      <c r="O237" s="1"/>
      <c r="P237" s="1"/>
      <c r="Q237" s="1"/>
      <c r="R237" s="6" t="s">
        <v>784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35">
        <v>157</v>
      </c>
      <c r="B238" s="236">
        <v>44140</v>
      </c>
      <c r="C238" s="236"/>
      <c r="D238" s="237" t="s">
        <v>327</v>
      </c>
      <c r="E238" s="238" t="s">
        <v>623</v>
      </c>
      <c r="F238" s="238">
        <v>247.5</v>
      </c>
      <c r="G238" s="238"/>
      <c r="H238" s="238">
        <v>320</v>
      </c>
      <c r="I238" s="240">
        <v>320</v>
      </c>
      <c r="J238" s="210" t="s">
        <v>681</v>
      </c>
      <c r="K238" s="211">
        <f t="shared" si="38"/>
        <v>72.5</v>
      </c>
      <c r="L238" s="212">
        <f t="shared" si="39"/>
        <v>0.29292929292929293</v>
      </c>
      <c r="M238" s="207" t="s">
        <v>591</v>
      </c>
      <c r="N238" s="213">
        <v>44323</v>
      </c>
      <c r="O238" s="1"/>
      <c r="P238" s="1"/>
      <c r="Q238" s="1"/>
      <c r="R238" s="6" t="s">
        <v>784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35">
        <v>158</v>
      </c>
      <c r="B239" s="236">
        <v>44140</v>
      </c>
      <c r="C239" s="236"/>
      <c r="D239" s="237" t="s">
        <v>272</v>
      </c>
      <c r="E239" s="238" t="s">
        <v>623</v>
      </c>
      <c r="F239" s="208">
        <v>925</v>
      </c>
      <c r="G239" s="238"/>
      <c r="H239" s="238">
        <v>1095</v>
      </c>
      <c r="I239" s="240">
        <v>1093</v>
      </c>
      <c r="J239" s="210" t="s">
        <v>813</v>
      </c>
      <c r="K239" s="211">
        <f t="shared" si="38"/>
        <v>170</v>
      </c>
      <c r="L239" s="212">
        <f t="shared" si="39"/>
        <v>0.18378378378378379</v>
      </c>
      <c r="M239" s="207" t="s">
        <v>591</v>
      </c>
      <c r="N239" s="213">
        <v>44201</v>
      </c>
      <c r="O239" s="1"/>
      <c r="P239" s="1"/>
      <c r="Q239" s="1"/>
      <c r="R239" s="6" t="s">
        <v>784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35">
        <v>159</v>
      </c>
      <c r="B240" s="236">
        <v>44140</v>
      </c>
      <c r="C240" s="236"/>
      <c r="D240" s="237" t="s">
        <v>343</v>
      </c>
      <c r="E240" s="238" t="s">
        <v>623</v>
      </c>
      <c r="F240" s="208">
        <v>332.5</v>
      </c>
      <c r="G240" s="238"/>
      <c r="H240" s="238">
        <v>393</v>
      </c>
      <c r="I240" s="240">
        <v>406</v>
      </c>
      <c r="J240" s="210" t="s">
        <v>814</v>
      </c>
      <c r="K240" s="211">
        <f t="shared" si="38"/>
        <v>60.5</v>
      </c>
      <c r="L240" s="212">
        <f t="shared" si="39"/>
        <v>0.18195488721804512</v>
      </c>
      <c r="M240" s="207" t="s">
        <v>591</v>
      </c>
      <c r="N240" s="213">
        <v>44256</v>
      </c>
      <c r="O240" s="1"/>
      <c r="P240" s="1"/>
      <c r="Q240" s="1"/>
      <c r="R240" s="6" t="s">
        <v>784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35">
        <v>160</v>
      </c>
      <c r="B241" s="236">
        <v>44141</v>
      </c>
      <c r="C241" s="236"/>
      <c r="D241" s="237" t="s">
        <v>482</v>
      </c>
      <c r="E241" s="238" t="s">
        <v>623</v>
      </c>
      <c r="F241" s="208">
        <v>231</v>
      </c>
      <c r="G241" s="238"/>
      <c r="H241" s="238">
        <v>281</v>
      </c>
      <c r="I241" s="240">
        <v>281</v>
      </c>
      <c r="J241" s="210" t="s">
        <v>681</v>
      </c>
      <c r="K241" s="211">
        <f t="shared" si="38"/>
        <v>50</v>
      </c>
      <c r="L241" s="212">
        <f t="shared" si="39"/>
        <v>0.21645021645021645</v>
      </c>
      <c r="M241" s="207" t="s">
        <v>591</v>
      </c>
      <c r="N241" s="213">
        <v>44358</v>
      </c>
      <c r="O241" s="1"/>
      <c r="P241" s="1"/>
      <c r="Q241" s="1"/>
      <c r="R241" s="6" t="s">
        <v>784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62">
        <v>161</v>
      </c>
      <c r="B242" s="255">
        <v>44187</v>
      </c>
      <c r="C242" s="255"/>
      <c r="D242" s="256" t="s">
        <v>455</v>
      </c>
      <c r="E242" s="56" t="s">
        <v>623</v>
      </c>
      <c r="F242" s="257" t="s">
        <v>815</v>
      </c>
      <c r="G242" s="56"/>
      <c r="H242" s="56"/>
      <c r="I242" s="258">
        <v>239</v>
      </c>
      <c r="J242" s="253" t="s">
        <v>594</v>
      </c>
      <c r="K242" s="253"/>
      <c r="L242" s="259"/>
      <c r="M242" s="260"/>
      <c r="N242" s="261"/>
      <c r="O242" s="1"/>
      <c r="P242" s="1"/>
      <c r="Q242" s="1"/>
      <c r="R242" s="6" t="s">
        <v>784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62">
        <v>162</v>
      </c>
      <c r="B243" s="255">
        <v>44258</v>
      </c>
      <c r="C243" s="255"/>
      <c r="D243" s="256" t="s">
        <v>810</v>
      </c>
      <c r="E243" s="56" t="s">
        <v>623</v>
      </c>
      <c r="F243" s="257" t="s">
        <v>811</v>
      </c>
      <c r="G243" s="56"/>
      <c r="H243" s="56"/>
      <c r="I243" s="258">
        <v>590</v>
      </c>
      <c r="J243" s="253" t="s">
        <v>594</v>
      </c>
      <c r="K243" s="253"/>
      <c r="L243" s="259"/>
      <c r="M243" s="260"/>
      <c r="N243" s="261"/>
      <c r="O243" s="1"/>
      <c r="P243" s="1"/>
      <c r="R243" s="6" t="s">
        <v>784</v>
      </c>
    </row>
    <row r="244" spans="1:26" ht="12.75" customHeight="1">
      <c r="A244" s="235">
        <v>163</v>
      </c>
      <c r="B244" s="236">
        <v>44274</v>
      </c>
      <c r="C244" s="236"/>
      <c r="D244" s="237" t="s">
        <v>343</v>
      </c>
      <c r="E244" s="238" t="s">
        <v>623</v>
      </c>
      <c r="F244" s="208">
        <v>355</v>
      </c>
      <c r="G244" s="238"/>
      <c r="H244" s="238">
        <v>422.5</v>
      </c>
      <c r="I244" s="240">
        <v>420</v>
      </c>
      <c r="J244" s="210" t="s">
        <v>816</v>
      </c>
      <c r="K244" s="211">
        <f t="shared" ref="K244:K247" si="40">H244-F244</f>
        <v>67.5</v>
      </c>
      <c r="L244" s="212">
        <f t="shared" ref="L244:L247" si="41">K244/F244</f>
        <v>0.19014084507042253</v>
      </c>
      <c r="M244" s="207" t="s">
        <v>591</v>
      </c>
      <c r="N244" s="213">
        <v>44361</v>
      </c>
      <c r="O244" s="1"/>
      <c r="R244" s="263" t="s">
        <v>784</v>
      </c>
    </row>
    <row r="245" spans="1:26" ht="12.75" customHeight="1">
      <c r="A245" s="235">
        <v>164</v>
      </c>
      <c r="B245" s="236">
        <v>44295</v>
      </c>
      <c r="C245" s="236"/>
      <c r="D245" s="237" t="s">
        <v>817</v>
      </c>
      <c r="E245" s="238" t="s">
        <v>623</v>
      </c>
      <c r="F245" s="208">
        <v>555</v>
      </c>
      <c r="G245" s="238"/>
      <c r="H245" s="238">
        <v>663</v>
      </c>
      <c r="I245" s="240">
        <v>663</v>
      </c>
      <c r="J245" s="210" t="s">
        <v>818</v>
      </c>
      <c r="K245" s="211">
        <f t="shared" si="40"/>
        <v>108</v>
      </c>
      <c r="L245" s="212">
        <f t="shared" si="41"/>
        <v>0.19459459459459461</v>
      </c>
      <c r="M245" s="207" t="s">
        <v>591</v>
      </c>
      <c r="N245" s="213">
        <v>44321</v>
      </c>
      <c r="O245" s="1"/>
      <c r="P245" s="1"/>
      <c r="Q245" s="1"/>
      <c r="R245" s="263" t="s">
        <v>784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35">
        <v>165</v>
      </c>
      <c r="B246" s="236">
        <v>44308</v>
      </c>
      <c r="C246" s="236"/>
      <c r="D246" s="237" t="s">
        <v>376</v>
      </c>
      <c r="E246" s="238" t="s">
        <v>623</v>
      </c>
      <c r="F246" s="208">
        <v>126.5</v>
      </c>
      <c r="G246" s="238"/>
      <c r="H246" s="238">
        <v>155</v>
      </c>
      <c r="I246" s="240">
        <v>155</v>
      </c>
      <c r="J246" s="210" t="s">
        <v>681</v>
      </c>
      <c r="K246" s="211">
        <f t="shared" si="40"/>
        <v>28.5</v>
      </c>
      <c r="L246" s="212">
        <f t="shared" si="41"/>
        <v>0.22529644268774704</v>
      </c>
      <c r="M246" s="207" t="s">
        <v>591</v>
      </c>
      <c r="N246" s="213">
        <v>44362</v>
      </c>
      <c r="O246" s="1"/>
      <c r="R246" s="263" t="s">
        <v>784</v>
      </c>
    </row>
    <row r="247" spans="1:26" ht="12.75" customHeight="1">
      <c r="A247" s="381">
        <v>166</v>
      </c>
      <c r="B247" s="382">
        <v>44368</v>
      </c>
      <c r="C247" s="382"/>
      <c r="D247" s="383" t="s">
        <v>394</v>
      </c>
      <c r="E247" s="384" t="s">
        <v>623</v>
      </c>
      <c r="F247" s="385">
        <v>287.5</v>
      </c>
      <c r="G247" s="384"/>
      <c r="H247" s="384">
        <v>245</v>
      </c>
      <c r="I247" s="386">
        <v>344</v>
      </c>
      <c r="J247" s="220" t="s">
        <v>866</v>
      </c>
      <c r="K247" s="221">
        <f t="shared" si="40"/>
        <v>-42.5</v>
      </c>
      <c r="L247" s="222">
        <f t="shared" si="41"/>
        <v>-0.14782608695652175</v>
      </c>
      <c r="M247" s="218" t="s">
        <v>604</v>
      </c>
      <c r="N247" s="215">
        <v>44508</v>
      </c>
      <c r="O247" s="1"/>
      <c r="R247" s="263" t="s">
        <v>784</v>
      </c>
    </row>
    <row r="248" spans="1:26" ht="12.75" customHeight="1">
      <c r="A248" s="262">
        <v>167</v>
      </c>
      <c r="B248" s="255">
        <v>44368</v>
      </c>
      <c r="C248" s="255"/>
      <c r="D248" s="256" t="s">
        <v>482</v>
      </c>
      <c r="E248" s="56" t="s">
        <v>623</v>
      </c>
      <c r="F248" s="257" t="s">
        <v>819</v>
      </c>
      <c r="G248" s="56"/>
      <c r="H248" s="56"/>
      <c r="I248" s="258">
        <v>320</v>
      </c>
      <c r="J248" s="253" t="s">
        <v>594</v>
      </c>
      <c r="K248" s="262"/>
      <c r="L248" s="255"/>
      <c r="M248" s="255"/>
      <c r="N248" s="256"/>
      <c r="O248" s="44"/>
      <c r="R248" s="263" t="s">
        <v>784</v>
      </c>
    </row>
    <row r="249" spans="1:26" ht="12.75" customHeight="1">
      <c r="A249" s="262">
        <v>168</v>
      </c>
      <c r="B249" s="255">
        <v>44406</v>
      </c>
      <c r="C249" s="255"/>
      <c r="D249" s="256" t="s">
        <v>376</v>
      </c>
      <c r="E249" s="56" t="s">
        <v>623</v>
      </c>
      <c r="F249" s="257" t="s">
        <v>822</v>
      </c>
      <c r="G249" s="56"/>
      <c r="H249" s="56"/>
      <c r="I249" s="56">
        <v>200</v>
      </c>
      <c r="J249" s="253" t="s">
        <v>594</v>
      </c>
      <c r="K249" s="262"/>
      <c r="L249" s="255"/>
      <c r="M249" s="255"/>
      <c r="N249" s="256"/>
      <c r="O249" s="44"/>
      <c r="R249" s="263" t="s">
        <v>784</v>
      </c>
    </row>
    <row r="250" spans="1:26" ht="12.75" customHeight="1">
      <c r="A250" s="262">
        <v>169</v>
      </c>
      <c r="B250" s="255">
        <v>44462</v>
      </c>
      <c r="C250" s="255"/>
      <c r="D250" s="256" t="s">
        <v>828</v>
      </c>
      <c r="E250" s="56" t="s">
        <v>623</v>
      </c>
      <c r="F250" s="257" t="s">
        <v>829</v>
      </c>
      <c r="G250" s="56"/>
      <c r="H250" s="56"/>
      <c r="I250" s="56">
        <v>1500</v>
      </c>
      <c r="J250" s="253" t="s">
        <v>594</v>
      </c>
      <c r="K250" s="262"/>
      <c r="L250" s="255"/>
      <c r="M250" s="255"/>
      <c r="N250" s="256"/>
      <c r="O250" s="44"/>
      <c r="R250" s="263" t="s">
        <v>784</v>
      </c>
    </row>
    <row r="251" spans="1:26" ht="12.75" customHeight="1">
      <c r="A251" s="310">
        <v>170</v>
      </c>
      <c r="B251" s="311">
        <v>44480</v>
      </c>
      <c r="C251" s="311"/>
      <c r="D251" s="312" t="s">
        <v>833</v>
      </c>
      <c r="E251" s="313" t="s">
        <v>623</v>
      </c>
      <c r="F251" s="314" t="s">
        <v>838</v>
      </c>
      <c r="G251" s="313"/>
      <c r="H251" s="313"/>
      <c r="I251" s="313">
        <v>145</v>
      </c>
      <c r="J251" s="315" t="s">
        <v>594</v>
      </c>
      <c r="K251" s="310"/>
      <c r="L251" s="311"/>
      <c r="M251" s="311"/>
      <c r="N251" s="312"/>
      <c r="O251" s="44"/>
      <c r="R251" s="263" t="s">
        <v>784</v>
      </c>
    </row>
    <row r="252" spans="1:26" ht="12.75" customHeight="1">
      <c r="A252" s="316">
        <v>171</v>
      </c>
      <c r="B252" s="317">
        <v>44481</v>
      </c>
      <c r="C252" s="317"/>
      <c r="D252" s="318" t="s">
        <v>261</v>
      </c>
      <c r="E252" s="319" t="s">
        <v>623</v>
      </c>
      <c r="F252" s="320" t="s">
        <v>835</v>
      </c>
      <c r="G252" s="319"/>
      <c r="H252" s="319"/>
      <c r="I252" s="319">
        <v>380</v>
      </c>
      <c r="J252" s="321" t="s">
        <v>594</v>
      </c>
      <c r="K252" s="316"/>
      <c r="L252" s="317"/>
      <c r="M252" s="317"/>
      <c r="N252" s="318"/>
      <c r="O252" s="44"/>
      <c r="R252" s="263" t="s">
        <v>784</v>
      </c>
    </row>
    <row r="253" spans="1:26" ht="12.75" customHeight="1">
      <c r="A253" s="316">
        <v>172</v>
      </c>
      <c r="B253" s="317">
        <v>44481</v>
      </c>
      <c r="C253" s="317"/>
      <c r="D253" s="318" t="s">
        <v>402</v>
      </c>
      <c r="E253" s="319" t="s">
        <v>623</v>
      </c>
      <c r="F253" s="320" t="s">
        <v>836</v>
      </c>
      <c r="G253" s="319"/>
      <c r="H253" s="319"/>
      <c r="I253" s="319">
        <v>56</v>
      </c>
      <c r="J253" s="321" t="s">
        <v>594</v>
      </c>
      <c r="K253" s="316"/>
      <c r="L253" s="317"/>
      <c r="M253" s="317"/>
      <c r="N253" s="318"/>
      <c r="O253" s="44"/>
      <c r="R253" s="263"/>
    </row>
    <row r="254" spans="1:26" ht="12.75" customHeight="1">
      <c r="A254" s="322"/>
      <c r="B254" s="322"/>
      <c r="C254" s="322"/>
      <c r="D254" s="322"/>
      <c r="E254" s="322"/>
      <c r="F254" s="319"/>
      <c r="G254" s="319"/>
      <c r="H254" s="319"/>
      <c r="I254" s="319"/>
      <c r="J254" s="323"/>
      <c r="K254" s="319"/>
      <c r="L254" s="319"/>
      <c r="M254" s="319"/>
      <c r="N254" s="322"/>
      <c r="O254" s="44"/>
      <c r="R254" s="263"/>
    </row>
    <row r="255" spans="1:26" ht="12.75" customHeight="1">
      <c r="F255" s="59"/>
      <c r="G255" s="59"/>
      <c r="H255" s="59"/>
      <c r="I255" s="59"/>
      <c r="J255" s="44"/>
      <c r="K255" s="59"/>
      <c r="L255" s="59"/>
      <c r="M255" s="59"/>
      <c r="O255" s="44"/>
      <c r="R255" s="263"/>
    </row>
    <row r="256" spans="1:26" ht="12.75" customHeight="1">
      <c r="A256" s="262"/>
      <c r="B256" s="264" t="s">
        <v>820</v>
      </c>
      <c r="F256" s="59"/>
      <c r="G256" s="59"/>
      <c r="H256" s="59"/>
      <c r="I256" s="59"/>
      <c r="J256" s="44"/>
      <c r="K256" s="59"/>
      <c r="L256" s="59"/>
      <c r="M256" s="59"/>
      <c r="O256" s="44"/>
      <c r="R256" s="263"/>
    </row>
    <row r="257" spans="1:18" ht="12.75" customHeight="1">
      <c r="F257" s="59"/>
      <c r="G257" s="59"/>
      <c r="H257" s="59"/>
      <c r="I257" s="59"/>
      <c r="J257" s="44"/>
      <c r="K257" s="59"/>
      <c r="L257" s="59"/>
      <c r="M257" s="59"/>
      <c r="O257" s="44"/>
      <c r="R257" s="59"/>
    </row>
    <row r="258" spans="1:18" ht="12.75" customHeight="1">
      <c r="F258" s="59"/>
      <c r="G258" s="59"/>
      <c r="H258" s="59"/>
      <c r="I258" s="59"/>
      <c r="J258" s="44"/>
      <c r="K258" s="59"/>
      <c r="L258" s="59"/>
      <c r="M258" s="59"/>
      <c r="O258" s="44"/>
      <c r="R258" s="59"/>
    </row>
    <row r="259" spans="1:18" ht="12.75" customHeight="1">
      <c r="F259" s="59"/>
      <c r="G259" s="59"/>
      <c r="H259" s="59"/>
      <c r="I259" s="59"/>
      <c r="J259" s="44"/>
      <c r="K259" s="59"/>
      <c r="L259" s="59"/>
      <c r="M259" s="59"/>
      <c r="O259" s="44"/>
      <c r="R259" s="59"/>
    </row>
    <row r="260" spans="1:18" ht="12.75" customHeight="1">
      <c r="F260" s="59"/>
      <c r="G260" s="59"/>
      <c r="H260" s="59"/>
      <c r="I260" s="59"/>
      <c r="J260" s="44"/>
      <c r="K260" s="59"/>
      <c r="L260" s="59"/>
      <c r="M260" s="59"/>
      <c r="O260" s="44"/>
      <c r="R260" s="59"/>
    </row>
    <row r="261" spans="1:18" ht="12.75" customHeight="1">
      <c r="F261" s="59"/>
      <c r="G261" s="59"/>
      <c r="H261" s="59"/>
      <c r="I261" s="59"/>
      <c r="J261" s="44"/>
      <c r="K261" s="59"/>
      <c r="L261" s="59"/>
      <c r="M261" s="59"/>
      <c r="O261" s="44"/>
      <c r="R261" s="59"/>
    </row>
    <row r="262" spans="1:18" ht="12.75" customHeight="1">
      <c r="F262" s="59"/>
      <c r="G262" s="59"/>
      <c r="H262" s="59"/>
      <c r="I262" s="59"/>
      <c r="J262" s="44"/>
      <c r="K262" s="59"/>
      <c r="L262" s="59"/>
      <c r="M262" s="59"/>
      <c r="O262" s="44"/>
      <c r="R262" s="59"/>
    </row>
    <row r="263" spans="1:18" ht="12.75" customHeight="1">
      <c r="F263" s="59"/>
      <c r="G263" s="59"/>
      <c r="H263" s="59"/>
      <c r="I263" s="59"/>
      <c r="J263" s="44"/>
      <c r="K263" s="59"/>
      <c r="L263" s="59"/>
      <c r="M263" s="59"/>
      <c r="O263" s="44"/>
      <c r="R263" s="59"/>
    </row>
    <row r="264" spans="1:18" ht="12.75" customHeight="1">
      <c r="F264" s="59"/>
      <c r="G264" s="59"/>
      <c r="H264" s="59"/>
      <c r="I264" s="59"/>
      <c r="J264" s="44"/>
      <c r="K264" s="59"/>
      <c r="L264" s="59"/>
      <c r="M264" s="59"/>
      <c r="O264" s="44"/>
      <c r="R264" s="59"/>
    </row>
    <row r="265" spans="1:18" ht="12.75" customHeight="1">
      <c r="F265" s="59"/>
      <c r="G265" s="59"/>
      <c r="H265" s="59"/>
      <c r="I265" s="59"/>
      <c r="J265" s="44"/>
      <c r="K265" s="59"/>
      <c r="L265" s="59"/>
      <c r="M265" s="59"/>
      <c r="O265" s="44"/>
      <c r="R265" s="59"/>
    </row>
    <row r="266" spans="1:18" ht="12.75" customHeight="1">
      <c r="A266" s="265"/>
      <c r="F266" s="59"/>
      <c r="G266" s="59"/>
      <c r="H266" s="59"/>
      <c r="I266" s="59"/>
      <c r="J266" s="44"/>
      <c r="K266" s="59"/>
      <c r="L266" s="59"/>
      <c r="M266" s="59"/>
      <c r="O266" s="44"/>
      <c r="R266" s="59"/>
    </row>
    <row r="267" spans="1:18" ht="12.75" customHeight="1">
      <c r="A267" s="265"/>
      <c r="F267" s="59"/>
      <c r="G267" s="59"/>
      <c r="H267" s="59"/>
      <c r="I267" s="59"/>
      <c r="J267" s="44"/>
      <c r="K267" s="59"/>
      <c r="L267" s="59"/>
      <c r="M267" s="59"/>
      <c r="O267" s="44"/>
      <c r="R267" s="59"/>
    </row>
    <row r="268" spans="1:18" ht="12.75" customHeight="1">
      <c r="A268" s="56"/>
      <c r="F268" s="59"/>
      <c r="G268" s="59"/>
      <c r="H268" s="59"/>
      <c r="I268" s="59"/>
      <c r="J268" s="44"/>
      <c r="K268" s="59"/>
      <c r="L268" s="59"/>
      <c r="M268" s="59"/>
      <c r="O268" s="44"/>
      <c r="R268" s="59"/>
    </row>
    <row r="269" spans="1:18" ht="12.75" customHeight="1">
      <c r="F269" s="59"/>
      <c r="G269" s="59"/>
      <c r="H269" s="59"/>
      <c r="I269" s="59"/>
      <c r="J269" s="44"/>
      <c r="K269" s="59"/>
      <c r="L269" s="59"/>
      <c r="M269" s="59"/>
      <c r="O269" s="44"/>
      <c r="R269" s="59"/>
    </row>
    <row r="270" spans="1:18" ht="12.75" customHeight="1">
      <c r="F270" s="59"/>
      <c r="G270" s="59"/>
      <c r="H270" s="59"/>
      <c r="I270" s="59"/>
      <c r="J270" s="44"/>
      <c r="K270" s="59"/>
      <c r="L270" s="59"/>
      <c r="M270" s="59"/>
      <c r="O270" s="44"/>
      <c r="R270" s="59"/>
    </row>
    <row r="271" spans="1:18" ht="12.75" customHeight="1">
      <c r="F271" s="59"/>
      <c r="G271" s="59"/>
      <c r="H271" s="59"/>
      <c r="I271" s="59"/>
      <c r="J271" s="44"/>
      <c r="K271" s="59"/>
      <c r="L271" s="59"/>
      <c r="M271" s="59"/>
      <c r="O271" s="44"/>
      <c r="R271" s="59"/>
    </row>
    <row r="272" spans="1:18" ht="12.75" customHeight="1">
      <c r="F272" s="59"/>
      <c r="G272" s="59"/>
      <c r="H272" s="59"/>
      <c r="I272" s="59"/>
      <c r="J272" s="44"/>
      <c r="K272" s="59"/>
      <c r="L272" s="59"/>
      <c r="M272" s="59"/>
      <c r="O272" s="44"/>
      <c r="R272" s="59"/>
    </row>
    <row r="273" spans="6:18" ht="12.75" customHeight="1">
      <c r="F273" s="59"/>
      <c r="G273" s="59"/>
      <c r="H273" s="59"/>
      <c r="I273" s="59"/>
      <c r="J273" s="44"/>
      <c r="K273" s="59"/>
      <c r="L273" s="59"/>
      <c r="M273" s="59"/>
      <c r="O273" s="44"/>
      <c r="R273" s="59"/>
    </row>
    <row r="274" spans="6:18" ht="12.75" customHeight="1">
      <c r="F274" s="59"/>
      <c r="G274" s="59"/>
      <c r="H274" s="59"/>
      <c r="I274" s="59"/>
      <c r="J274" s="44"/>
      <c r="K274" s="59"/>
      <c r="L274" s="59"/>
      <c r="M274" s="59"/>
      <c r="O274" s="44"/>
      <c r="R274" s="59"/>
    </row>
    <row r="275" spans="6:18" ht="12.75" customHeight="1">
      <c r="F275" s="59"/>
      <c r="G275" s="59"/>
      <c r="H275" s="59"/>
      <c r="I275" s="59"/>
      <c r="J275" s="44"/>
      <c r="K275" s="59"/>
      <c r="L275" s="59"/>
      <c r="M275" s="59"/>
      <c r="O275" s="44"/>
      <c r="R275" s="59"/>
    </row>
    <row r="276" spans="6:18" ht="12.75" customHeight="1">
      <c r="F276" s="59"/>
      <c r="G276" s="59"/>
      <c r="H276" s="59"/>
      <c r="I276" s="59"/>
      <c r="J276" s="44"/>
      <c r="K276" s="59"/>
      <c r="L276" s="59"/>
      <c r="M276" s="59"/>
      <c r="O276" s="44"/>
      <c r="R276" s="59"/>
    </row>
    <row r="277" spans="6:18" ht="12.75" customHeight="1">
      <c r="F277" s="59"/>
      <c r="G277" s="59"/>
      <c r="H277" s="59"/>
      <c r="I277" s="59"/>
      <c r="J277" s="44"/>
      <c r="K277" s="59"/>
      <c r="L277" s="59"/>
      <c r="M277" s="59"/>
      <c r="O277" s="44"/>
      <c r="R277" s="59"/>
    </row>
    <row r="278" spans="6:18" ht="12.75" customHeight="1">
      <c r="F278" s="59"/>
      <c r="G278" s="59"/>
      <c r="H278" s="59"/>
      <c r="I278" s="59"/>
      <c r="J278" s="44"/>
      <c r="K278" s="59"/>
      <c r="L278" s="59"/>
      <c r="M278" s="59"/>
      <c r="O278" s="44"/>
      <c r="R278" s="59"/>
    </row>
    <row r="279" spans="6:18" ht="12.75" customHeight="1">
      <c r="F279" s="59"/>
      <c r="G279" s="59"/>
      <c r="H279" s="59"/>
      <c r="I279" s="59"/>
      <c r="J279" s="44"/>
      <c r="K279" s="59"/>
      <c r="L279" s="59"/>
      <c r="M279" s="59"/>
      <c r="O279" s="44"/>
      <c r="R279" s="59"/>
    </row>
    <row r="280" spans="6:18" ht="12.75" customHeight="1">
      <c r="F280" s="59"/>
      <c r="G280" s="59"/>
      <c r="H280" s="59"/>
      <c r="I280" s="59"/>
      <c r="J280" s="44"/>
      <c r="K280" s="59"/>
      <c r="L280" s="59"/>
      <c r="M280" s="59"/>
      <c r="O280" s="44"/>
      <c r="R280" s="59"/>
    </row>
    <row r="281" spans="6:18" ht="12.75" customHeight="1">
      <c r="F281" s="59"/>
      <c r="G281" s="59"/>
      <c r="H281" s="59"/>
      <c r="I281" s="59"/>
      <c r="J281" s="44"/>
      <c r="K281" s="59"/>
      <c r="L281" s="59"/>
      <c r="M281" s="59"/>
      <c r="O281" s="44"/>
      <c r="R281" s="59"/>
    </row>
    <row r="282" spans="6:18" ht="12.75" customHeight="1">
      <c r="F282" s="59"/>
      <c r="G282" s="59"/>
      <c r="H282" s="59"/>
      <c r="I282" s="59"/>
      <c r="J282" s="44"/>
      <c r="K282" s="59"/>
      <c r="L282" s="59"/>
      <c r="M282" s="59"/>
      <c r="O282" s="44"/>
      <c r="R282" s="59"/>
    </row>
    <row r="283" spans="6:18" ht="12.75" customHeight="1">
      <c r="F283" s="59"/>
      <c r="G283" s="59"/>
      <c r="H283" s="59"/>
      <c r="I283" s="59"/>
      <c r="J283" s="44"/>
      <c r="K283" s="59"/>
      <c r="L283" s="59"/>
      <c r="M283" s="59"/>
      <c r="O283" s="44"/>
      <c r="R283" s="59"/>
    </row>
    <row r="284" spans="6:18" ht="12.75" customHeight="1">
      <c r="F284" s="59"/>
      <c r="G284" s="59"/>
      <c r="H284" s="59"/>
      <c r="I284" s="59"/>
      <c r="J284" s="44"/>
      <c r="K284" s="59"/>
      <c r="L284" s="59"/>
      <c r="M284" s="59"/>
      <c r="O284" s="44"/>
      <c r="R284" s="59"/>
    </row>
    <row r="285" spans="6:18" ht="12.75" customHeight="1">
      <c r="F285" s="59"/>
      <c r="G285" s="59"/>
      <c r="H285" s="59"/>
      <c r="I285" s="59"/>
      <c r="J285" s="44"/>
      <c r="K285" s="59"/>
      <c r="L285" s="59"/>
      <c r="M285" s="59"/>
      <c r="O285" s="44"/>
      <c r="R285" s="59"/>
    </row>
    <row r="286" spans="6:18" ht="12.75" customHeight="1">
      <c r="F286" s="59"/>
      <c r="G286" s="59"/>
      <c r="H286" s="59"/>
      <c r="I286" s="59"/>
      <c r="J286" s="44"/>
      <c r="K286" s="59"/>
      <c r="L286" s="59"/>
      <c r="M286" s="59"/>
      <c r="O286" s="44"/>
      <c r="R286" s="59"/>
    </row>
    <row r="287" spans="6:18" ht="12.75" customHeight="1">
      <c r="F287" s="59"/>
      <c r="G287" s="59"/>
      <c r="H287" s="59"/>
      <c r="I287" s="59"/>
      <c r="J287" s="44"/>
      <c r="K287" s="59"/>
      <c r="L287" s="59"/>
      <c r="M287" s="59"/>
      <c r="O287" s="44"/>
      <c r="R287" s="59"/>
    </row>
    <row r="288" spans="6:18" ht="12.75" customHeight="1">
      <c r="F288" s="59"/>
      <c r="G288" s="59"/>
      <c r="H288" s="59"/>
      <c r="I288" s="59"/>
      <c r="J288" s="44"/>
      <c r="K288" s="59"/>
      <c r="L288" s="59"/>
      <c r="M288" s="59"/>
      <c r="O288" s="44"/>
      <c r="R288" s="59"/>
    </row>
    <row r="289" spans="6:18" ht="12.75" customHeight="1">
      <c r="F289" s="59"/>
      <c r="G289" s="59"/>
      <c r="H289" s="59"/>
      <c r="I289" s="59"/>
      <c r="J289" s="44"/>
      <c r="K289" s="59"/>
      <c r="L289" s="59"/>
      <c r="M289" s="59"/>
      <c r="O289" s="44"/>
      <c r="R289" s="59"/>
    </row>
    <row r="290" spans="6:18" ht="12.75" customHeight="1">
      <c r="F290" s="59"/>
      <c r="G290" s="59"/>
      <c r="H290" s="59"/>
      <c r="I290" s="59"/>
      <c r="J290" s="44"/>
      <c r="K290" s="59"/>
      <c r="L290" s="59"/>
      <c r="M290" s="59"/>
      <c r="O290" s="44"/>
      <c r="R290" s="59"/>
    </row>
    <row r="291" spans="6:18" ht="12.75" customHeight="1">
      <c r="F291" s="59"/>
      <c r="G291" s="59"/>
      <c r="H291" s="59"/>
      <c r="I291" s="59"/>
      <c r="J291" s="44"/>
      <c r="K291" s="59"/>
      <c r="L291" s="59"/>
      <c r="M291" s="59"/>
      <c r="O291" s="44"/>
      <c r="R291" s="59"/>
    </row>
    <row r="292" spans="6:18" ht="12.75" customHeight="1">
      <c r="F292" s="59"/>
      <c r="G292" s="59"/>
      <c r="H292" s="59"/>
      <c r="I292" s="59"/>
      <c r="J292" s="44"/>
      <c r="K292" s="59"/>
      <c r="L292" s="59"/>
      <c r="M292" s="59"/>
      <c r="O292" s="44"/>
      <c r="R292" s="59"/>
    </row>
    <row r="293" spans="6:18" ht="12.75" customHeight="1">
      <c r="F293" s="59"/>
      <c r="G293" s="59"/>
      <c r="H293" s="59"/>
      <c r="I293" s="59"/>
      <c r="J293" s="44"/>
      <c r="K293" s="59"/>
      <c r="L293" s="59"/>
      <c r="M293" s="59"/>
      <c r="O293" s="44"/>
      <c r="R293" s="59"/>
    </row>
    <row r="294" spans="6:18" ht="12.75" customHeight="1">
      <c r="F294" s="59"/>
      <c r="G294" s="59"/>
      <c r="H294" s="59"/>
      <c r="I294" s="59"/>
      <c r="J294" s="44"/>
      <c r="K294" s="59"/>
      <c r="L294" s="59"/>
      <c r="M294" s="59"/>
      <c r="O294" s="44"/>
      <c r="R294" s="59"/>
    </row>
    <row r="295" spans="6:18" ht="12.75" customHeight="1">
      <c r="F295" s="59"/>
      <c r="G295" s="59"/>
      <c r="H295" s="59"/>
      <c r="I295" s="59"/>
      <c r="J295" s="44"/>
      <c r="K295" s="59"/>
      <c r="L295" s="59"/>
      <c r="M295" s="59"/>
      <c r="O295" s="44"/>
      <c r="R295" s="59"/>
    </row>
    <row r="296" spans="6:18" ht="12.75" customHeight="1">
      <c r="F296" s="59"/>
      <c r="G296" s="59"/>
      <c r="H296" s="59"/>
      <c r="I296" s="59"/>
      <c r="J296" s="44"/>
      <c r="K296" s="59"/>
      <c r="L296" s="59"/>
      <c r="M296" s="59"/>
      <c r="O296" s="44"/>
      <c r="R296" s="59"/>
    </row>
    <row r="297" spans="6:18" ht="12.75" customHeight="1">
      <c r="F297" s="59"/>
      <c r="G297" s="59"/>
      <c r="H297" s="59"/>
      <c r="I297" s="59"/>
      <c r="J297" s="44"/>
      <c r="K297" s="59"/>
      <c r="L297" s="59"/>
      <c r="M297" s="59"/>
      <c r="O297" s="44"/>
      <c r="R297" s="59"/>
    </row>
    <row r="298" spans="6:18" ht="12.75" customHeight="1">
      <c r="F298" s="59"/>
      <c r="G298" s="59"/>
      <c r="H298" s="59"/>
      <c r="I298" s="59"/>
      <c r="J298" s="44"/>
      <c r="K298" s="59"/>
      <c r="L298" s="59"/>
      <c r="M298" s="59"/>
      <c r="O298" s="44"/>
      <c r="R298" s="59"/>
    </row>
    <row r="299" spans="6:18" ht="12.75" customHeight="1">
      <c r="F299" s="59"/>
      <c r="G299" s="59"/>
      <c r="H299" s="59"/>
      <c r="I299" s="59"/>
      <c r="J299" s="44"/>
      <c r="K299" s="59"/>
      <c r="L299" s="59"/>
      <c r="M299" s="59"/>
      <c r="O299" s="44"/>
      <c r="R299" s="59"/>
    </row>
    <row r="300" spans="6:18" ht="12.75" customHeight="1">
      <c r="F300" s="59"/>
      <c r="G300" s="59"/>
      <c r="H300" s="59"/>
      <c r="I300" s="59"/>
      <c r="J300" s="44"/>
      <c r="K300" s="59"/>
      <c r="L300" s="59"/>
      <c r="M300" s="59"/>
      <c r="O300" s="44"/>
      <c r="R300" s="59"/>
    </row>
    <row r="301" spans="6:18" ht="12.75" customHeight="1">
      <c r="F301" s="59"/>
      <c r="G301" s="59"/>
      <c r="H301" s="59"/>
      <c r="I301" s="59"/>
      <c r="J301" s="44"/>
      <c r="K301" s="59"/>
      <c r="L301" s="59"/>
      <c r="M301" s="59"/>
      <c r="O301" s="44"/>
      <c r="R301" s="59"/>
    </row>
    <row r="302" spans="6:18" ht="12.75" customHeight="1">
      <c r="F302" s="59"/>
      <c r="G302" s="59"/>
      <c r="H302" s="59"/>
      <c r="I302" s="59"/>
      <c r="J302" s="44"/>
      <c r="K302" s="59"/>
      <c r="L302" s="59"/>
      <c r="M302" s="59"/>
      <c r="O302" s="44"/>
      <c r="R302" s="59"/>
    </row>
    <row r="303" spans="6:18" ht="12.75" customHeight="1">
      <c r="F303" s="59"/>
      <c r="G303" s="59"/>
      <c r="H303" s="59"/>
      <c r="I303" s="59"/>
      <c r="J303" s="44"/>
      <c r="K303" s="59"/>
      <c r="L303" s="59"/>
      <c r="M303" s="59"/>
      <c r="O303" s="44"/>
      <c r="R303" s="59"/>
    </row>
    <row r="304" spans="6:18" ht="12.75" customHeight="1">
      <c r="F304" s="59"/>
      <c r="G304" s="59"/>
      <c r="H304" s="59"/>
      <c r="I304" s="59"/>
      <c r="J304" s="44"/>
      <c r="K304" s="59"/>
      <c r="L304" s="59"/>
      <c r="M304" s="59"/>
      <c r="O304" s="44"/>
      <c r="R304" s="59"/>
    </row>
    <row r="305" spans="6:18" ht="12.75" customHeight="1">
      <c r="F305" s="59"/>
      <c r="G305" s="59"/>
      <c r="H305" s="59"/>
      <c r="I305" s="59"/>
      <c r="J305" s="44"/>
      <c r="K305" s="59"/>
      <c r="L305" s="59"/>
      <c r="M305" s="59"/>
      <c r="O305" s="44"/>
      <c r="R305" s="59"/>
    </row>
    <row r="306" spans="6:18" ht="12.75" customHeight="1">
      <c r="F306" s="59"/>
      <c r="G306" s="59"/>
      <c r="H306" s="59"/>
      <c r="I306" s="59"/>
      <c r="J306" s="44"/>
      <c r="K306" s="59"/>
      <c r="L306" s="59"/>
      <c r="M306" s="59"/>
      <c r="O306" s="44"/>
      <c r="R306" s="59"/>
    </row>
    <row r="307" spans="6:18" ht="12.75" customHeight="1">
      <c r="F307" s="59"/>
      <c r="G307" s="59"/>
      <c r="H307" s="59"/>
      <c r="I307" s="59"/>
      <c r="J307" s="44"/>
      <c r="K307" s="59"/>
      <c r="L307" s="59"/>
      <c r="M307" s="59"/>
      <c r="O307" s="44"/>
      <c r="R307" s="59"/>
    </row>
    <row r="308" spans="6:18" ht="12.75" customHeight="1">
      <c r="F308" s="59"/>
      <c r="G308" s="59"/>
      <c r="H308" s="59"/>
      <c r="I308" s="59"/>
      <c r="J308" s="44"/>
      <c r="K308" s="59"/>
      <c r="L308" s="59"/>
      <c r="M308" s="59"/>
      <c r="O308" s="44"/>
      <c r="R308" s="59"/>
    </row>
    <row r="309" spans="6:18" ht="12.75" customHeight="1">
      <c r="F309" s="59"/>
      <c r="G309" s="59"/>
      <c r="H309" s="59"/>
      <c r="I309" s="59"/>
      <c r="J309" s="44"/>
      <c r="K309" s="59"/>
      <c r="L309" s="59"/>
      <c r="M309" s="59"/>
      <c r="O309" s="44"/>
      <c r="R309" s="59"/>
    </row>
    <row r="310" spans="6:18" ht="12.75" customHeight="1">
      <c r="F310" s="59"/>
      <c r="G310" s="59"/>
      <c r="H310" s="59"/>
      <c r="I310" s="59"/>
      <c r="J310" s="44"/>
      <c r="K310" s="59"/>
      <c r="L310" s="59"/>
      <c r="M310" s="59"/>
      <c r="O310" s="44"/>
      <c r="R310" s="59"/>
    </row>
    <row r="311" spans="6:18" ht="12.75" customHeight="1">
      <c r="F311" s="59"/>
      <c r="G311" s="59"/>
      <c r="H311" s="59"/>
      <c r="I311" s="59"/>
      <c r="J311" s="44"/>
      <c r="K311" s="59"/>
      <c r="L311" s="59"/>
      <c r="M311" s="59"/>
      <c r="O311" s="44"/>
      <c r="R311" s="59"/>
    </row>
    <row r="312" spans="6:18" ht="12.75" customHeight="1">
      <c r="F312" s="59"/>
      <c r="G312" s="59"/>
      <c r="H312" s="59"/>
      <c r="I312" s="59"/>
      <c r="J312" s="44"/>
      <c r="K312" s="59"/>
      <c r="L312" s="59"/>
      <c r="M312" s="59"/>
      <c r="O312" s="44"/>
      <c r="R312" s="59"/>
    </row>
    <row r="313" spans="6:18" ht="12.75" customHeight="1">
      <c r="F313" s="59"/>
      <c r="G313" s="59"/>
      <c r="H313" s="59"/>
      <c r="I313" s="59"/>
      <c r="J313" s="44"/>
      <c r="K313" s="59"/>
      <c r="L313" s="59"/>
      <c r="M313" s="59"/>
      <c r="O313" s="44"/>
      <c r="R313" s="59"/>
    </row>
    <row r="314" spans="6:18" ht="12.75" customHeight="1">
      <c r="F314" s="59"/>
      <c r="G314" s="59"/>
      <c r="H314" s="59"/>
      <c r="I314" s="59"/>
      <c r="J314" s="44"/>
      <c r="K314" s="59"/>
      <c r="L314" s="59"/>
      <c r="M314" s="59"/>
      <c r="O314" s="44"/>
      <c r="R314" s="59"/>
    </row>
    <row r="315" spans="6:18" ht="12.75" customHeight="1">
      <c r="F315" s="59"/>
      <c r="G315" s="59"/>
      <c r="H315" s="59"/>
      <c r="I315" s="59"/>
      <c r="J315" s="44"/>
      <c r="K315" s="59"/>
      <c r="L315" s="59"/>
      <c r="M315" s="59"/>
      <c r="O315" s="44"/>
      <c r="R315" s="59"/>
    </row>
    <row r="316" spans="6:18" ht="12.75" customHeight="1">
      <c r="F316" s="59"/>
      <c r="G316" s="59"/>
      <c r="H316" s="59"/>
      <c r="I316" s="59"/>
      <c r="J316" s="44"/>
      <c r="K316" s="59"/>
      <c r="L316" s="59"/>
      <c r="M316" s="59"/>
      <c r="O316" s="44"/>
      <c r="R316" s="59"/>
    </row>
    <row r="317" spans="6:18" ht="12.75" customHeight="1">
      <c r="F317" s="59"/>
      <c r="G317" s="59"/>
      <c r="H317" s="59"/>
      <c r="I317" s="59"/>
      <c r="J317" s="44"/>
      <c r="K317" s="59"/>
      <c r="L317" s="59"/>
      <c r="M317" s="59"/>
      <c r="O317" s="44"/>
      <c r="R317" s="59"/>
    </row>
    <row r="318" spans="6:18" ht="12.75" customHeight="1">
      <c r="F318" s="59"/>
      <c r="G318" s="59"/>
      <c r="H318" s="59"/>
      <c r="I318" s="59"/>
      <c r="J318" s="44"/>
      <c r="K318" s="59"/>
      <c r="L318" s="59"/>
      <c r="M318" s="59"/>
      <c r="O318" s="44"/>
      <c r="R318" s="59"/>
    </row>
    <row r="319" spans="6:18" ht="12.75" customHeight="1">
      <c r="F319" s="59"/>
      <c r="G319" s="59"/>
      <c r="H319" s="59"/>
      <c r="I319" s="59"/>
      <c r="J319" s="44"/>
      <c r="K319" s="59"/>
      <c r="L319" s="59"/>
      <c r="M319" s="59"/>
      <c r="O319" s="44"/>
      <c r="R319" s="59"/>
    </row>
    <row r="320" spans="6:18" ht="12.75" customHeight="1">
      <c r="F320" s="59"/>
      <c r="G320" s="59"/>
      <c r="H320" s="59"/>
      <c r="I320" s="59"/>
      <c r="J320" s="44"/>
      <c r="K320" s="59"/>
      <c r="L320" s="59"/>
      <c r="M320" s="59"/>
      <c r="O320" s="44"/>
      <c r="R320" s="59"/>
    </row>
    <row r="321" spans="6:18" ht="12.75" customHeight="1">
      <c r="F321" s="59"/>
      <c r="G321" s="59"/>
      <c r="H321" s="59"/>
      <c r="I321" s="59"/>
      <c r="J321" s="44"/>
      <c r="K321" s="59"/>
      <c r="L321" s="59"/>
      <c r="M321" s="59"/>
      <c r="O321" s="44"/>
      <c r="R321" s="59"/>
    </row>
    <row r="322" spans="6:18" ht="12.75" customHeight="1">
      <c r="F322" s="59"/>
      <c r="G322" s="59"/>
      <c r="H322" s="59"/>
      <c r="I322" s="59"/>
      <c r="J322" s="44"/>
      <c r="K322" s="59"/>
      <c r="L322" s="59"/>
      <c r="M322" s="59"/>
      <c r="O322" s="44"/>
      <c r="R322" s="59"/>
    </row>
    <row r="323" spans="6:18" ht="12.75" customHeight="1">
      <c r="F323" s="59"/>
      <c r="G323" s="59"/>
      <c r="H323" s="59"/>
      <c r="I323" s="59"/>
      <c r="J323" s="44"/>
      <c r="K323" s="59"/>
      <c r="L323" s="59"/>
      <c r="M323" s="59"/>
      <c r="O323" s="44"/>
      <c r="R323" s="59"/>
    </row>
    <row r="324" spans="6:18" ht="12.75" customHeight="1">
      <c r="F324" s="59"/>
      <c r="G324" s="59"/>
      <c r="H324" s="59"/>
      <c r="I324" s="59"/>
      <c r="J324" s="44"/>
      <c r="K324" s="59"/>
      <c r="L324" s="59"/>
      <c r="M324" s="59"/>
      <c r="O324" s="44"/>
      <c r="R324" s="59"/>
    </row>
    <row r="325" spans="6:18" ht="12.75" customHeight="1">
      <c r="F325" s="59"/>
      <c r="G325" s="59"/>
      <c r="H325" s="59"/>
      <c r="I325" s="59"/>
      <c r="J325" s="44"/>
      <c r="K325" s="59"/>
      <c r="L325" s="59"/>
      <c r="M325" s="59"/>
      <c r="O325" s="44"/>
      <c r="R325" s="59"/>
    </row>
    <row r="326" spans="6:18" ht="12.75" customHeight="1">
      <c r="F326" s="59"/>
      <c r="G326" s="59"/>
      <c r="H326" s="59"/>
      <c r="I326" s="59"/>
      <c r="J326" s="44"/>
      <c r="K326" s="59"/>
      <c r="L326" s="59"/>
      <c r="M326" s="59"/>
      <c r="O326" s="44"/>
      <c r="R326" s="59"/>
    </row>
    <row r="327" spans="6:18" ht="12.75" customHeight="1">
      <c r="F327" s="59"/>
      <c r="G327" s="59"/>
      <c r="H327" s="59"/>
      <c r="I327" s="59"/>
      <c r="J327" s="44"/>
      <c r="K327" s="59"/>
      <c r="L327" s="59"/>
      <c r="M327" s="59"/>
      <c r="O327" s="44"/>
      <c r="R327" s="59"/>
    </row>
    <row r="328" spans="6:18" ht="12.75" customHeight="1">
      <c r="F328" s="59"/>
      <c r="G328" s="59"/>
      <c r="H328" s="59"/>
      <c r="I328" s="59"/>
      <c r="J328" s="44"/>
      <c r="K328" s="59"/>
      <c r="L328" s="59"/>
      <c r="M328" s="59"/>
      <c r="O328" s="44"/>
      <c r="R328" s="59"/>
    </row>
    <row r="329" spans="6:18" ht="12.75" customHeight="1">
      <c r="F329" s="59"/>
      <c r="G329" s="59"/>
      <c r="H329" s="59"/>
      <c r="I329" s="59"/>
      <c r="J329" s="44"/>
      <c r="K329" s="59"/>
      <c r="L329" s="59"/>
      <c r="M329" s="59"/>
      <c r="O329" s="44"/>
      <c r="R329" s="59"/>
    </row>
    <row r="330" spans="6:18" ht="12.75" customHeight="1">
      <c r="F330" s="59"/>
      <c r="G330" s="59"/>
      <c r="H330" s="59"/>
      <c r="I330" s="59"/>
      <c r="J330" s="44"/>
      <c r="K330" s="59"/>
      <c r="L330" s="59"/>
      <c r="M330" s="59"/>
      <c r="O330" s="44"/>
      <c r="R330" s="59"/>
    </row>
    <row r="331" spans="6:18" ht="12.75" customHeight="1">
      <c r="F331" s="59"/>
      <c r="G331" s="59"/>
      <c r="H331" s="59"/>
      <c r="I331" s="59"/>
      <c r="J331" s="44"/>
      <c r="K331" s="59"/>
      <c r="L331" s="59"/>
      <c r="M331" s="59"/>
      <c r="O331" s="44"/>
      <c r="R331" s="59"/>
    </row>
    <row r="332" spans="6:18" ht="12.75" customHeight="1">
      <c r="F332" s="59"/>
      <c r="G332" s="59"/>
      <c r="H332" s="59"/>
      <c r="I332" s="59"/>
      <c r="J332" s="44"/>
      <c r="K332" s="59"/>
      <c r="L332" s="59"/>
      <c r="M332" s="59"/>
      <c r="O332" s="44"/>
      <c r="R332" s="59"/>
    </row>
    <row r="333" spans="6:18" ht="12.75" customHeight="1">
      <c r="F333" s="59"/>
      <c r="G333" s="59"/>
      <c r="H333" s="59"/>
      <c r="I333" s="59"/>
      <c r="J333" s="44"/>
      <c r="K333" s="59"/>
      <c r="L333" s="59"/>
      <c r="M333" s="59"/>
      <c r="O333" s="44"/>
      <c r="R333" s="59"/>
    </row>
    <row r="334" spans="6:18" ht="12.75" customHeight="1">
      <c r="F334" s="59"/>
      <c r="G334" s="59"/>
      <c r="H334" s="59"/>
      <c r="I334" s="59"/>
      <c r="J334" s="44"/>
      <c r="K334" s="59"/>
      <c r="L334" s="59"/>
      <c r="M334" s="59"/>
      <c r="O334" s="44"/>
      <c r="R334" s="59"/>
    </row>
    <row r="335" spans="6:18" ht="12.75" customHeight="1">
      <c r="F335" s="59"/>
      <c r="G335" s="59"/>
      <c r="H335" s="59"/>
      <c r="I335" s="59"/>
      <c r="J335" s="44"/>
      <c r="K335" s="59"/>
      <c r="L335" s="59"/>
      <c r="M335" s="59"/>
      <c r="O335" s="44"/>
      <c r="R335" s="59"/>
    </row>
    <row r="336" spans="6:18" ht="12.75" customHeight="1">
      <c r="F336" s="59"/>
      <c r="G336" s="59"/>
      <c r="H336" s="59"/>
      <c r="I336" s="59"/>
      <c r="J336" s="44"/>
      <c r="K336" s="59"/>
      <c r="L336" s="59"/>
      <c r="M336" s="59"/>
      <c r="O336" s="44"/>
      <c r="R336" s="59"/>
    </row>
    <row r="337" spans="6:18" ht="12.75" customHeight="1">
      <c r="F337" s="59"/>
      <c r="G337" s="59"/>
      <c r="H337" s="59"/>
      <c r="I337" s="59"/>
      <c r="J337" s="44"/>
      <c r="K337" s="59"/>
      <c r="L337" s="59"/>
      <c r="M337" s="59"/>
      <c r="O337" s="44"/>
      <c r="R337" s="59"/>
    </row>
    <row r="338" spans="6:18" ht="12.75" customHeight="1">
      <c r="F338" s="59"/>
      <c r="G338" s="59"/>
      <c r="H338" s="59"/>
      <c r="I338" s="59"/>
      <c r="J338" s="44"/>
      <c r="K338" s="59"/>
      <c r="L338" s="59"/>
      <c r="M338" s="59"/>
      <c r="O338" s="44"/>
      <c r="R338" s="59"/>
    </row>
    <row r="339" spans="6:18" ht="12.75" customHeight="1">
      <c r="F339" s="59"/>
      <c r="G339" s="59"/>
      <c r="H339" s="59"/>
      <c r="I339" s="59"/>
      <c r="J339" s="44"/>
      <c r="K339" s="59"/>
      <c r="L339" s="59"/>
      <c r="M339" s="59"/>
      <c r="O339" s="44"/>
      <c r="R339" s="59"/>
    </row>
    <row r="340" spans="6:18" ht="12.75" customHeight="1">
      <c r="F340" s="59"/>
      <c r="G340" s="59"/>
      <c r="H340" s="59"/>
      <c r="I340" s="59"/>
      <c r="J340" s="44"/>
      <c r="K340" s="59"/>
      <c r="L340" s="59"/>
      <c r="M340" s="59"/>
      <c r="O340" s="44"/>
      <c r="R340" s="59"/>
    </row>
    <row r="341" spans="6:18" ht="12.75" customHeight="1">
      <c r="F341" s="59"/>
      <c r="G341" s="59"/>
      <c r="H341" s="59"/>
      <c r="I341" s="59"/>
      <c r="J341" s="44"/>
      <c r="K341" s="59"/>
      <c r="L341" s="59"/>
      <c r="M341" s="59"/>
      <c r="O341" s="44"/>
      <c r="R341" s="59"/>
    </row>
    <row r="342" spans="6:18" ht="12.75" customHeight="1">
      <c r="F342" s="59"/>
      <c r="G342" s="59"/>
      <c r="H342" s="59"/>
      <c r="I342" s="59"/>
      <c r="J342" s="44"/>
      <c r="K342" s="59"/>
      <c r="L342" s="59"/>
      <c r="M342" s="59"/>
      <c r="O342" s="44"/>
      <c r="R342" s="59"/>
    </row>
    <row r="343" spans="6:18" ht="12.75" customHeight="1">
      <c r="F343" s="59"/>
      <c r="G343" s="59"/>
      <c r="H343" s="59"/>
      <c r="I343" s="59"/>
      <c r="J343" s="44"/>
      <c r="K343" s="59"/>
      <c r="L343" s="59"/>
      <c r="M343" s="59"/>
      <c r="O343" s="44"/>
      <c r="R343" s="59"/>
    </row>
    <row r="344" spans="6:18" ht="12.75" customHeight="1">
      <c r="F344" s="59"/>
      <c r="G344" s="59"/>
      <c r="H344" s="59"/>
      <c r="I344" s="59"/>
      <c r="J344" s="44"/>
      <c r="K344" s="59"/>
      <c r="L344" s="59"/>
      <c r="M344" s="59"/>
      <c r="O344" s="44"/>
      <c r="R344" s="59"/>
    </row>
    <row r="345" spans="6:18" ht="12.75" customHeight="1">
      <c r="F345" s="59"/>
      <c r="G345" s="59"/>
      <c r="H345" s="59"/>
      <c r="I345" s="59"/>
      <c r="J345" s="44"/>
      <c r="K345" s="59"/>
      <c r="L345" s="59"/>
      <c r="M345" s="59"/>
      <c r="O345" s="44"/>
      <c r="R345" s="59"/>
    </row>
    <row r="346" spans="6:18" ht="12.75" customHeight="1">
      <c r="F346" s="59"/>
      <c r="G346" s="59"/>
      <c r="H346" s="59"/>
      <c r="I346" s="59"/>
      <c r="J346" s="44"/>
      <c r="K346" s="59"/>
      <c r="L346" s="59"/>
      <c r="M346" s="59"/>
      <c r="O346" s="44"/>
      <c r="R346" s="59"/>
    </row>
    <row r="347" spans="6:18" ht="12.75" customHeight="1">
      <c r="F347" s="59"/>
      <c r="G347" s="59"/>
      <c r="H347" s="59"/>
      <c r="I347" s="59"/>
      <c r="J347" s="44"/>
      <c r="K347" s="59"/>
      <c r="L347" s="59"/>
      <c r="M347" s="59"/>
      <c r="O347" s="44"/>
      <c r="R347" s="59"/>
    </row>
    <row r="348" spans="6:18" ht="12.75" customHeight="1">
      <c r="F348" s="59"/>
      <c r="G348" s="59"/>
      <c r="H348" s="59"/>
      <c r="I348" s="59"/>
      <c r="J348" s="44"/>
      <c r="K348" s="59"/>
      <c r="L348" s="59"/>
      <c r="M348" s="59"/>
      <c r="O348" s="44"/>
      <c r="R348" s="59"/>
    </row>
    <row r="349" spans="6:18" ht="12.75" customHeight="1">
      <c r="F349" s="59"/>
      <c r="G349" s="59"/>
      <c r="H349" s="59"/>
      <c r="I349" s="59"/>
      <c r="J349" s="44"/>
      <c r="K349" s="59"/>
      <c r="L349" s="59"/>
      <c r="M349" s="59"/>
      <c r="O349" s="44"/>
      <c r="R349" s="59"/>
    </row>
    <row r="350" spans="6:18" ht="12.75" customHeight="1">
      <c r="F350" s="59"/>
      <c r="G350" s="59"/>
      <c r="H350" s="59"/>
      <c r="I350" s="59"/>
      <c r="J350" s="44"/>
      <c r="K350" s="59"/>
      <c r="L350" s="59"/>
      <c r="M350" s="59"/>
      <c r="O350" s="44"/>
      <c r="R350" s="59"/>
    </row>
    <row r="351" spans="6:18" ht="12.75" customHeight="1">
      <c r="F351" s="59"/>
      <c r="G351" s="59"/>
      <c r="H351" s="59"/>
      <c r="I351" s="59"/>
      <c r="J351" s="44"/>
      <c r="K351" s="59"/>
      <c r="L351" s="59"/>
      <c r="M351" s="59"/>
      <c r="O351" s="44"/>
      <c r="R351" s="59"/>
    </row>
    <row r="352" spans="6:18" ht="12.75" customHeight="1">
      <c r="F352" s="59"/>
      <c r="G352" s="59"/>
      <c r="H352" s="59"/>
      <c r="I352" s="59"/>
      <c r="J352" s="44"/>
      <c r="K352" s="59"/>
      <c r="L352" s="59"/>
      <c r="M352" s="59"/>
      <c r="O352" s="44"/>
      <c r="R352" s="59"/>
    </row>
    <row r="353" spans="6:18" ht="12.75" customHeight="1">
      <c r="F353" s="59"/>
      <c r="G353" s="59"/>
      <c r="H353" s="59"/>
      <c r="I353" s="59"/>
      <c r="J353" s="44"/>
      <c r="K353" s="59"/>
      <c r="L353" s="59"/>
      <c r="M353" s="59"/>
      <c r="O353" s="44"/>
      <c r="R353" s="59"/>
    </row>
    <row r="354" spans="6:18" ht="12.75" customHeight="1">
      <c r="F354" s="59"/>
      <c r="G354" s="59"/>
      <c r="H354" s="59"/>
      <c r="I354" s="59"/>
      <c r="J354" s="44"/>
      <c r="K354" s="59"/>
      <c r="L354" s="59"/>
      <c r="M354" s="59"/>
      <c r="O354" s="44"/>
      <c r="R354" s="59"/>
    </row>
    <row r="355" spans="6:18" ht="12.75" customHeight="1">
      <c r="F355" s="59"/>
      <c r="G355" s="59"/>
      <c r="H355" s="59"/>
      <c r="I355" s="59"/>
      <c r="J355" s="44"/>
      <c r="K355" s="59"/>
      <c r="L355" s="59"/>
      <c r="M355" s="59"/>
      <c r="O355" s="44"/>
      <c r="R355" s="59"/>
    </row>
    <row r="356" spans="6:18" ht="12.75" customHeight="1">
      <c r="F356" s="59"/>
      <c r="G356" s="59"/>
      <c r="H356" s="59"/>
      <c r="I356" s="59"/>
      <c r="J356" s="44"/>
      <c r="K356" s="59"/>
      <c r="L356" s="59"/>
      <c r="M356" s="59"/>
      <c r="O356" s="44"/>
      <c r="R356" s="59"/>
    </row>
    <row r="357" spans="6:18" ht="12.75" customHeight="1">
      <c r="F357" s="59"/>
      <c r="G357" s="59"/>
      <c r="H357" s="59"/>
      <c r="I357" s="59"/>
      <c r="J357" s="44"/>
      <c r="K357" s="59"/>
      <c r="L357" s="59"/>
      <c r="M357" s="59"/>
      <c r="O357" s="44"/>
      <c r="R357" s="59"/>
    </row>
    <row r="358" spans="6:18" ht="12.75" customHeight="1">
      <c r="F358" s="59"/>
      <c r="G358" s="59"/>
      <c r="H358" s="59"/>
      <c r="I358" s="59"/>
      <c r="J358" s="44"/>
      <c r="K358" s="59"/>
      <c r="L358" s="59"/>
      <c r="M358" s="59"/>
      <c r="O358" s="44"/>
      <c r="R358" s="59"/>
    </row>
    <row r="359" spans="6:18" ht="12.75" customHeight="1">
      <c r="F359" s="59"/>
      <c r="G359" s="59"/>
      <c r="H359" s="59"/>
      <c r="I359" s="59"/>
      <c r="J359" s="44"/>
      <c r="K359" s="59"/>
      <c r="L359" s="59"/>
      <c r="M359" s="59"/>
      <c r="O359" s="44"/>
      <c r="R359" s="59"/>
    </row>
    <row r="360" spans="6:18" ht="12.75" customHeight="1">
      <c r="F360" s="59"/>
      <c r="G360" s="59"/>
      <c r="H360" s="59"/>
      <c r="I360" s="59"/>
      <c r="J360" s="44"/>
      <c r="K360" s="59"/>
      <c r="L360" s="59"/>
      <c r="M360" s="59"/>
      <c r="O360" s="44"/>
      <c r="R360" s="59"/>
    </row>
    <row r="361" spans="6:18" ht="12.75" customHeight="1">
      <c r="F361" s="59"/>
      <c r="G361" s="59"/>
      <c r="H361" s="59"/>
      <c r="I361" s="59"/>
      <c r="J361" s="44"/>
      <c r="K361" s="59"/>
      <c r="L361" s="59"/>
      <c r="M361" s="59"/>
      <c r="O361" s="44"/>
      <c r="R361" s="59"/>
    </row>
    <row r="362" spans="6:18" ht="12.75" customHeight="1">
      <c r="F362" s="59"/>
      <c r="G362" s="59"/>
      <c r="H362" s="59"/>
      <c r="I362" s="59"/>
      <c r="J362" s="44"/>
      <c r="K362" s="59"/>
      <c r="L362" s="59"/>
      <c r="M362" s="59"/>
      <c r="O362" s="44"/>
      <c r="R362" s="59"/>
    </row>
    <row r="363" spans="6:18" ht="12.75" customHeight="1">
      <c r="F363" s="59"/>
      <c r="G363" s="59"/>
      <c r="H363" s="59"/>
      <c r="I363" s="59"/>
      <c r="J363" s="44"/>
      <c r="K363" s="59"/>
      <c r="L363" s="59"/>
      <c r="M363" s="59"/>
      <c r="O363" s="44"/>
      <c r="R363" s="59"/>
    </row>
    <row r="364" spans="6:18" ht="12.75" customHeight="1">
      <c r="F364" s="59"/>
      <c r="G364" s="59"/>
      <c r="H364" s="59"/>
      <c r="I364" s="59"/>
      <c r="J364" s="44"/>
      <c r="K364" s="59"/>
      <c r="L364" s="59"/>
      <c r="M364" s="59"/>
      <c r="O364" s="44"/>
      <c r="R364" s="59"/>
    </row>
    <row r="365" spans="6:18" ht="12.75" customHeight="1">
      <c r="F365" s="59"/>
      <c r="G365" s="59"/>
      <c r="H365" s="59"/>
      <c r="I365" s="59"/>
      <c r="J365" s="44"/>
      <c r="K365" s="59"/>
      <c r="L365" s="59"/>
      <c r="M365" s="59"/>
      <c r="O365" s="44"/>
      <c r="R365" s="59"/>
    </row>
    <row r="366" spans="6:18" ht="12.75" customHeight="1">
      <c r="F366" s="59"/>
      <c r="G366" s="59"/>
      <c r="H366" s="59"/>
      <c r="I366" s="59"/>
      <c r="J366" s="44"/>
      <c r="K366" s="59"/>
      <c r="L366" s="59"/>
      <c r="M366" s="59"/>
      <c r="O366" s="44"/>
      <c r="R366" s="59"/>
    </row>
    <row r="367" spans="6:18" ht="12.75" customHeight="1">
      <c r="F367" s="59"/>
      <c r="G367" s="59"/>
      <c r="H367" s="59"/>
      <c r="I367" s="59"/>
      <c r="J367" s="44"/>
      <c r="K367" s="59"/>
      <c r="L367" s="59"/>
      <c r="M367" s="59"/>
      <c r="O367" s="44"/>
      <c r="R367" s="59"/>
    </row>
    <row r="368" spans="6:18" ht="12.75" customHeight="1">
      <c r="F368" s="59"/>
      <c r="G368" s="59"/>
      <c r="H368" s="59"/>
      <c r="I368" s="59"/>
      <c r="J368" s="44"/>
      <c r="K368" s="59"/>
      <c r="L368" s="59"/>
      <c r="M368" s="59"/>
      <c r="O368" s="44"/>
      <c r="R368" s="59"/>
    </row>
    <row r="369" spans="6:18" ht="12.75" customHeight="1">
      <c r="F369" s="59"/>
      <c r="G369" s="59"/>
      <c r="H369" s="59"/>
      <c r="I369" s="59"/>
      <c r="J369" s="44"/>
      <c r="K369" s="59"/>
      <c r="L369" s="59"/>
      <c r="M369" s="59"/>
      <c r="O369" s="44"/>
      <c r="R369" s="59"/>
    </row>
    <row r="370" spans="6:18" ht="12.75" customHeight="1">
      <c r="F370" s="59"/>
      <c r="G370" s="59"/>
      <c r="H370" s="59"/>
      <c r="I370" s="59"/>
      <c r="J370" s="44"/>
      <c r="K370" s="59"/>
      <c r="L370" s="59"/>
      <c r="M370" s="59"/>
      <c r="O370" s="44"/>
      <c r="R370" s="59"/>
    </row>
    <row r="371" spans="6:18" ht="12.75" customHeight="1">
      <c r="F371" s="59"/>
      <c r="G371" s="59"/>
      <c r="H371" s="59"/>
      <c r="I371" s="59"/>
      <c r="J371" s="44"/>
      <c r="K371" s="59"/>
      <c r="L371" s="59"/>
      <c r="M371" s="59"/>
      <c r="O371" s="44"/>
      <c r="R371" s="59"/>
    </row>
    <row r="372" spans="6:18" ht="12.75" customHeight="1">
      <c r="F372" s="59"/>
      <c r="G372" s="59"/>
      <c r="H372" s="59"/>
      <c r="I372" s="59"/>
      <c r="J372" s="44"/>
      <c r="K372" s="59"/>
      <c r="L372" s="59"/>
      <c r="M372" s="59"/>
      <c r="O372" s="44"/>
      <c r="R372" s="59"/>
    </row>
    <row r="373" spans="6:18" ht="12.75" customHeight="1">
      <c r="F373" s="59"/>
      <c r="G373" s="59"/>
      <c r="H373" s="59"/>
      <c r="I373" s="59"/>
      <c r="J373" s="44"/>
      <c r="K373" s="59"/>
      <c r="L373" s="59"/>
      <c r="M373" s="59"/>
      <c r="O373" s="44"/>
      <c r="R373" s="59"/>
    </row>
    <row r="374" spans="6:18" ht="12.75" customHeight="1">
      <c r="F374" s="59"/>
      <c r="G374" s="59"/>
      <c r="H374" s="59"/>
      <c r="I374" s="59"/>
      <c r="J374" s="44"/>
      <c r="K374" s="59"/>
      <c r="L374" s="59"/>
      <c r="M374" s="59"/>
      <c r="O374" s="44"/>
      <c r="R374" s="59"/>
    </row>
    <row r="375" spans="6:18" ht="12.75" customHeight="1">
      <c r="F375" s="59"/>
      <c r="G375" s="59"/>
      <c r="H375" s="59"/>
      <c r="I375" s="59"/>
      <c r="J375" s="44"/>
      <c r="K375" s="59"/>
      <c r="L375" s="59"/>
      <c r="M375" s="59"/>
      <c r="O375" s="44"/>
      <c r="R375" s="59"/>
    </row>
    <row r="376" spans="6:18" ht="12.75" customHeight="1">
      <c r="F376" s="59"/>
      <c r="G376" s="59"/>
      <c r="H376" s="59"/>
      <c r="I376" s="59"/>
      <c r="J376" s="44"/>
      <c r="K376" s="59"/>
      <c r="L376" s="59"/>
      <c r="M376" s="59"/>
      <c r="O376" s="44"/>
      <c r="R376" s="59"/>
    </row>
    <row r="377" spans="6:18" ht="12.75" customHeight="1">
      <c r="F377" s="59"/>
      <c r="G377" s="59"/>
      <c r="H377" s="59"/>
      <c r="I377" s="59"/>
      <c r="J377" s="44"/>
      <c r="K377" s="59"/>
      <c r="L377" s="59"/>
      <c r="M377" s="59"/>
      <c r="O377" s="44"/>
      <c r="R377" s="59"/>
    </row>
    <row r="378" spans="6:18" ht="12.75" customHeight="1">
      <c r="F378" s="59"/>
      <c r="G378" s="59"/>
      <c r="H378" s="59"/>
      <c r="I378" s="59"/>
      <c r="J378" s="44"/>
      <c r="K378" s="59"/>
      <c r="L378" s="59"/>
      <c r="M378" s="59"/>
      <c r="O378" s="44"/>
      <c r="R378" s="59"/>
    </row>
    <row r="379" spans="6:18" ht="12.75" customHeight="1">
      <c r="F379" s="59"/>
      <c r="G379" s="59"/>
      <c r="H379" s="59"/>
      <c r="I379" s="59"/>
      <c r="J379" s="44"/>
      <c r="K379" s="59"/>
      <c r="L379" s="59"/>
      <c r="M379" s="59"/>
      <c r="O379" s="44"/>
      <c r="R379" s="59"/>
    </row>
    <row r="380" spans="6:18" ht="12.75" customHeight="1">
      <c r="F380" s="59"/>
      <c r="G380" s="59"/>
      <c r="H380" s="59"/>
      <c r="I380" s="59"/>
      <c r="J380" s="44"/>
      <c r="K380" s="59"/>
      <c r="L380" s="59"/>
      <c r="M380" s="59"/>
      <c r="O380" s="44"/>
      <c r="R380" s="59"/>
    </row>
    <row r="381" spans="6:18" ht="12.75" customHeight="1">
      <c r="F381" s="59"/>
      <c r="G381" s="59"/>
      <c r="H381" s="59"/>
      <c r="I381" s="59"/>
      <c r="J381" s="44"/>
      <c r="K381" s="59"/>
      <c r="L381" s="59"/>
      <c r="M381" s="59"/>
      <c r="O381" s="44"/>
      <c r="R381" s="59"/>
    </row>
    <row r="382" spans="6:18" ht="12.75" customHeight="1">
      <c r="F382" s="59"/>
      <c r="G382" s="59"/>
      <c r="H382" s="59"/>
      <c r="I382" s="59"/>
      <c r="J382" s="44"/>
      <c r="K382" s="59"/>
      <c r="L382" s="59"/>
      <c r="M382" s="59"/>
      <c r="O382" s="44"/>
      <c r="R382" s="59"/>
    </row>
    <row r="383" spans="6:18" ht="12.75" customHeight="1">
      <c r="F383" s="59"/>
      <c r="G383" s="59"/>
      <c r="H383" s="59"/>
      <c r="I383" s="59"/>
      <c r="J383" s="44"/>
      <c r="K383" s="59"/>
      <c r="L383" s="59"/>
      <c r="M383" s="59"/>
      <c r="O383" s="44"/>
      <c r="R383" s="59"/>
    </row>
    <row r="384" spans="6:18" ht="12.75" customHeight="1">
      <c r="F384" s="59"/>
      <c r="G384" s="59"/>
      <c r="H384" s="59"/>
      <c r="I384" s="59"/>
      <c r="J384" s="44"/>
      <c r="K384" s="59"/>
      <c r="L384" s="59"/>
      <c r="M384" s="59"/>
      <c r="O384" s="44"/>
      <c r="R384" s="59"/>
    </row>
    <row r="385" spans="6:18" ht="12.75" customHeight="1">
      <c r="F385" s="59"/>
      <c r="G385" s="59"/>
      <c r="H385" s="59"/>
      <c r="I385" s="59"/>
      <c r="J385" s="44"/>
      <c r="K385" s="59"/>
      <c r="L385" s="59"/>
      <c r="M385" s="59"/>
      <c r="O385" s="44"/>
      <c r="R385" s="59"/>
    </row>
    <row r="386" spans="6:18" ht="12.75" customHeight="1">
      <c r="F386" s="59"/>
      <c r="G386" s="59"/>
      <c r="H386" s="59"/>
      <c r="I386" s="59"/>
      <c r="J386" s="44"/>
      <c r="K386" s="59"/>
      <c r="L386" s="59"/>
      <c r="M386" s="59"/>
      <c r="O386" s="44"/>
      <c r="R386" s="59"/>
    </row>
    <row r="387" spans="6:18" ht="12.75" customHeight="1">
      <c r="F387" s="59"/>
      <c r="G387" s="59"/>
      <c r="H387" s="59"/>
      <c r="I387" s="59"/>
      <c r="J387" s="44"/>
      <c r="K387" s="59"/>
      <c r="L387" s="59"/>
      <c r="M387" s="59"/>
      <c r="O387" s="44"/>
      <c r="R387" s="59"/>
    </row>
    <row r="388" spans="6:18" ht="12.75" customHeight="1">
      <c r="F388" s="59"/>
      <c r="G388" s="59"/>
      <c r="H388" s="59"/>
      <c r="I388" s="59"/>
      <c r="J388" s="44"/>
      <c r="K388" s="59"/>
      <c r="L388" s="59"/>
      <c r="M388" s="59"/>
      <c r="O388" s="44"/>
      <c r="R388" s="59"/>
    </row>
    <row r="389" spans="6:18" ht="12.75" customHeight="1">
      <c r="F389" s="59"/>
      <c r="G389" s="59"/>
      <c r="H389" s="59"/>
      <c r="I389" s="59"/>
      <c r="J389" s="44"/>
      <c r="K389" s="59"/>
      <c r="L389" s="59"/>
      <c r="M389" s="59"/>
      <c r="O389" s="44"/>
      <c r="R389" s="59"/>
    </row>
    <row r="390" spans="6:18" ht="12.75" customHeight="1">
      <c r="F390" s="59"/>
      <c r="G390" s="59"/>
      <c r="H390" s="59"/>
      <c r="I390" s="59"/>
      <c r="J390" s="44"/>
      <c r="K390" s="59"/>
      <c r="L390" s="59"/>
      <c r="M390" s="59"/>
      <c r="O390" s="44"/>
      <c r="R390" s="59"/>
    </row>
    <row r="391" spans="6:18" ht="12.75" customHeight="1">
      <c r="F391" s="59"/>
      <c r="G391" s="59"/>
      <c r="H391" s="59"/>
      <c r="I391" s="59"/>
      <c r="J391" s="44"/>
      <c r="K391" s="59"/>
      <c r="L391" s="59"/>
      <c r="M391" s="59"/>
      <c r="O391" s="44"/>
      <c r="R391" s="59"/>
    </row>
    <row r="392" spans="6:18" ht="12.75" customHeight="1">
      <c r="F392" s="59"/>
      <c r="G392" s="59"/>
      <c r="H392" s="59"/>
      <c r="I392" s="59"/>
      <c r="J392" s="44"/>
      <c r="K392" s="59"/>
      <c r="L392" s="59"/>
      <c r="M392" s="59"/>
      <c r="O392" s="44"/>
      <c r="R392" s="59"/>
    </row>
    <row r="393" spans="6:18" ht="12.75" customHeight="1">
      <c r="F393" s="59"/>
      <c r="G393" s="59"/>
      <c r="H393" s="59"/>
      <c r="I393" s="59"/>
      <c r="J393" s="44"/>
      <c r="K393" s="59"/>
      <c r="L393" s="59"/>
      <c r="M393" s="59"/>
      <c r="O393" s="44"/>
      <c r="R393" s="59"/>
    </row>
    <row r="394" spans="6:18" ht="12.75" customHeight="1">
      <c r="F394" s="59"/>
      <c r="G394" s="59"/>
      <c r="H394" s="59"/>
      <c r="I394" s="59"/>
      <c r="J394" s="44"/>
      <c r="K394" s="59"/>
      <c r="L394" s="59"/>
      <c r="M394" s="59"/>
      <c r="O394" s="44"/>
      <c r="R394" s="59"/>
    </row>
    <row r="395" spans="6:18" ht="12.75" customHeight="1">
      <c r="F395" s="59"/>
      <c r="G395" s="59"/>
      <c r="H395" s="59"/>
      <c r="I395" s="59"/>
      <c r="J395" s="44"/>
      <c r="K395" s="59"/>
      <c r="L395" s="59"/>
      <c r="M395" s="59"/>
      <c r="O395" s="44"/>
      <c r="R395" s="59"/>
    </row>
    <row r="396" spans="6:18" ht="12.75" customHeight="1">
      <c r="F396" s="59"/>
      <c r="G396" s="59"/>
      <c r="H396" s="59"/>
      <c r="I396" s="59"/>
      <c r="J396" s="44"/>
      <c r="K396" s="59"/>
      <c r="L396" s="59"/>
      <c r="M396" s="59"/>
      <c r="O396" s="44"/>
      <c r="R396" s="59"/>
    </row>
    <row r="397" spans="6:18" ht="12.75" customHeight="1">
      <c r="F397" s="59"/>
      <c r="G397" s="59"/>
      <c r="H397" s="59"/>
      <c r="I397" s="59"/>
      <c r="J397" s="44"/>
      <c r="K397" s="59"/>
      <c r="L397" s="59"/>
      <c r="M397" s="59"/>
      <c r="O397" s="44"/>
      <c r="R397" s="59"/>
    </row>
    <row r="398" spans="6:18" ht="12.75" customHeight="1">
      <c r="F398" s="59"/>
      <c r="G398" s="59"/>
      <c r="H398" s="59"/>
      <c r="I398" s="59"/>
      <c r="J398" s="44"/>
      <c r="K398" s="59"/>
      <c r="L398" s="59"/>
      <c r="M398" s="59"/>
      <c r="O398" s="44"/>
      <c r="R398" s="59"/>
    </row>
    <row r="399" spans="6:18" ht="12.75" customHeight="1">
      <c r="F399" s="59"/>
      <c r="G399" s="59"/>
      <c r="H399" s="59"/>
      <c r="I399" s="59"/>
      <c r="J399" s="44"/>
      <c r="K399" s="59"/>
      <c r="L399" s="59"/>
      <c r="M399" s="59"/>
      <c r="O399" s="44"/>
      <c r="R399" s="59"/>
    </row>
    <row r="400" spans="6:18" ht="12.75" customHeight="1">
      <c r="F400" s="59"/>
      <c r="G400" s="59"/>
      <c r="H400" s="59"/>
      <c r="I400" s="59"/>
      <c r="J400" s="44"/>
      <c r="K400" s="59"/>
      <c r="L400" s="59"/>
      <c r="M400" s="59"/>
      <c r="O400" s="44"/>
      <c r="R400" s="59"/>
    </row>
    <row r="401" spans="6:18" ht="12.75" customHeight="1">
      <c r="F401" s="59"/>
      <c r="G401" s="59"/>
      <c r="H401" s="59"/>
      <c r="I401" s="59"/>
      <c r="J401" s="44"/>
      <c r="K401" s="59"/>
      <c r="L401" s="59"/>
      <c r="M401" s="59"/>
      <c r="O401" s="44"/>
      <c r="R401" s="59"/>
    </row>
    <row r="402" spans="6:18" ht="12.75" customHeight="1">
      <c r="F402" s="59"/>
      <c r="G402" s="59"/>
      <c r="H402" s="59"/>
      <c r="I402" s="59"/>
      <c r="J402" s="44"/>
      <c r="K402" s="59"/>
      <c r="L402" s="59"/>
      <c r="M402" s="59"/>
      <c r="O402" s="44"/>
      <c r="R402" s="59"/>
    </row>
    <row r="403" spans="6:18" ht="12.75" customHeight="1">
      <c r="F403" s="59"/>
      <c r="G403" s="59"/>
      <c r="H403" s="59"/>
      <c r="I403" s="59"/>
      <c r="J403" s="44"/>
      <c r="K403" s="59"/>
      <c r="L403" s="59"/>
      <c r="M403" s="59"/>
      <c r="O403" s="44"/>
      <c r="R403" s="59"/>
    </row>
    <row r="404" spans="6:18" ht="12.75" customHeight="1">
      <c r="F404" s="59"/>
      <c r="G404" s="59"/>
      <c r="H404" s="59"/>
      <c r="I404" s="59"/>
      <c r="J404" s="44"/>
      <c r="K404" s="59"/>
      <c r="L404" s="59"/>
      <c r="M404" s="59"/>
      <c r="O404" s="44"/>
      <c r="R404" s="59"/>
    </row>
    <row r="405" spans="6:18" ht="12.75" customHeight="1">
      <c r="F405" s="59"/>
      <c r="G405" s="59"/>
      <c r="H405" s="59"/>
      <c r="I405" s="59"/>
      <c r="J405" s="44"/>
      <c r="K405" s="59"/>
      <c r="L405" s="59"/>
      <c r="M405" s="59"/>
      <c r="O405" s="44"/>
      <c r="R405" s="59"/>
    </row>
    <row r="406" spans="6:18" ht="12.75" customHeight="1">
      <c r="F406" s="59"/>
      <c r="G406" s="59"/>
      <c r="H406" s="59"/>
      <c r="I406" s="59"/>
      <c r="J406" s="44"/>
      <c r="K406" s="59"/>
      <c r="L406" s="59"/>
      <c r="M406" s="59"/>
      <c r="O406" s="44"/>
      <c r="R406" s="59"/>
    </row>
    <row r="407" spans="6:18" ht="12.75" customHeight="1">
      <c r="F407" s="59"/>
      <c r="G407" s="59"/>
      <c r="H407" s="59"/>
      <c r="I407" s="59"/>
      <c r="J407" s="44"/>
      <c r="K407" s="59"/>
      <c r="L407" s="59"/>
      <c r="M407" s="59"/>
      <c r="O407" s="44"/>
      <c r="R407" s="59"/>
    </row>
    <row r="408" spans="6:18" ht="12.75" customHeight="1">
      <c r="F408" s="59"/>
      <c r="G408" s="59"/>
      <c r="H408" s="59"/>
      <c r="I408" s="59"/>
      <c r="J408" s="44"/>
      <c r="K408" s="59"/>
      <c r="L408" s="59"/>
      <c r="M408" s="59"/>
      <c r="O408" s="44"/>
      <c r="R408" s="59"/>
    </row>
    <row r="409" spans="6:18" ht="12.75" customHeight="1">
      <c r="F409" s="59"/>
      <c r="G409" s="59"/>
      <c r="H409" s="59"/>
      <c r="I409" s="59"/>
      <c r="J409" s="44"/>
      <c r="K409" s="59"/>
      <c r="L409" s="59"/>
      <c r="M409" s="59"/>
      <c r="O409" s="44"/>
      <c r="R409" s="59"/>
    </row>
    <row r="410" spans="6:18" ht="12.75" customHeight="1">
      <c r="F410" s="59"/>
      <c r="G410" s="59"/>
      <c r="H410" s="59"/>
      <c r="I410" s="59"/>
      <c r="J410" s="44"/>
      <c r="K410" s="59"/>
      <c r="L410" s="59"/>
      <c r="M410" s="59"/>
      <c r="O410" s="44"/>
      <c r="R410" s="59"/>
    </row>
    <row r="411" spans="6:18" ht="12.75" customHeight="1">
      <c r="F411" s="59"/>
      <c r="G411" s="59"/>
      <c r="H411" s="59"/>
      <c r="I411" s="59"/>
      <c r="J411" s="44"/>
      <c r="K411" s="59"/>
      <c r="L411" s="59"/>
      <c r="M411" s="59"/>
      <c r="O411" s="44"/>
      <c r="R411" s="59"/>
    </row>
    <row r="412" spans="6:18" ht="12.75" customHeight="1">
      <c r="F412" s="59"/>
      <c r="G412" s="59"/>
      <c r="H412" s="59"/>
      <c r="I412" s="59"/>
      <c r="J412" s="44"/>
      <c r="K412" s="59"/>
      <c r="L412" s="59"/>
      <c r="M412" s="59"/>
      <c r="O412" s="44"/>
      <c r="R412" s="59"/>
    </row>
    <row r="413" spans="6:18" ht="12.75" customHeight="1">
      <c r="F413" s="59"/>
      <c r="G413" s="59"/>
      <c r="H413" s="59"/>
      <c r="I413" s="59"/>
      <c r="J413" s="44"/>
      <c r="K413" s="59"/>
      <c r="L413" s="59"/>
      <c r="M413" s="59"/>
      <c r="O413" s="44"/>
      <c r="R413" s="59"/>
    </row>
    <row r="414" spans="6:18" ht="12.75" customHeight="1">
      <c r="F414" s="59"/>
      <c r="G414" s="59"/>
      <c r="H414" s="59"/>
      <c r="I414" s="59"/>
      <c r="J414" s="44"/>
      <c r="K414" s="59"/>
      <c r="L414" s="59"/>
      <c r="M414" s="59"/>
      <c r="O414" s="44"/>
      <c r="R414" s="59"/>
    </row>
    <row r="415" spans="6:18" ht="12.75" customHeight="1">
      <c r="F415" s="59"/>
      <c r="G415" s="59"/>
      <c r="H415" s="59"/>
      <c r="I415" s="59"/>
      <c r="J415" s="44"/>
      <c r="K415" s="59"/>
      <c r="L415" s="59"/>
      <c r="M415" s="59"/>
      <c r="O415" s="44"/>
      <c r="R415" s="59"/>
    </row>
    <row r="416" spans="6:18" ht="12.75" customHeight="1">
      <c r="F416" s="59"/>
      <c r="G416" s="59"/>
      <c r="H416" s="59"/>
      <c r="I416" s="59"/>
      <c r="J416" s="44"/>
      <c r="K416" s="59"/>
      <c r="L416" s="59"/>
      <c r="M416" s="59"/>
      <c r="O416" s="44"/>
      <c r="R416" s="59"/>
    </row>
    <row r="417" spans="6:18" ht="12.75" customHeight="1">
      <c r="F417" s="59"/>
      <c r="G417" s="59"/>
      <c r="H417" s="59"/>
      <c r="I417" s="59"/>
      <c r="J417" s="44"/>
      <c r="K417" s="59"/>
      <c r="L417" s="59"/>
      <c r="M417" s="59"/>
      <c r="O417" s="44"/>
      <c r="R417" s="59"/>
    </row>
    <row r="418" spans="6:18" ht="12.75" customHeight="1">
      <c r="F418" s="59"/>
      <c r="G418" s="59"/>
      <c r="H418" s="59"/>
      <c r="I418" s="59"/>
      <c r="J418" s="44"/>
      <c r="K418" s="59"/>
      <c r="L418" s="59"/>
      <c r="M418" s="59"/>
      <c r="O418" s="44"/>
      <c r="R418" s="59"/>
    </row>
    <row r="419" spans="6:18" ht="12.75" customHeight="1">
      <c r="F419" s="59"/>
      <c r="G419" s="59"/>
      <c r="H419" s="59"/>
      <c r="I419" s="59"/>
      <c r="J419" s="44"/>
      <c r="K419" s="59"/>
      <c r="L419" s="59"/>
      <c r="M419" s="59"/>
      <c r="O419" s="44"/>
      <c r="R419" s="59"/>
    </row>
    <row r="420" spans="6:18" ht="12.75" customHeight="1">
      <c r="F420" s="59"/>
      <c r="G420" s="59"/>
      <c r="H420" s="59"/>
      <c r="I420" s="59"/>
      <c r="J420" s="44"/>
      <c r="K420" s="59"/>
      <c r="L420" s="59"/>
      <c r="M420" s="59"/>
      <c r="O420" s="44"/>
      <c r="R420" s="59"/>
    </row>
    <row r="421" spans="6:18" ht="12.75" customHeight="1">
      <c r="F421" s="59"/>
      <c r="G421" s="59"/>
      <c r="H421" s="59"/>
      <c r="I421" s="59"/>
      <c r="J421" s="44"/>
      <c r="K421" s="59"/>
      <c r="L421" s="59"/>
      <c r="M421" s="59"/>
      <c r="O421" s="44"/>
      <c r="R421" s="59"/>
    </row>
    <row r="422" spans="6:18" ht="12.75" customHeight="1">
      <c r="F422" s="59"/>
      <c r="G422" s="59"/>
      <c r="H422" s="59"/>
      <c r="I422" s="59"/>
      <c r="J422" s="44"/>
      <c r="K422" s="59"/>
      <c r="L422" s="59"/>
      <c r="M422" s="59"/>
      <c r="O422" s="44"/>
      <c r="R422" s="59"/>
    </row>
    <row r="423" spans="6:18" ht="12.75" customHeight="1">
      <c r="F423" s="59"/>
      <c r="G423" s="59"/>
      <c r="H423" s="59"/>
      <c r="I423" s="59"/>
      <c r="J423" s="44"/>
      <c r="K423" s="59"/>
      <c r="L423" s="59"/>
      <c r="M423" s="59"/>
      <c r="O423" s="44"/>
      <c r="R423" s="59"/>
    </row>
    <row r="424" spans="6:18" ht="12.75" customHeight="1">
      <c r="F424" s="59"/>
      <c r="G424" s="59"/>
      <c r="H424" s="59"/>
      <c r="I424" s="59"/>
      <c r="J424" s="44"/>
      <c r="K424" s="59"/>
      <c r="L424" s="59"/>
      <c r="M424" s="59"/>
      <c r="O424" s="44"/>
      <c r="R424" s="59"/>
    </row>
    <row r="425" spans="6:18" ht="12.75" customHeight="1">
      <c r="F425" s="59"/>
      <c r="G425" s="59"/>
      <c r="H425" s="59"/>
      <c r="I425" s="59"/>
      <c r="J425" s="44"/>
      <c r="K425" s="59"/>
      <c r="L425" s="59"/>
      <c r="M425" s="59"/>
      <c r="O425" s="44"/>
      <c r="R425" s="59"/>
    </row>
    <row r="426" spans="6:18" ht="12.75" customHeight="1">
      <c r="F426" s="59"/>
      <c r="G426" s="59"/>
      <c r="H426" s="59"/>
      <c r="I426" s="59"/>
      <c r="J426" s="44"/>
      <c r="K426" s="59"/>
      <c r="L426" s="59"/>
      <c r="M426" s="59"/>
      <c r="O426" s="44"/>
      <c r="R426" s="59"/>
    </row>
    <row r="427" spans="6:18" ht="12.75" customHeight="1">
      <c r="F427" s="59"/>
      <c r="G427" s="59"/>
      <c r="H427" s="59"/>
      <c r="I427" s="59"/>
      <c r="J427" s="44"/>
      <c r="K427" s="59"/>
      <c r="L427" s="59"/>
      <c r="M427" s="59"/>
      <c r="O427" s="44"/>
      <c r="R427" s="59"/>
    </row>
    <row r="428" spans="6:18" ht="12.75" customHeight="1">
      <c r="F428" s="59"/>
      <c r="G428" s="59"/>
      <c r="H428" s="59"/>
      <c r="I428" s="59"/>
      <c r="J428" s="44"/>
      <c r="K428" s="59"/>
      <c r="L428" s="59"/>
      <c r="M428" s="59"/>
      <c r="O428" s="44"/>
      <c r="R428" s="59"/>
    </row>
    <row r="429" spans="6:18" ht="12.75" customHeight="1">
      <c r="F429" s="59"/>
      <c r="G429" s="59"/>
      <c r="H429" s="59"/>
      <c r="I429" s="59"/>
      <c r="J429" s="44"/>
      <c r="K429" s="59"/>
      <c r="L429" s="59"/>
      <c r="M429" s="59"/>
      <c r="O429" s="44"/>
      <c r="R429" s="59"/>
    </row>
    <row r="430" spans="6:18" ht="12.75" customHeight="1">
      <c r="F430" s="59"/>
      <c r="G430" s="59"/>
      <c r="H430" s="59"/>
      <c r="I430" s="59"/>
      <c r="J430" s="44"/>
      <c r="K430" s="59"/>
      <c r="L430" s="59"/>
      <c r="M430" s="59"/>
      <c r="O430" s="44"/>
      <c r="R430" s="59"/>
    </row>
    <row r="431" spans="6:18" ht="12.75" customHeight="1">
      <c r="F431" s="59"/>
      <c r="G431" s="59"/>
      <c r="H431" s="59"/>
      <c r="I431" s="59"/>
      <c r="J431" s="44"/>
      <c r="K431" s="59"/>
      <c r="L431" s="59"/>
      <c r="M431" s="59"/>
      <c r="O431" s="44"/>
      <c r="R431" s="59"/>
    </row>
    <row r="432" spans="6:18" ht="12.75" customHeight="1">
      <c r="F432" s="59"/>
      <c r="G432" s="59"/>
      <c r="H432" s="59"/>
      <c r="I432" s="59"/>
      <c r="J432" s="44"/>
      <c r="K432" s="59"/>
      <c r="L432" s="59"/>
      <c r="M432" s="59"/>
      <c r="O432" s="44"/>
      <c r="R432" s="59"/>
    </row>
    <row r="433" spans="6:18" ht="12.75" customHeight="1">
      <c r="F433" s="59"/>
      <c r="G433" s="59"/>
      <c r="H433" s="59"/>
      <c r="I433" s="59"/>
      <c r="J433" s="44"/>
      <c r="K433" s="59"/>
      <c r="L433" s="59"/>
      <c r="M433" s="59"/>
      <c r="O433" s="44"/>
      <c r="R433" s="59"/>
    </row>
    <row r="434" spans="6:18" ht="12.75" customHeight="1">
      <c r="F434" s="59"/>
      <c r="G434" s="59"/>
      <c r="H434" s="59"/>
      <c r="I434" s="59"/>
      <c r="J434" s="44"/>
      <c r="K434" s="59"/>
      <c r="L434" s="59"/>
      <c r="M434" s="59"/>
      <c r="O434" s="44"/>
      <c r="R434" s="59"/>
    </row>
    <row r="435" spans="6:18" ht="12.75" customHeight="1">
      <c r="F435" s="59"/>
      <c r="G435" s="59"/>
      <c r="H435" s="59"/>
      <c r="I435" s="59"/>
      <c r="J435" s="44"/>
      <c r="K435" s="59"/>
      <c r="L435" s="59"/>
      <c r="M435" s="59"/>
      <c r="O435" s="44"/>
      <c r="R435" s="59"/>
    </row>
    <row r="436" spans="6:18" ht="12.75" customHeight="1">
      <c r="F436" s="59"/>
      <c r="G436" s="59"/>
      <c r="H436" s="59"/>
      <c r="I436" s="59"/>
      <c r="J436" s="44"/>
      <c r="K436" s="59"/>
      <c r="L436" s="59"/>
      <c r="M436" s="59"/>
      <c r="O436" s="44"/>
      <c r="R436" s="59"/>
    </row>
    <row r="437" spans="6:18" ht="12.75" customHeight="1">
      <c r="F437" s="59"/>
      <c r="G437" s="59"/>
      <c r="H437" s="59"/>
      <c r="I437" s="59"/>
      <c r="J437" s="44"/>
      <c r="K437" s="59"/>
      <c r="L437" s="59"/>
      <c r="M437" s="59"/>
      <c r="O437" s="44"/>
      <c r="R437" s="59"/>
    </row>
    <row r="438" spans="6:18" ht="12.75" customHeight="1">
      <c r="F438" s="59"/>
      <c r="G438" s="59"/>
      <c r="H438" s="59"/>
      <c r="I438" s="59"/>
      <c r="J438" s="44"/>
      <c r="K438" s="59"/>
      <c r="L438" s="59"/>
      <c r="M438" s="59"/>
      <c r="O438" s="44"/>
      <c r="R438" s="59"/>
    </row>
    <row r="439" spans="6:18" ht="12.75" customHeight="1">
      <c r="F439" s="59"/>
      <c r="G439" s="59"/>
      <c r="H439" s="59"/>
      <c r="I439" s="59"/>
      <c r="J439" s="44"/>
      <c r="K439" s="59"/>
      <c r="L439" s="59"/>
      <c r="M439" s="59"/>
      <c r="O439" s="44"/>
      <c r="R439" s="59"/>
    </row>
    <row r="440" spans="6:18" ht="12.75" customHeight="1">
      <c r="F440" s="59"/>
      <c r="G440" s="59"/>
      <c r="H440" s="59"/>
      <c r="I440" s="59"/>
      <c r="J440" s="44"/>
      <c r="K440" s="59"/>
      <c r="L440" s="59"/>
      <c r="M440" s="59"/>
      <c r="O440" s="44"/>
      <c r="R440" s="59"/>
    </row>
    <row r="441" spans="6:18" ht="12.75" customHeight="1">
      <c r="F441" s="59"/>
      <c r="G441" s="59"/>
      <c r="H441" s="59"/>
      <c r="I441" s="59"/>
      <c r="J441" s="44"/>
      <c r="K441" s="59"/>
      <c r="L441" s="59"/>
      <c r="M441" s="59"/>
      <c r="O441" s="44"/>
      <c r="R441" s="59"/>
    </row>
  </sheetData>
  <autoFilter ref="R1:R264"/>
  <mergeCells count="6">
    <mergeCell ref="O46:O47"/>
    <mergeCell ref="P46:P47"/>
    <mergeCell ref="A46:A47"/>
    <mergeCell ref="B46:B47"/>
    <mergeCell ref="M46:M47"/>
    <mergeCell ref="N46:N4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2021-12-02T02:32:00Z</dcterms:modified>
</cp:coreProperties>
</file>