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F&amp;O)'!$R$1:$R$282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6"/>
  <c r="P14"/>
  <c r="M71"/>
  <c r="L70"/>
  <c r="K70"/>
  <c r="L71"/>
  <c r="K71"/>
  <c r="K72"/>
  <c r="K81"/>
  <c r="M81" s="1"/>
  <c r="M70" l="1"/>
  <c r="K69"/>
  <c r="L69"/>
  <c r="L68"/>
  <c r="K68"/>
  <c r="L67"/>
  <c r="K67"/>
  <c r="L66"/>
  <c r="K66"/>
  <c r="M68" l="1"/>
  <c r="M67"/>
  <c r="M69"/>
  <c r="M66"/>
  <c r="L64"/>
  <c r="K64"/>
  <c r="L65"/>
  <c r="K65"/>
  <c r="L63"/>
  <c r="K63"/>
  <c r="M64" l="1"/>
  <c r="M65"/>
  <c r="M63"/>
  <c r="L62"/>
  <c r="K62"/>
  <c r="L61"/>
  <c r="K61"/>
  <c r="L58"/>
  <c r="K58"/>
  <c r="L59"/>
  <c r="K59"/>
  <c r="L57"/>
  <c r="K57"/>
  <c r="L60"/>
  <c r="K60"/>
  <c r="L54"/>
  <c r="K54"/>
  <c r="L55"/>
  <c r="K55"/>
  <c r="L56"/>
  <c r="K56"/>
  <c r="L53"/>
  <c r="K53"/>
  <c r="L52"/>
  <c r="K52"/>
  <c r="M59" l="1"/>
  <c r="M57"/>
  <c r="M62"/>
  <c r="M61"/>
  <c r="M60"/>
  <c r="M58"/>
  <c r="M53"/>
  <c r="M56"/>
  <c r="M54"/>
  <c r="M55"/>
  <c r="M52"/>
  <c r="P12"/>
  <c r="L51"/>
  <c r="K51"/>
  <c r="L50"/>
  <c r="K50"/>
  <c r="L49"/>
  <c r="K49"/>
  <c r="M50" l="1"/>
  <c r="M51"/>
  <c r="M49"/>
  <c r="L43" l="1"/>
  <c r="K43"/>
  <c r="L46"/>
  <c r="K46"/>
  <c r="K48"/>
  <c r="L48"/>
  <c r="L47"/>
  <c r="K47"/>
  <c r="L45"/>
  <c r="K45"/>
  <c r="L42"/>
  <c r="K42"/>
  <c r="L44"/>
  <c r="K44"/>
  <c r="L11"/>
  <c r="K11"/>
  <c r="L41"/>
  <c r="K41"/>
  <c r="L40"/>
  <c r="K40"/>
  <c r="L39"/>
  <c r="K39"/>
  <c r="L38"/>
  <c r="K38"/>
  <c r="L37"/>
  <c r="K37"/>
  <c r="L35"/>
  <c r="K35"/>
  <c r="L36"/>
  <c r="K36"/>
  <c r="L34"/>
  <c r="K34"/>
  <c r="P10"/>
  <c r="M42" l="1"/>
  <c r="M11"/>
  <c r="M47"/>
  <c r="M46"/>
  <c r="M45"/>
  <c r="M43"/>
  <c r="M48"/>
  <c r="M44"/>
  <c r="M38"/>
  <c r="M41"/>
  <c r="M39"/>
  <c r="M40"/>
  <c r="M35"/>
  <c r="M37"/>
  <c r="M36"/>
  <c r="M34"/>
  <c r="H270" l="1"/>
  <c r="K270" l="1"/>
  <c r="L270" s="1"/>
  <c r="K259"/>
  <c r="L259" s="1"/>
  <c r="K249"/>
  <c r="L249" s="1"/>
  <c r="K265" l="1"/>
  <c r="L265" s="1"/>
  <c r="K266" l="1"/>
  <c r="L266" s="1"/>
  <c r="K263" l="1"/>
  <c r="L263" s="1"/>
  <c r="K242"/>
  <c r="L242" s="1"/>
  <c r="K262"/>
  <c r="L262" s="1"/>
  <c r="K261"/>
  <c r="L261" s="1"/>
  <c r="K260"/>
  <c r="L260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F238"/>
  <c r="K238" s="1"/>
  <c r="L238" s="1"/>
  <c r="K237"/>
  <c r="L237" s="1"/>
  <c r="K236"/>
  <c r="L236" s="1"/>
  <c r="K235"/>
  <c r="L235" s="1"/>
  <c r="K234"/>
  <c r="L234" s="1"/>
  <c r="K233"/>
  <c r="L233" s="1"/>
  <c r="F232"/>
  <c r="K232" s="1"/>
  <c r="L232" s="1"/>
  <c r="F231"/>
  <c r="K231" s="1"/>
  <c r="L231" s="1"/>
  <c r="K230"/>
  <c r="L230" s="1"/>
  <c r="F229"/>
  <c r="K229" s="1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1"/>
  <c r="L211" s="1"/>
  <c r="K210"/>
  <c r="L210" s="1"/>
  <c r="F209"/>
  <c r="K209" s="1"/>
  <c r="L209" s="1"/>
  <c r="K208"/>
  <c r="L208" s="1"/>
  <c r="K205"/>
  <c r="L205" s="1"/>
  <c r="K204"/>
  <c r="L204" s="1"/>
  <c r="K203"/>
  <c r="L203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3"/>
  <c r="L183" s="1"/>
  <c r="K181"/>
  <c r="L181" s="1"/>
  <c r="K179"/>
  <c r="L179" s="1"/>
  <c r="K177"/>
  <c r="L177" s="1"/>
  <c r="K176"/>
  <c r="L176" s="1"/>
  <c r="K175"/>
  <c r="L175" s="1"/>
  <c r="K173"/>
  <c r="L173" s="1"/>
  <c r="K172"/>
  <c r="L172" s="1"/>
  <c r="K171"/>
  <c r="L171" s="1"/>
  <c r="K170"/>
  <c r="K169"/>
  <c r="L169" s="1"/>
  <c r="K168"/>
  <c r="L168" s="1"/>
  <c r="K166"/>
  <c r="L166" s="1"/>
  <c r="K165"/>
  <c r="L165" s="1"/>
  <c r="K164"/>
  <c r="L164" s="1"/>
  <c r="K163"/>
  <c r="L163" s="1"/>
  <c r="K162"/>
  <c r="L162" s="1"/>
  <c r="F161"/>
  <c r="K161" s="1"/>
  <c r="L161" s="1"/>
  <c r="H160"/>
  <c r="K160" s="1"/>
  <c r="L160" s="1"/>
  <c r="K157"/>
  <c r="L157" s="1"/>
  <c r="K156"/>
  <c r="L156" s="1"/>
  <c r="K155"/>
  <c r="L155" s="1"/>
  <c r="K154"/>
  <c r="L154" s="1"/>
  <c r="K153"/>
  <c r="L153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H126"/>
  <c r="K126" s="1"/>
  <c r="L126" s="1"/>
  <c r="F125"/>
  <c r="K125" s="1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M7"/>
  <c r="D7" i="5"/>
  <c r="K6" i="4"/>
  <c r="K6" i="3"/>
  <c r="L6" i="2"/>
</calcChain>
</file>

<file path=xl/sharedStrings.xml><?xml version="1.0" encoding="utf-8"?>
<sst xmlns="http://schemas.openxmlformats.org/spreadsheetml/2006/main" count="2842" uniqueCount="1123">
  <si>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</si>
  <si>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</si>
  <si>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</si>
  <si>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</si>
  <si>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</si>
  <si>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</si>
  <si>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</si>
  <si>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</si>
  <si>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</si>
  <si>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</si>
  <si>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</si>
  <si>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</si>
  <si>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</si>
  <si>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</si>
  <si>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</si>
  <si>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</si>
  <si>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</si>
  <si>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</si>
  <si>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</si>
  <si>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</si>
  <si>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</si>
  <si>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</si>
  <si>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</si>
  <si>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</si>
  <si>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</si>
  <si>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</si>
  <si>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</si>
  <si>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</si>
  <si>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</si>
  <si>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</si>
  <si>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</si>
  <si>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</si>
  <si>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</si>
  <si>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</si>
  <si>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</si>
  <si>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</si>
  <si>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</si>
  <si>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</si>
  <si>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</si>
  <si>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</si>
  <si>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</si>
  <si>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</si>
  <si>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</si>
  <si>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</si>
  <si>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</si>
  <si>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</si>
  <si>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</si>
  <si>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</si>
  <si>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</si>
  <si>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</si>
  <si>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</si>
  <si>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</si>
  <si>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</si>
  <si>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</si>
  <si>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</si>
  <si>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</si>
  <si>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</si>
  <si>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</si>
  <si>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</si>
  <si>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</si>
  <si>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</si>
  <si>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</si>
  <si>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</si>
  <si>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</si>
  <si>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</si>
  <si>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</si>
  <si>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</si>
  <si>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</si>
  <si>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</si>
  <si>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</si>
  <si>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</si>
  <si>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</si>
  <si>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</si>
  <si>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</si>
  <si>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</si>
  <si>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</si>
  <si>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</si>
  <si>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</si>
  <si>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</si>
  <si>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</si>
  <si>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</si>
  <si>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</si>
  <si>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</si>
  <si>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</si>
  <si>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</si>
  <si>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</si>
  <si>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</si>
  <si>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</si>
  <si>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</si>
  <si>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</si>
  <si>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</si>
  <si>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</si>
  <si>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</si>
  <si>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</si>
  <si>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</si>
  <si>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</si>
  <si>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</si>
  <si>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</si>
  <si>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</si>
  <si>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</si>
  <si>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</si>
  <si>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</si>
  <si>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</si>
  <si>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</si>
  <si>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</si>
  <si>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</si>
  <si>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</si>
  <si>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</si>
  <si>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</si>
  <si>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</si>
  <si>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</si>
  <si>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</si>
  <si>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</si>
  <si>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</si>
  <si>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</si>
  <si>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</si>
  <si>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</si>
  <si>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</si>
  <si>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</si>
  <si>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</si>
  <si>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</si>
  <si>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</si>
  <si>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</si>
  <si>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</si>
  <si>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</si>
  <si>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</si>
  <si>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</si>
  <si>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</si>
  <si>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</si>
  <si>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</si>
  <si>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</si>
  <si>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</si>
  <si>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</si>
  <si>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</si>
  <si>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</si>
  <si>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</si>
  <si>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</si>
  <si>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</si>
  <si>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</si>
  <si>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</si>
  <si>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</si>
  <si>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</si>
  <si>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</si>
  <si>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</si>
  <si>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</si>
  <si>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</si>
  <si>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</si>
  <si>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</si>
  <si>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</si>
  <si>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</si>
  <si>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</si>
  <si>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</si>
  <si>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</si>
  <si>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</si>
  <si>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</si>
  <si>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</si>
  <si>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</si>
  <si>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</si>
  <si>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</si>
  <si>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</si>
  <si>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</si>
  <si>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</si>
  <si>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</si>
  <si>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</si>
  <si>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</si>
  <si>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</si>
  <si>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</si>
  <si>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</si>
  <si>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</si>
  <si>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</si>
  <si>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</si>
  <si>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</si>
  <si>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</si>
  <si>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</si>
  <si>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</si>
  <si>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</si>
  <si>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</si>
  <si>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</si>
  <si>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</si>
  <si>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</si>
  <si>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</si>
  <si>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</si>
  <si>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</si>
  <si>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</si>
  <si>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</si>
  <si>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</si>
  <si>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</si>
  <si>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</si>
  <si>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</si>
  <si>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</si>
  <si>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</si>
  <si>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</si>
  <si>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</si>
  <si>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</si>
  <si>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</si>
  <si>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</si>
  <si>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</si>
  <si>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</si>
  <si>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</si>
  <si>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</si>
  <si>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</si>
  <si>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</si>
  <si>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</si>
  <si>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</si>
  <si>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</si>
  <si>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</si>
  <si>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</si>
  <si>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</si>
  <si>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</si>
  <si>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</si>
  <si>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</si>
  <si>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</si>
  <si>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</si>
  <si>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</si>
  <si>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</si>
  <si>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</si>
  <si>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</si>
  <si>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</si>
  <si>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</si>
  <si>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</si>
  <si>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</si>
  <si>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</si>
  <si>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</si>
  <si>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</si>
  <si>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</si>
  <si>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</si>
  <si>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</si>
  <si>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</si>
  <si>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</si>
  <si>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</si>
  <si>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</si>
  <si>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</si>
  <si>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</si>
  <si>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</si>
  <si>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</si>
  <si>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</si>
  <si>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</si>
  <si>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</si>
  <si>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</si>
  <si>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</si>
  <si>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</si>
  <si>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</si>
  <si>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</si>
  <si>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</si>
  <si>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</si>
  <si>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</si>
  <si>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</si>
  <si>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</si>
  <si>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</si>
  <si>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</si>
  <si>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</si>
  <si>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</si>
  <si>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</si>
  <si>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</si>
  <si>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</si>
  <si>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</si>
  <si>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</si>
  <si>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</si>
  <si>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</si>
  <si>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</si>
  <si>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</si>
  <si>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</si>
  <si>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</si>
  <si>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</si>
  <si>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</si>
  <si>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</si>
  <si>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</si>
  <si>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</si>
  <si>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</si>
  <si>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</si>
  <si>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</si>
  <si>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</si>
  <si>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</si>
  <si>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</si>
  <si>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</si>
  <si>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</si>
  <si>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</si>
  <si>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</si>
  <si>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</si>
  <si>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</si>
  <si>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</si>
  <si>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</si>
  <si>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</si>
  <si>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</si>
  <si>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</si>
  <si>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</si>
  <si>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</si>
  <si>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</si>
  <si>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</si>
  <si>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</si>
  <si>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</si>
  <si>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</si>
  <si>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</si>
  <si>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</si>
  <si>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</si>
  <si>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</si>
  <si>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</si>
  <si>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</si>
  <si>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</si>
  <si>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</si>
  <si>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</si>
  <si>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</si>
  <si>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</si>
  <si>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</si>
  <si>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</si>
  <si>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</si>
  <si>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</si>
  <si>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</si>
  <si>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</si>
  <si>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</si>
  <si>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</si>
  <si>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</si>
  <si>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</si>
  <si>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</si>
  <si>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</si>
  <si>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</si>
  <si>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</si>
  <si>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</si>
  <si>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</si>
  <si>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</si>
  <si>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</si>
  <si>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</si>
  <si>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</si>
  <si>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</si>
  <si>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</si>
  <si>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</si>
  <si>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</si>
  <si>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</si>
  <si>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</si>
  <si>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</si>
  <si>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</si>
  <si>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</si>
  <si>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</si>
  <si>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</si>
  <si>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</si>
  <si>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</si>
  <si>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</si>
  <si>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</si>
  <si>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</si>
  <si>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</si>
  <si>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</si>
  <si>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</si>
  <si>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</si>
  <si>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</si>
  <si>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</si>
  <si>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</si>
  <si>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</si>
  <si>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</si>
  <si>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</si>
  <si>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</si>
  <si>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</si>
  <si>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</si>
  <si>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</si>
  <si>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</si>
  <si>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</si>
  <si>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</si>
  <si>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</si>
  <si>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</si>
  <si>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</si>
  <si>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</si>
  <si>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</si>
  <si>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</si>
  <si>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</si>
  <si>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</si>
  <si>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</si>
  <si>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</si>
  <si>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</si>
  <si>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</si>
  <si>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</si>
  <si>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</si>
  <si>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</si>
  <si>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</si>
  <si>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</si>
  <si>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</si>
  <si>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</si>
  <si>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</si>
  <si>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</si>
  <si>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</si>
  <si>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</si>
  <si>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</si>
  <si>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</si>
  <si>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</si>
  <si>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</si>
  <si>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</si>
  <si>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</si>
  <si>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</si>
  <si>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</si>
  <si>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</si>
  <si>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</si>
  <si>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</si>
  <si>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</si>
  <si>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</si>
  <si>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</si>
  <si>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</si>
  <si>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</si>
  <si>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</si>
  <si>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</si>
  <si>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</si>
  <si>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</si>
  <si>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</si>
  <si>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</si>
  <si>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</si>
  <si>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</si>
  <si>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</si>
  <si>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</si>
  <si>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</si>
  <si>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</si>
  <si>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</si>
  <si>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</si>
  <si>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</si>
  <si>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</si>
  <si>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</si>
  <si>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</si>
  <si>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</si>
  <si>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</si>
  <si>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</si>
  <si>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</si>
  <si>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</si>
  <si>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</si>
  <si>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</si>
  <si>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</si>
  <si>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</si>
  <si>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</si>
  <si>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</si>
  <si>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</si>
  <si>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</si>
  <si>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</si>
  <si>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</si>
  <si>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</si>
  <si>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</si>
  <si>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</si>
  <si>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</si>
  <si>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</si>
  <si>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</si>
  <si>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</si>
  <si>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</si>
  <si>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</si>
  <si>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</si>
  <si>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</si>
  <si>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</si>
  <si>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</si>
  <si>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</si>
  <si>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</si>
  <si>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</si>
  <si>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</si>
  <si>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</si>
  <si>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</si>
  <si>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</si>
  <si>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</si>
  <si>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</si>
  <si>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</si>
  <si>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</si>
  <si>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</si>
  <si>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</si>
  <si>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</si>
  <si>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</si>
  <si>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</si>
  <si>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</si>
  <si>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</si>
  <si>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</si>
  <si>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</si>
  <si>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</si>
  <si>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</si>
  <si>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</si>
  <si>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</si>
  <si>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</si>
  <si>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</si>
  <si>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</si>
  <si>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</si>
  <si>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</si>
  <si>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</si>
  <si>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</si>
  <si>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</si>
  <si>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</si>
  <si>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</si>
  <si>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</si>
  <si>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</si>
  <si>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</si>
  <si>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</si>
  <si>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</si>
  <si>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</si>
  <si>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</si>
  <si>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</si>
  <si>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</si>
  <si>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</si>
  <si>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</si>
  <si>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</si>
  <si>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</si>
  <si>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</si>
  <si>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</si>
  <si>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</si>
  <si>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</si>
  <si>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</si>
  <si>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</si>
  <si>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</si>
  <si>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</si>
  <si>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</si>
  <si>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</si>
  <si>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</si>
  <si>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</si>
  <si>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</si>
  <si>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</si>
  <si>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</si>
  <si>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</si>
  <si>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</si>
  <si>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</si>
  <si>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</si>
  <si>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</si>
  <si>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</si>
  <si>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</si>
  <si>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</si>
  <si>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</si>
  <si>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</si>
  <si>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</si>
  <si>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</si>
  <si>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</si>
  <si>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</si>
  <si>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</si>
  <si>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</si>
  <si>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</si>
  <si>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</si>
  <si>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</si>
  <si>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</si>
  <si>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</si>
  <si>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</si>
  <si>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</si>
  <si>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</si>
  <si>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</si>
  <si>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</si>
  <si>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</si>
  <si>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</si>
  <si>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</si>
  <si>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</si>
  <si>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</si>
  <si>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</si>
  <si>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</si>
  <si>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</si>
  <si>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</si>
  <si>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</si>
  <si>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</si>
  <si>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</si>
  <si>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</si>
  <si>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</si>
  <si>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</si>
  <si>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</si>
  <si>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</si>
  <si>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</si>
  <si>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</si>
  <si>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</si>
  <si>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</si>
  <si>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</si>
  <si>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</si>
  <si>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</si>
  <si>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</si>
  <si>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</si>
  <si>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</si>
  <si>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</si>
  <si>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</si>
  <si>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</si>
  <si>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</si>
  <si>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</si>
  <si>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</si>
  <si>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</si>
  <si>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</si>
  <si>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</si>
  <si>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</si>
  <si>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</si>
  <si>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</si>
  <si>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</si>
  <si>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</si>
  <si>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</si>
  <si>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</si>
  <si>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</si>
  <si>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</si>
  <si>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</si>
  <si>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</si>
  <si>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</si>
  <si>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</si>
  <si>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</si>
  <si>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</si>
  <si>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</si>
  <si>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</si>
  <si>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</si>
  <si>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</si>
  <si>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</si>
  <si>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</si>
  <si>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</si>
  <si>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</si>
  <si>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</si>
  <si>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</si>
  <si>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</si>
  <si>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</si>
  <si>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</si>
  <si>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</si>
  <si>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</si>
  <si>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</si>
  <si>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</si>
  <si>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</si>
  <si>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</si>
  <si>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</si>
  <si>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</si>
  <si>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</si>
  <si>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</si>
  <si>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</si>
  <si>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</si>
  <si>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</si>
  <si>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</si>
  <si>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</si>
  <si>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</si>
  <si>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</si>
  <si>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</si>
  <si>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</si>
  <si>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</si>
  <si>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</si>
  <si>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</si>
  <si>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</si>
  <si>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</si>
  <si>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</si>
  <si>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</si>
  <si>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</si>
  <si>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</si>
  <si>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</si>
  <si>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</si>
  <si>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</si>
  <si>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</si>
  <si>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</si>
  <si>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</si>
  <si>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</si>
  <si>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</si>
  <si>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</si>
  <si>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</si>
  <si>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</si>
  <si>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</si>
  <si>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</si>
  <si>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</si>
  <si>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</si>
  <si>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</si>
  <si>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</si>
  <si>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</si>
  <si>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</si>
  <si>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</si>
  <si>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</si>
  <si>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</si>
  <si>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</si>
  <si>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</si>
  <si>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</si>
  <si>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</si>
  <si>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</si>
  <si>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</si>
  <si>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</si>
  <si>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</si>
  <si>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</si>
  <si>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</si>
  <si>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</si>
  <si>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</si>
  <si>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</si>
  <si>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</si>
  <si>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</si>
  <si>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</si>
  <si>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</si>
  <si>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</si>
  <si>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</si>
  <si>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</si>
  <si>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</si>
  <si>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</si>
  <si>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</si>
  <si>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</si>
  <si>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</si>
  <si>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</si>
  <si>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</si>
  <si>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</si>
  <si>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</si>
  <si>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</si>
  <si>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</si>
  <si>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</si>
  <si>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</si>
  <si>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</si>
  <si>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</si>
  <si>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</si>
  <si>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</si>
  <si>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</si>
  <si>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</si>
  <si>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</si>
  <si>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</si>
  <si>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</si>
  <si>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</si>
  <si>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</si>
  <si>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</si>
  <si>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</si>
  <si>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</si>
  <si>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</si>
  <si>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</si>
  <si>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</si>
  <si>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</si>
  <si>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</si>
  <si>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</si>
  <si>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</si>
  <si>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</si>
  <si>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</si>
  <si>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</si>
  <si>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</si>
  <si>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</si>
  <si>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</si>
  <si>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</si>
  <si>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</si>
  <si>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</si>
  <si>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</si>
  <si>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</si>
  <si>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</si>
  <si>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</si>
  <si>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</si>
  <si>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</si>
  <si>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</si>
  <si>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</si>
  <si>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</si>
  <si>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</si>
  <si>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</si>
  <si>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</si>
  <si>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</si>
  <si>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</si>
  <si>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</si>
  <si>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</si>
  <si>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</si>
  <si>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</si>
  <si>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</si>
  <si>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</si>
  <si>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</si>
  <si>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</si>
  <si>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</si>
  <si>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</si>
  <si>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</si>
  <si>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</si>
  <si>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</si>
  <si>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</si>
  <si>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</si>
  <si>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</si>
  <si>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</si>
  <si>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</si>
  <si>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</si>
  <si>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</si>
  <si>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</si>
  <si>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</si>
  <si>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</si>
  <si>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</si>
  <si>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</si>
  <si>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</si>
  <si>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</si>
  <si>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</si>
  <si>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</si>
  <si>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</si>
  <si>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</si>
  <si>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</si>
  <si>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</si>
  <si>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</si>
  <si>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</si>
  <si>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</si>
  <si>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</si>
  <si>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</si>
  <si>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</si>
  <si>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</si>
  <si>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</si>
  <si>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</si>
  <si>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</si>
  <si>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</si>
  <si>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</si>
  <si>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</si>
  <si>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</si>
  <si>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</si>
  <si>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</si>
  <si>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</si>
  <si>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</si>
  <si>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</si>
  <si>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</si>
  <si>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</si>
  <si>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</si>
  <si>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</si>
  <si>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</si>
  <si>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</si>
  <si>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</si>
  <si>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</si>
  <si>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</si>
  <si>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</si>
  <si>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</si>
  <si>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</si>
  <si>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</si>
  <si>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</si>
  <si>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</si>
  <si>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</si>
  <si>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</si>
  <si>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</si>
  <si>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</si>
  <si>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</si>
  <si>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</si>
  <si>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</si>
  <si>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</si>
  <si>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</si>
  <si>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</si>
  <si>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</si>
  <si>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</si>
  <si>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</si>
  <si>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</si>
  <si>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</si>
  <si>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</si>
  <si>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</si>
  <si>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</si>
  <si>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</si>
  <si>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</si>
  <si>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</si>
  <si>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</si>
  <si>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</si>
  <si>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</si>
  <si>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</si>
  <si>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</si>
  <si>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</si>
  <si>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</si>
  <si>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</si>
  <si>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</si>
  <si>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</si>
  <si>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</si>
  <si>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</si>
  <si>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</si>
  <si>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</si>
  <si>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</si>
  <si>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</si>
  <si>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</si>
  <si>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</si>
  <si>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</si>
  <si>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</si>
  <si>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</si>
  <si>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</si>
  <si>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</si>
  <si>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</si>
  <si>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</si>
  <si>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</si>
  <si>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</si>
  <si>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</si>
  <si>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</si>
  <si>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</si>
  <si>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</si>
  <si>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</si>
  <si>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</si>
  <si>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</si>
  <si>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</si>
  <si>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</si>
  <si>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</si>
  <si>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</si>
  <si>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</si>
  <si>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</si>
  <si>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</si>
  <si>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</si>
  <si>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</si>
  <si>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</si>
  <si>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</si>
  <si>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</si>
  <si>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</si>
  <si>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</si>
  <si>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</si>
  <si>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</si>
  <si>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</si>
  <si>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</si>
  <si>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</si>
  <si>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</si>
  <si>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</si>
  <si>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</si>
  <si>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</si>
  <si>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</si>
  <si>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</si>
  <si>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</si>
  <si>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</si>
  <si>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</si>
  <si>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</si>
  <si>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</si>
  <si>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</si>
  <si>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</si>
  <si>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</si>
  <si>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</si>
  <si>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</si>
  <si>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</si>
  <si>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</si>
  <si>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</si>
  <si>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</si>
  <si>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</si>
  <si>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</si>
  <si>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</si>
  <si>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</si>
  <si>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</si>
  <si>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</si>
  <si>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</si>
  <si>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</si>
  <si>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</si>
  <si>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</si>
  <si>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</si>
  <si>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</si>
  <si>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</si>
  <si>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</si>
  <si>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</si>
  <si>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</si>
  <si>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</si>
  <si>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</si>
  <si>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</si>
  <si>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</si>
  <si>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</si>
  <si>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</si>
  <si>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</si>
  <si>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</si>
  <si>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</si>
  <si>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</si>
  <si>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</si>
  <si>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</si>
  <si>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</si>
  <si>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</si>
  <si>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</si>
  <si>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</si>
  <si>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</si>
  <si>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</si>
  <si>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</si>
  <si>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</si>
  <si>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</si>
  <si>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</si>
  <si>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</si>
  <si>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</si>
  <si>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</si>
  <si>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</si>
  <si>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</si>
  <si>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</si>
  <si>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</si>
  <si>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</si>
  <si>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</si>
  <si>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</si>
  <si>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</si>
  <si>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</si>
  <si>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</si>
  <si>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</si>
  <si>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</si>
  <si>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</si>
  <si>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</si>
  <si>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</si>
  <si>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</si>
  <si>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</si>
  <si>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</si>
  <si>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</si>
  <si>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</si>
  <si>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</si>
  <si>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</si>
  <si>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</si>
  <si>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</si>
  <si>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</si>
  <si>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</si>
  <si>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</si>
  <si>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</si>
  <si>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</si>
  <si>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ALFAVIO</t>
  </si>
  <si>
    <t>JETMALL</t>
  </si>
  <si>
    <t>PIDILITIND AUG FUT</t>
  </si>
  <si>
    <t>2380-2400</t>
  </si>
  <si>
    <t>IFL</t>
  </si>
  <si>
    <t>LLFICL</t>
  </si>
  <si>
    <t>PGCRL</t>
  </si>
  <si>
    <t>1020-1040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</si>
  <si>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</si>
  <si>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</si>
  <si>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</si>
  <si>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</si>
  <si>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</si>
  <si>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</si>
  <si>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</si>
  <si>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349-351</t>
  </si>
  <si>
    <t>380-390</t>
  </si>
  <si>
    <t>GVFILM</t>
  </si>
  <si>
    <t>ISHARI KADHIRVELAN GANESH</t>
  </si>
  <si>
    <t>HEALTHYLIFE</t>
  </si>
  <si>
    <t>B.W.TRADERS</t>
  </si>
  <si>
    <t>WELCURE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</si>
  <si>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</si>
  <si>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</si>
  <si>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</si>
  <si>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</si>
  <si>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</si>
  <si>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</si>
  <si>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</si>
  <si>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</si>
  <si>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</si>
  <si>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</si>
  <si>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</si>
  <si>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</si>
  <si>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2300-2310</t>
  </si>
  <si>
    <t>2380-2420</t>
  </si>
  <si>
    <t>PREETI BHAUKA</t>
  </si>
  <si>
    <t>DML</t>
  </si>
  <si>
    <t>STUTIMANISHSHARMA</t>
  </si>
  <si>
    <t>EARUM</t>
  </si>
  <si>
    <t>PAYAL BHUMISHTH PATEL</t>
  </si>
  <si>
    <t>GKP</t>
  </si>
  <si>
    <t>MOHAMED HASHIM YACOOBALI</t>
  </si>
  <si>
    <t>MAHACORP</t>
  </si>
  <si>
    <t>PRAHALAD KUMAR MUNDRA</t>
  </si>
  <si>
    <t>GAURI NANDAN TRADERS</t>
  </si>
  <si>
    <t>HILTON</t>
  </si>
  <si>
    <t>Hilton Metal Forging Limi</t>
  </si>
  <si>
    <t>MANSI SHARES &amp; STOCK ADVISORS PVT LTD</t>
  </si>
  <si>
    <t>Profit of Rs.7.1/-</t>
  </si>
  <si>
    <t>Loss of Rs.171.5/-</t>
  </si>
  <si>
    <t>Profit of Rs.2.95/-</t>
  </si>
  <si>
    <t>COLPAL AUG FUT</t>
  </si>
  <si>
    <t>1580-1583</t>
  </si>
  <si>
    <t>1630-1660</t>
  </si>
  <si>
    <t>Retail Research Technical Calls &amp; Fundamental Performance Report for the month of Aug-2022</t>
  </si>
  <si>
    <t>ADISHAKTI</t>
  </si>
  <si>
    <t>VINOD KUMAR MALI</t>
  </si>
  <si>
    <t>APPU FINANCIAL SERVICES LTD</t>
  </si>
  <si>
    <t>NNM SECURITIES PVT LTD</t>
  </si>
  <si>
    <t>RAJESH GOYAL</t>
  </si>
  <si>
    <t>ASRL</t>
  </si>
  <si>
    <t>ASFAQUE ALAM</t>
  </si>
  <si>
    <t>AVL</t>
  </si>
  <si>
    <t>RINU SINHA</t>
  </si>
  <si>
    <t>NISHANT PRABHAKAR</t>
  </si>
  <si>
    <t>STALLION ASSET PRIVATE LIMITED</t>
  </si>
  <si>
    <t>DDIL</t>
  </si>
  <si>
    <t>SHAIBAL GHOSH</t>
  </si>
  <si>
    <t>GAYITHRI HANUMANTHARAJU</t>
  </si>
  <si>
    <t>FILATFASH</t>
  </si>
  <si>
    <t>ENTREAT FINCREDIT PRIVATE LIMITED</t>
  </si>
  <si>
    <t>MITHUN SECURITIES PRIVATE LIMITED</t>
  </si>
  <si>
    <t>FIVEXTRADE</t>
  </si>
  <si>
    <t>USHA RANI</t>
  </si>
  <si>
    <t>ARTLINK VINTRADE LIMITED</t>
  </si>
  <si>
    <t>SHAH NISHITH</t>
  </si>
  <si>
    <t>RANJANBEN JAYANTIBHAI VAGHELA</t>
  </si>
  <si>
    <t>INDOGLOBAL</t>
  </si>
  <si>
    <t>HEMANT S PATIL</t>
  </si>
  <si>
    <t>SUNIL MADANCHAND DARDA</t>
  </si>
  <si>
    <t>BHARAT KUMAR PUKHRAJJI</t>
  </si>
  <si>
    <t>RATANCHAND LODHA *</t>
  </si>
  <si>
    <t>JINESH SURESHBHAI SHAH HUF</t>
  </si>
  <si>
    <t>SKSE SECURITIES LIMITED CORP CM/TM PROP A/C</t>
  </si>
  <si>
    <t>RARE ENTERPRISE</t>
  </si>
  <si>
    <t>LOTUSCHO</t>
  </si>
  <si>
    <t>INNOPARK (INDIA) PRIVATE LIMITED</t>
  </si>
  <si>
    <t>REDDYVANGA VENTURES LLP</t>
  </si>
  <si>
    <t>MOHOTAIND</t>
  </si>
  <si>
    <t>CHARAN SINGH</t>
  </si>
  <si>
    <t>SUMAN CHHALANI</t>
  </si>
  <si>
    <t>PURPLE</t>
  </si>
  <si>
    <t>ASHOKKUMAR SABURBHAI CHAVDA</t>
  </si>
  <si>
    <t>MILAN BHANUKUMAR SOLANKI</t>
  </si>
  <si>
    <t>SADHNA</t>
  </si>
  <si>
    <t>MANISH MISHRA</t>
  </si>
  <si>
    <t>SAILANI</t>
  </si>
  <si>
    <t>SHERWOOD SECURITIES PVT LTD</t>
  </si>
  <si>
    <t>SAMPRE</t>
  </si>
  <si>
    <t>JOYDEEP ROY</t>
  </si>
  <si>
    <t>SELLWIN</t>
  </si>
  <si>
    <t>MEGHSHREE CREDIT PVT LTD</t>
  </si>
  <si>
    <t>SHARPLINE</t>
  </si>
  <si>
    <t>NITIN AGGARWAL</t>
  </si>
  <si>
    <t>TTIL</t>
  </si>
  <si>
    <t>SHAH KAMINI HEMANTKUMAR</t>
  </si>
  <si>
    <t>VEERKRUPA</t>
  </si>
  <si>
    <t>MEGHKUMAR MAHENDRAKUMAR SHAH</t>
  </si>
  <si>
    <t>VELOXIND</t>
  </si>
  <si>
    <t>HILDA PAUL MASCARENHAS</t>
  </si>
  <si>
    <t>SHUKDEV FINVEST PRIVATE LIMITED</t>
  </si>
  <si>
    <t>VKJINFRA</t>
  </si>
  <si>
    <t>JAGDISHBHAI VALLABHBHAI SONANI</t>
  </si>
  <si>
    <t>VISHAL MEHRA</t>
  </si>
  <si>
    <t>WITS</t>
  </si>
  <si>
    <t>JAGRUTIBEN JAYANTILAL VYAS</t>
  </si>
  <si>
    <t>PRAKASHBHAI MAHENDRABHAI DAVE</t>
  </si>
  <si>
    <t>AGARIND</t>
  </si>
  <si>
    <t>Agarwal Inds Corp Ltd.</t>
  </si>
  <si>
    <t>ASHISH RAMESHCHANDRA KACHOLIA</t>
  </si>
  <si>
    <t>AGNI</t>
  </si>
  <si>
    <t>Agni Green Power Ltd</t>
  </si>
  <si>
    <t>YUGA STOCKS AND COMMODITIES PRIVATE LIMITED  .</t>
  </si>
  <si>
    <t>JIGNESH AMRUTLAL THOBHANI</t>
  </si>
  <si>
    <t>LIMITED BALAJI INFRACONCLAVE PRIVATE</t>
  </si>
  <si>
    <t>SHREEKANT  KEDIA</t>
  </si>
  <si>
    <t>NIKUNJ KAUSHIK SHAH</t>
  </si>
  <si>
    <t>ANKITA VISHAL SHAH</t>
  </si>
  <si>
    <t>GICL</t>
  </si>
  <si>
    <t>Globe Intl Carriers Ltd</t>
  </si>
  <si>
    <t>NAVRATRI SHARE TRADING PRIVATE LIMITED .</t>
  </si>
  <si>
    <t>SKSE SECURITIES LTD</t>
  </si>
  <si>
    <t>KOHINOOR</t>
  </si>
  <si>
    <t>Kohinoor Foods Limited</t>
  </si>
  <si>
    <t>SMALLCAP WORLD FUND INC</t>
  </si>
  <si>
    <t>MOKSH</t>
  </si>
  <si>
    <t>Moksh Ornaments Limited</t>
  </si>
  <si>
    <t>SATNAM ARORA</t>
  </si>
  <si>
    <t>L7 HITECH PRIVATE LIMITED</t>
  </si>
  <si>
    <t>ORIENTALTL</t>
  </si>
  <si>
    <t>Oriental Trimex Limited</t>
  </si>
  <si>
    <t>AVINASH HARIOM GUPTA</t>
  </si>
  <si>
    <t>RIIL</t>
  </si>
  <si>
    <t>Reliance Indl Infra Ltd</t>
  </si>
  <si>
    <t>NAMAN SECURITIES &amp; FINANCE PVT LTD</t>
  </si>
  <si>
    <t>XTX MARKETS LLP</t>
  </si>
  <si>
    <t>HRTI PRIVATE LIMITED</t>
  </si>
  <si>
    <t>QE SECURITIES</t>
  </si>
  <si>
    <t>GRAVITON RESEARCH CAPITAL LLP</t>
  </si>
  <si>
    <t>UGARSUGAR</t>
  </si>
  <si>
    <t>The Ugar Sugar Works Ltd</t>
  </si>
  <si>
    <t>PARTH INFIN BROKERS PVT LTD</t>
  </si>
  <si>
    <t>WSTCSTPAPR</t>
  </si>
  <si>
    <t>West Coast Paper Mills</t>
  </si>
  <si>
    <t>NAVODYA ENTERPRISES</t>
  </si>
  <si>
    <t>SPV TRADERS</t>
  </si>
  <si>
    <t>ANSALHSG</t>
  </si>
  <si>
    <t>Ansal Housing and Constru</t>
  </si>
  <si>
    <t>TOUCHLINE SECURITIES PRIVATE LIMITED</t>
  </si>
  <si>
    <t>DCM</t>
  </si>
  <si>
    <t>DCM  Ltd</t>
  </si>
  <si>
    <t>VED PRAKASH AGARWAL</t>
  </si>
  <si>
    <t>RJ01 MARKETEERS PRIVATE LIMITED</t>
  </si>
  <si>
    <t>SOLENCO SERVICES LLP</t>
  </si>
  <si>
    <t>ASHISH  KACHOLIA</t>
  </si>
  <si>
    <t>PATINTLOG</t>
  </si>
  <si>
    <t>Patel Integrated Logistic</t>
  </si>
  <si>
    <t>PATEL HOLDINGS LIMITED</t>
  </si>
  <si>
    <t>SPCENET</t>
  </si>
  <si>
    <t>Spacenet Enters Ind Ltd</t>
  </si>
  <si>
    <t>ALBULA INVESTMENT FUND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</si>
</sst>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9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15" fontId="31" fillId="12" borderId="20" xfId="0" applyNumberFormat="1" applyFont="1" applyFill="1" applyBorder="1" applyAlignment="1">
      <alignment horizontal="center" vertical="center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" fontId="31" fillId="12" borderId="20" xfId="0" applyNumberFormat="1" applyFont="1" applyFill="1" applyBorder="1" applyAlignment="1">
      <alignment horizontal="center" vertical="center"/>
    </xf>
    <xf numFmtId="16" fontId="31" fillId="12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left"/>
    </xf>
    <xf numFmtId="0" fontId="31" fillId="20" borderId="2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20" borderId="21" xfId="0" applyNumberFormat="1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44775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E22" sqref="E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44775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0" t="s">
        <v>16</v>
      </c>
      <c r="B9" s="382" t="s">
        <v>17</v>
      </c>
      <c r="C9" s="382" t="s">
        <v>18</v>
      </c>
      <c r="D9" s="382" t="s">
        <v>19</v>
      </c>
      <c r="E9" s="23" t="s">
        <v>20</v>
      </c>
      <c r="F9" s="23" t="s">
        <v>21</v>
      </c>
      <c r="G9" s="377" t="s">
        <v>22</v>
      </c>
      <c r="H9" s="378"/>
      <c r="I9" s="379"/>
      <c r="J9" s="377" t="s">
        <v>23</v>
      </c>
      <c r="K9" s="378"/>
      <c r="L9" s="379"/>
      <c r="M9" s="23"/>
      <c r="N9" s="24"/>
      <c r="O9" s="24"/>
      <c r="P9" s="24"/>
    </row>
    <row r="10" spans="1:16" ht="59.25" customHeight="1">
      <c r="A10" s="381"/>
      <c r="B10" s="383"/>
      <c r="C10" s="383"/>
      <c r="D10" s="38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17378.3</v>
      </c>
      <c r="F11" s="32">
        <v>17322.516666666666</v>
      </c>
      <c r="G11" s="33">
        <v>17248.433333333334</v>
      </c>
      <c r="H11" s="33">
        <v>17118.566666666669</v>
      </c>
      <c r="I11" s="33">
        <v>17044.483333333337</v>
      </c>
      <c r="J11" s="33">
        <v>17452.383333333331</v>
      </c>
      <c r="K11" s="33">
        <v>17526.466666666667</v>
      </c>
      <c r="L11" s="33">
        <v>17656.333333333328</v>
      </c>
      <c r="M11" s="34">
        <v>17396.599999999999</v>
      </c>
      <c r="N11" s="34">
        <v>17192.650000000001</v>
      </c>
      <c r="O11" s="35">
        <v>12240000</v>
      </c>
      <c r="P11" s="36">
        <v>0.11021415160228211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37939.4</v>
      </c>
      <c r="F12" s="37">
        <v>37801.783333333333</v>
      </c>
      <c r="G12" s="38">
        <v>37620.616666666669</v>
      </c>
      <c r="H12" s="38">
        <v>37301.833333333336</v>
      </c>
      <c r="I12" s="38">
        <v>37120.666666666672</v>
      </c>
      <c r="J12" s="38">
        <v>38120.566666666666</v>
      </c>
      <c r="K12" s="38">
        <v>38301.733333333337</v>
      </c>
      <c r="L12" s="38">
        <v>38620.516666666663</v>
      </c>
      <c r="M12" s="28">
        <v>37982.949999999997</v>
      </c>
      <c r="N12" s="28">
        <v>37483</v>
      </c>
      <c r="O12" s="39">
        <v>2587525</v>
      </c>
      <c r="P12" s="40">
        <v>0.13954000462417562</v>
      </c>
    </row>
    <row r="13" spans="1:16" ht="12.75" customHeight="1">
      <c r="A13" s="28">
        <v>3</v>
      </c>
      <c r="B13" s="29" t="s">
        <v>35</v>
      </c>
      <c r="C13" s="30" t="s">
        <v>793</v>
      </c>
      <c r="D13" s="31">
        <v>44803</v>
      </c>
      <c r="E13" s="37">
        <v>17624.900000000001</v>
      </c>
      <c r="F13" s="37">
        <v>17573.516666666666</v>
      </c>
      <c r="G13" s="38">
        <v>17505.383333333331</v>
      </c>
      <c r="H13" s="38">
        <v>17385.866666666665</v>
      </c>
      <c r="I13" s="38">
        <v>17317.73333333333</v>
      </c>
      <c r="J13" s="38">
        <v>17693.033333333333</v>
      </c>
      <c r="K13" s="38">
        <v>17761.166666666672</v>
      </c>
      <c r="L13" s="38">
        <v>17880.683333333334</v>
      </c>
      <c r="M13" s="28">
        <v>17641.650000000001</v>
      </c>
      <c r="N13" s="28">
        <v>17454</v>
      </c>
      <c r="O13" s="39">
        <v>5080</v>
      </c>
      <c r="P13" s="40">
        <v>-7.8125E-3</v>
      </c>
    </row>
    <row r="14" spans="1:16" ht="12.75" customHeight="1">
      <c r="A14" s="28">
        <v>4</v>
      </c>
      <c r="B14" s="29" t="s">
        <v>35</v>
      </c>
      <c r="C14" s="30" t="s">
        <v>822</v>
      </c>
      <c r="D14" s="31">
        <v>44803</v>
      </c>
      <c r="E14" s="37">
        <v>6929.95</v>
      </c>
      <c r="F14" s="37">
        <v>2309.9833333333331</v>
      </c>
      <c r="G14" s="38">
        <v>4619.9666666666662</v>
      </c>
      <c r="H14" s="38">
        <v>2309.9833333333331</v>
      </c>
      <c r="I14" s="38">
        <v>4619.9666666666662</v>
      </c>
      <c r="J14" s="38">
        <v>4619.9666666666662</v>
      </c>
      <c r="K14" s="38">
        <v>2309.9833333333331</v>
      </c>
      <c r="L14" s="38">
        <v>4619.9666666666662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807.65</v>
      </c>
      <c r="F15" s="37">
        <v>801.11666666666667</v>
      </c>
      <c r="G15" s="38">
        <v>788.08333333333337</v>
      </c>
      <c r="H15" s="38">
        <v>768.51666666666665</v>
      </c>
      <c r="I15" s="38">
        <v>755.48333333333335</v>
      </c>
      <c r="J15" s="38">
        <v>820.68333333333339</v>
      </c>
      <c r="K15" s="38">
        <v>833.7166666666667</v>
      </c>
      <c r="L15" s="38">
        <v>853.28333333333342</v>
      </c>
      <c r="M15" s="28">
        <v>814.15</v>
      </c>
      <c r="N15" s="28">
        <v>781.55</v>
      </c>
      <c r="O15" s="39">
        <v>3479900</v>
      </c>
      <c r="P15" s="40">
        <v>0.11705320600272852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2766.15</v>
      </c>
      <c r="F16" s="37">
        <v>2775.7333333333336</v>
      </c>
      <c r="G16" s="38">
        <v>2741.0166666666673</v>
      </c>
      <c r="H16" s="38">
        <v>2715.8833333333337</v>
      </c>
      <c r="I16" s="38">
        <v>2681.1666666666674</v>
      </c>
      <c r="J16" s="38">
        <v>2800.8666666666672</v>
      </c>
      <c r="K16" s="38">
        <v>2835.5833333333335</v>
      </c>
      <c r="L16" s="38">
        <v>2860.7166666666672</v>
      </c>
      <c r="M16" s="28">
        <v>2810.45</v>
      </c>
      <c r="N16" s="28">
        <v>2750.6</v>
      </c>
      <c r="O16" s="39">
        <v>797000</v>
      </c>
      <c r="P16" s="40">
        <v>4.1830065359477121E-2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20394</v>
      </c>
      <c r="F17" s="37">
        <v>20258.899999999998</v>
      </c>
      <c r="G17" s="38">
        <v>19937.799999999996</v>
      </c>
      <c r="H17" s="38">
        <v>19481.599999999999</v>
      </c>
      <c r="I17" s="38">
        <v>19160.499999999996</v>
      </c>
      <c r="J17" s="38">
        <v>20715.099999999995</v>
      </c>
      <c r="K17" s="38">
        <v>21036.199999999993</v>
      </c>
      <c r="L17" s="38">
        <v>21492.399999999994</v>
      </c>
      <c r="M17" s="28">
        <v>20580</v>
      </c>
      <c r="N17" s="28">
        <v>19802.7</v>
      </c>
      <c r="O17" s="39">
        <v>43400</v>
      </c>
      <c r="P17" s="40">
        <v>0.13850996852046171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108.35</v>
      </c>
      <c r="F18" s="37">
        <v>107.91666666666667</v>
      </c>
      <c r="G18" s="38">
        <v>106.58333333333334</v>
      </c>
      <c r="H18" s="38">
        <v>104.81666666666668</v>
      </c>
      <c r="I18" s="38">
        <v>103.48333333333335</v>
      </c>
      <c r="J18" s="38">
        <v>109.68333333333334</v>
      </c>
      <c r="K18" s="38">
        <v>111.01666666666668</v>
      </c>
      <c r="L18" s="38">
        <v>112.78333333333333</v>
      </c>
      <c r="M18" s="28">
        <v>109.25</v>
      </c>
      <c r="N18" s="28">
        <v>106.15</v>
      </c>
      <c r="O18" s="39">
        <v>21967200</v>
      </c>
      <c r="P18" s="40">
        <v>7.3800738007380072E-4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273.85000000000002</v>
      </c>
      <c r="F19" s="37">
        <v>273.40000000000003</v>
      </c>
      <c r="G19" s="38">
        <v>271.40000000000009</v>
      </c>
      <c r="H19" s="38">
        <v>268.95000000000005</v>
      </c>
      <c r="I19" s="38">
        <v>266.9500000000001</v>
      </c>
      <c r="J19" s="38">
        <v>275.85000000000008</v>
      </c>
      <c r="K19" s="38">
        <v>277.84999999999997</v>
      </c>
      <c r="L19" s="38">
        <v>280.30000000000007</v>
      </c>
      <c r="M19" s="28">
        <v>275.39999999999998</v>
      </c>
      <c r="N19" s="28">
        <v>270.95</v>
      </c>
      <c r="O19" s="39">
        <v>10350600</v>
      </c>
      <c r="P19" s="40">
        <v>3.9154267815191858E-2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2241.15</v>
      </c>
      <c r="F20" s="37">
        <v>2237.3666666666668</v>
      </c>
      <c r="G20" s="38">
        <v>2226.3333333333335</v>
      </c>
      <c r="H20" s="38">
        <v>2211.5166666666669</v>
      </c>
      <c r="I20" s="38">
        <v>2200.4833333333336</v>
      </c>
      <c r="J20" s="38">
        <v>2252.1833333333334</v>
      </c>
      <c r="K20" s="38">
        <v>2263.2166666666662</v>
      </c>
      <c r="L20" s="38">
        <v>2278.0333333333333</v>
      </c>
      <c r="M20" s="28">
        <v>2248.4</v>
      </c>
      <c r="N20" s="28">
        <v>2222.5500000000002</v>
      </c>
      <c r="O20" s="39">
        <v>2112250</v>
      </c>
      <c r="P20" s="40">
        <v>7.1064787397844367E-4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2671.25</v>
      </c>
      <c r="F21" s="37">
        <v>2643.0333333333333</v>
      </c>
      <c r="G21" s="38">
        <v>2607.2666666666664</v>
      </c>
      <c r="H21" s="38">
        <v>2543.2833333333333</v>
      </c>
      <c r="I21" s="38">
        <v>2507.5166666666664</v>
      </c>
      <c r="J21" s="38">
        <v>2707.0166666666664</v>
      </c>
      <c r="K21" s="38">
        <v>2742.7833333333338</v>
      </c>
      <c r="L21" s="38">
        <v>2806.7666666666664</v>
      </c>
      <c r="M21" s="28">
        <v>2678.8</v>
      </c>
      <c r="N21" s="28">
        <v>2579.0500000000002</v>
      </c>
      <c r="O21" s="39">
        <v>20303000</v>
      </c>
      <c r="P21" s="40">
        <v>1.2328632014991616E-3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804.65</v>
      </c>
      <c r="F22" s="37">
        <v>793.91666666666663</v>
      </c>
      <c r="G22" s="38">
        <v>779.5333333333333</v>
      </c>
      <c r="H22" s="38">
        <v>754.41666666666663</v>
      </c>
      <c r="I22" s="38">
        <v>740.0333333333333</v>
      </c>
      <c r="J22" s="38">
        <v>819.0333333333333</v>
      </c>
      <c r="K22" s="38">
        <v>833.41666666666674</v>
      </c>
      <c r="L22" s="38">
        <v>858.5333333333333</v>
      </c>
      <c r="M22" s="28">
        <v>808.3</v>
      </c>
      <c r="N22" s="28">
        <v>768.8</v>
      </c>
      <c r="O22" s="39">
        <v>76685000</v>
      </c>
      <c r="P22" s="40">
        <v>1.5018936920464935E-3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3227.05</v>
      </c>
      <c r="F23" s="37">
        <v>3228.4333333333329</v>
      </c>
      <c r="G23" s="38">
        <v>3201.8666666666659</v>
      </c>
      <c r="H23" s="38">
        <v>3176.6833333333329</v>
      </c>
      <c r="I23" s="38">
        <v>3150.1166666666659</v>
      </c>
      <c r="J23" s="38">
        <v>3253.6166666666659</v>
      </c>
      <c r="K23" s="38">
        <v>3280.1833333333325</v>
      </c>
      <c r="L23" s="38">
        <v>3305.3666666666659</v>
      </c>
      <c r="M23" s="28">
        <v>3255</v>
      </c>
      <c r="N23" s="28">
        <v>3203.25</v>
      </c>
      <c r="O23" s="39">
        <v>254800</v>
      </c>
      <c r="P23" s="40">
        <v>0.11558669001751314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504.35</v>
      </c>
      <c r="F24" s="37">
        <v>501.61666666666662</v>
      </c>
      <c r="G24" s="38">
        <v>497.63333333333321</v>
      </c>
      <c r="H24" s="38">
        <v>490.91666666666657</v>
      </c>
      <c r="I24" s="38">
        <v>486.93333333333317</v>
      </c>
      <c r="J24" s="38">
        <v>508.33333333333326</v>
      </c>
      <c r="K24" s="38">
        <v>512.31666666666672</v>
      </c>
      <c r="L24" s="38">
        <v>519.0333333333333</v>
      </c>
      <c r="M24" s="28">
        <v>505.6</v>
      </c>
      <c r="N24" s="28">
        <v>494.9</v>
      </c>
      <c r="O24" s="39">
        <v>6286000</v>
      </c>
      <c r="P24" s="40">
        <v>1.2075350185155369E-2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378</v>
      </c>
      <c r="F25" s="37">
        <v>378.2</v>
      </c>
      <c r="G25" s="38">
        <v>376.4</v>
      </c>
      <c r="H25" s="38">
        <v>374.8</v>
      </c>
      <c r="I25" s="38">
        <v>373</v>
      </c>
      <c r="J25" s="38">
        <v>379.79999999999995</v>
      </c>
      <c r="K25" s="38">
        <v>381.6</v>
      </c>
      <c r="L25" s="38">
        <v>383.19999999999993</v>
      </c>
      <c r="M25" s="28">
        <v>380</v>
      </c>
      <c r="N25" s="28">
        <v>376.6</v>
      </c>
      <c r="O25" s="39">
        <v>41961600</v>
      </c>
      <c r="P25" s="40">
        <v>1.3917884481558803E-2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4294</v>
      </c>
      <c r="F26" s="37">
        <v>4265.6500000000005</v>
      </c>
      <c r="G26" s="38">
        <v>4228.4000000000015</v>
      </c>
      <c r="H26" s="38">
        <v>4162.8000000000011</v>
      </c>
      <c r="I26" s="38">
        <v>4125.550000000002</v>
      </c>
      <c r="J26" s="38">
        <v>4331.2500000000009</v>
      </c>
      <c r="K26" s="38">
        <v>4368.4999999999991</v>
      </c>
      <c r="L26" s="38">
        <v>4434.1000000000004</v>
      </c>
      <c r="M26" s="28">
        <v>4302.8999999999996</v>
      </c>
      <c r="N26" s="28">
        <v>4200.05</v>
      </c>
      <c r="O26" s="39">
        <v>1809500</v>
      </c>
      <c r="P26" s="40">
        <v>3.7111334002006016E-2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223</v>
      </c>
      <c r="F27" s="37">
        <v>223.11666666666667</v>
      </c>
      <c r="G27" s="38">
        <v>221.03333333333336</v>
      </c>
      <c r="H27" s="38">
        <v>219.06666666666669</v>
      </c>
      <c r="I27" s="38">
        <v>216.98333333333338</v>
      </c>
      <c r="J27" s="38">
        <v>225.08333333333334</v>
      </c>
      <c r="K27" s="38">
        <v>227.16666666666666</v>
      </c>
      <c r="L27" s="38">
        <v>229.13333333333333</v>
      </c>
      <c r="M27" s="28">
        <v>225.2</v>
      </c>
      <c r="N27" s="28">
        <v>221.15</v>
      </c>
      <c r="O27" s="39">
        <v>12113500</v>
      </c>
      <c r="P27" s="40">
        <v>6.3972084908403603E-3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155.25</v>
      </c>
      <c r="F28" s="37">
        <v>154.98333333333332</v>
      </c>
      <c r="G28" s="38">
        <v>150.76666666666665</v>
      </c>
      <c r="H28" s="38">
        <v>146.28333333333333</v>
      </c>
      <c r="I28" s="38">
        <v>142.06666666666666</v>
      </c>
      <c r="J28" s="38">
        <v>159.46666666666664</v>
      </c>
      <c r="K28" s="38">
        <v>163.68333333333328</v>
      </c>
      <c r="L28" s="38">
        <v>168.16666666666663</v>
      </c>
      <c r="M28" s="28">
        <v>159.19999999999999</v>
      </c>
      <c r="N28" s="28">
        <v>150.5</v>
      </c>
      <c r="O28" s="39">
        <v>41890000</v>
      </c>
      <c r="P28" s="40">
        <v>1.4343772412144394E-3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3340.65</v>
      </c>
      <c r="F29" s="37">
        <v>3343.4</v>
      </c>
      <c r="G29" s="38">
        <v>3322.3</v>
      </c>
      <c r="H29" s="38">
        <v>3303.9500000000003</v>
      </c>
      <c r="I29" s="38">
        <v>3282.8500000000004</v>
      </c>
      <c r="J29" s="38">
        <v>3361.75</v>
      </c>
      <c r="K29" s="38">
        <v>3382.8499999999995</v>
      </c>
      <c r="L29" s="38">
        <v>3401.2</v>
      </c>
      <c r="M29" s="28">
        <v>3364.5</v>
      </c>
      <c r="N29" s="28">
        <v>3325.05</v>
      </c>
      <c r="O29" s="39">
        <v>5818000</v>
      </c>
      <c r="P29" s="40">
        <v>-8.5207907293796872E-3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44798</v>
      </c>
      <c r="E30" s="37">
        <v>1895.3</v>
      </c>
      <c r="F30" s="37">
        <v>1872.25</v>
      </c>
      <c r="G30" s="38">
        <v>1837.75</v>
      </c>
      <c r="H30" s="38">
        <v>1780.2</v>
      </c>
      <c r="I30" s="38">
        <v>1745.7</v>
      </c>
      <c r="J30" s="38">
        <v>1929.8</v>
      </c>
      <c r="K30" s="38">
        <v>1964.3</v>
      </c>
      <c r="L30" s="38">
        <v>2021.85</v>
      </c>
      <c r="M30" s="28">
        <v>1906.75</v>
      </c>
      <c r="N30" s="28">
        <v>1814.7</v>
      </c>
      <c r="O30" s="39">
        <v>712525</v>
      </c>
      <c r="P30" s="40">
        <v>3.2682343563172581E-2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44798</v>
      </c>
      <c r="E31" s="37">
        <v>9202.5499999999993</v>
      </c>
      <c r="F31" s="37">
        <v>9136.1999999999989</v>
      </c>
      <c r="G31" s="38">
        <v>9023.4499999999971</v>
      </c>
      <c r="H31" s="38">
        <v>8844.3499999999985</v>
      </c>
      <c r="I31" s="38">
        <v>8731.5999999999967</v>
      </c>
      <c r="J31" s="38">
        <v>9315.2999999999975</v>
      </c>
      <c r="K31" s="38">
        <v>9428.0500000000011</v>
      </c>
      <c r="L31" s="38">
        <v>9607.1499999999978</v>
      </c>
      <c r="M31" s="28">
        <v>9248.9500000000007</v>
      </c>
      <c r="N31" s="28">
        <v>8957.1</v>
      </c>
      <c r="O31" s="39">
        <v>104025</v>
      </c>
      <c r="P31" s="40">
        <v>4.129129129129129E-2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601.54999999999995</v>
      </c>
      <c r="F32" s="37">
        <v>596.81666666666661</v>
      </c>
      <c r="G32" s="38">
        <v>589.13333333333321</v>
      </c>
      <c r="H32" s="38">
        <v>576.71666666666658</v>
      </c>
      <c r="I32" s="38">
        <v>569.03333333333319</v>
      </c>
      <c r="J32" s="38">
        <v>609.23333333333323</v>
      </c>
      <c r="K32" s="38">
        <v>616.91666666666663</v>
      </c>
      <c r="L32" s="38">
        <v>629.33333333333326</v>
      </c>
      <c r="M32" s="28">
        <v>604.5</v>
      </c>
      <c r="N32" s="28">
        <v>584.4</v>
      </c>
      <c r="O32" s="39">
        <v>6439000</v>
      </c>
      <c r="P32" s="40">
        <v>1.369647355163728E-2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558.25</v>
      </c>
      <c r="F33" s="37">
        <v>556.11666666666667</v>
      </c>
      <c r="G33" s="38">
        <v>552.08333333333337</v>
      </c>
      <c r="H33" s="38">
        <v>545.91666666666674</v>
      </c>
      <c r="I33" s="38">
        <v>541.88333333333344</v>
      </c>
      <c r="J33" s="38">
        <v>562.2833333333333</v>
      </c>
      <c r="K33" s="38">
        <v>566.31666666666661</v>
      </c>
      <c r="L33" s="38">
        <v>572.48333333333323</v>
      </c>
      <c r="M33" s="28">
        <v>560.15</v>
      </c>
      <c r="N33" s="28">
        <v>549.95000000000005</v>
      </c>
      <c r="O33" s="39">
        <v>12484000</v>
      </c>
      <c r="P33" s="40">
        <v>-1.0384462940943322E-2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733.95</v>
      </c>
      <c r="F34" s="37">
        <v>731.1</v>
      </c>
      <c r="G34" s="38">
        <v>726.30000000000007</v>
      </c>
      <c r="H34" s="38">
        <v>718.65000000000009</v>
      </c>
      <c r="I34" s="38">
        <v>713.85000000000014</v>
      </c>
      <c r="J34" s="38">
        <v>738.75</v>
      </c>
      <c r="K34" s="38">
        <v>743.55</v>
      </c>
      <c r="L34" s="38">
        <v>751.19999999999993</v>
      </c>
      <c r="M34" s="28">
        <v>735.9</v>
      </c>
      <c r="N34" s="28">
        <v>723.45</v>
      </c>
      <c r="O34" s="39">
        <v>48949200</v>
      </c>
      <c r="P34" s="40">
        <v>5.7448592139651856E-3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3973.75</v>
      </c>
      <c r="F35" s="37">
        <v>3954.6</v>
      </c>
      <c r="G35" s="38">
        <v>3914.2</v>
      </c>
      <c r="H35" s="38">
        <v>3854.65</v>
      </c>
      <c r="I35" s="38">
        <v>3814.25</v>
      </c>
      <c r="J35" s="38">
        <v>4014.1499999999996</v>
      </c>
      <c r="K35" s="38">
        <v>4054.55</v>
      </c>
      <c r="L35" s="38">
        <v>4114.0999999999995</v>
      </c>
      <c r="M35" s="28">
        <v>3995</v>
      </c>
      <c r="N35" s="28">
        <v>3895.05</v>
      </c>
      <c r="O35" s="39">
        <v>1925250</v>
      </c>
      <c r="P35" s="40">
        <v>3.8990825688073397E-2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15122.3</v>
      </c>
      <c r="F36" s="37">
        <v>15124.716666666665</v>
      </c>
      <c r="G36" s="38">
        <v>14958.133333333331</v>
      </c>
      <c r="H36" s="38">
        <v>14793.966666666665</v>
      </c>
      <c r="I36" s="38">
        <v>14627.383333333331</v>
      </c>
      <c r="J36" s="38">
        <v>15288.883333333331</v>
      </c>
      <c r="K36" s="38">
        <v>15455.466666666664</v>
      </c>
      <c r="L36" s="38">
        <v>15619.633333333331</v>
      </c>
      <c r="M36" s="28">
        <v>15291.3</v>
      </c>
      <c r="N36" s="28">
        <v>14960.55</v>
      </c>
      <c r="O36" s="39">
        <v>786500</v>
      </c>
      <c r="P36" s="40">
        <v>-3.7095984329089129E-2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7289.95</v>
      </c>
      <c r="F37" s="37">
        <v>7278.3666666666659</v>
      </c>
      <c r="G37" s="38">
        <v>7223.4833333333318</v>
      </c>
      <c r="H37" s="38">
        <v>7157.0166666666655</v>
      </c>
      <c r="I37" s="38">
        <v>7102.1333333333314</v>
      </c>
      <c r="J37" s="38">
        <v>7344.8333333333321</v>
      </c>
      <c r="K37" s="38">
        <v>7399.7166666666653</v>
      </c>
      <c r="L37" s="38">
        <v>7466.1833333333325</v>
      </c>
      <c r="M37" s="28">
        <v>7333.25</v>
      </c>
      <c r="N37" s="28">
        <v>7211.9</v>
      </c>
      <c r="O37" s="39">
        <v>4704250</v>
      </c>
      <c r="P37" s="40">
        <v>-1.1296763345943674E-2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2392.0500000000002</v>
      </c>
      <c r="F38" s="37">
        <v>2378.2833333333333</v>
      </c>
      <c r="G38" s="38">
        <v>2336.7666666666664</v>
      </c>
      <c r="H38" s="38">
        <v>2281.4833333333331</v>
      </c>
      <c r="I38" s="38">
        <v>2239.9666666666662</v>
      </c>
      <c r="J38" s="38">
        <v>2433.5666666666666</v>
      </c>
      <c r="K38" s="38">
        <v>2475.0833333333339</v>
      </c>
      <c r="L38" s="38">
        <v>2530.3666666666668</v>
      </c>
      <c r="M38" s="28">
        <v>2419.8000000000002</v>
      </c>
      <c r="N38" s="28">
        <v>2323</v>
      </c>
      <c r="O38" s="39">
        <v>1542600</v>
      </c>
      <c r="P38" s="40">
        <v>6.0862389106663917E-2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44798</v>
      </c>
      <c r="E39" s="37">
        <v>395.25</v>
      </c>
      <c r="F39" s="37">
        <v>393.84999999999997</v>
      </c>
      <c r="G39" s="38">
        <v>389.84999999999991</v>
      </c>
      <c r="H39" s="38">
        <v>384.44999999999993</v>
      </c>
      <c r="I39" s="38">
        <v>380.44999999999987</v>
      </c>
      <c r="J39" s="38">
        <v>399.24999999999994</v>
      </c>
      <c r="K39" s="38">
        <v>403.25000000000006</v>
      </c>
      <c r="L39" s="38">
        <v>408.65</v>
      </c>
      <c r="M39" s="28">
        <v>397.85</v>
      </c>
      <c r="N39" s="28">
        <v>388.45</v>
      </c>
      <c r="O39" s="39">
        <v>6920000</v>
      </c>
      <c r="P39" s="40">
        <v>1.0986442262739598E-2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283.60000000000002</v>
      </c>
      <c r="F40" s="37">
        <v>281.5333333333333</v>
      </c>
      <c r="G40" s="38">
        <v>277.61666666666662</v>
      </c>
      <c r="H40" s="38">
        <v>271.63333333333333</v>
      </c>
      <c r="I40" s="38">
        <v>267.71666666666664</v>
      </c>
      <c r="J40" s="38">
        <v>287.51666666666659</v>
      </c>
      <c r="K40" s="38">
        <v>291.43333333333334</v>
      </c>
      <c r="L40" s="38">
        <v>297.41666666666657</v>
      </c>
      <c r="M40" s="28">
        <v>285.45</v>
      </c>
      <c r="N40" s="28">
        <v>275.55</v>
      </c>
      <c r="O40" s="39">
        <v>27667800</v>
      </c>
      <c r="P40" s="40">
        <v>1.9364679355394921E-2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116.75</v>
      </c>
      <c r="F41" s="37">
        <v>116.36666666666667</v>
      </c>
      <c r="G41" s="38">
        <v>114.03333333333335</v>
      </c>
      <c r="H41" s="38">
        <v>111.31666666666668</v>
      </c>
      <c r="I41" s="38">
        <v>108.98333333333335</v>
      </c>
      <c r="J41" s="38">
        <v>119.08333333333334</v>
      </c>
      <c r="K41" s="38">
        <v>121.41666666666666</v>
      </c>
      <c r="L41" s="38">
        <v>124.13333333333334</v>
      </c>
      <c r="M41" s="28">
        <v>118.7</v>
      </c>
      <c r="N41" s="28">
        <v>113.65</v>
      </c>
      <c r="O41" s="39">
        <v>97303050</v>
      </c>
      <c r="P41" s="40">
        <v>-8.251971978597826E-2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1935.9</v>
      </c>
      <c r="F42" s="37">
        <v>1927.9666666666665</v>
      </c>
      <c r="G42" s="38">
        <v>1912.083333333333</v>
      </c>
      <c r="H42" s="38">
        <v>1888.2666666666667</v>
      </c>
      <c r="I42" s="38">
        <v>1872.3833333333332</v>
      </c>
      <c r="J42" s="38">
        <v>1951.7833333333328</v>
      </c>
      <c r="K42" s="38">
        <v>1967.6666666666665</v>
      </c>
      <c r="L42" s="38">
        <v>1991.4833333333327</v>
      </c>
      <c r="M42" s="28">
        <v>1943.85</v>
      </c>
      <c r="N42" s="28">
        <v>1904.15</v>
      </c>
      <c r="O42" s="39">
        <v>2206600</v>
      </c>
      <c r="P42" s="40">
        <v>1.2875536480686695E-2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283</v>
      </c>
      <c r="F43" s="37">
        <v>280.81666666666666</v>
      </c>
      <c r="G43" s="38">
        <v>275.18333333333334</v>
      </c>
      <c r="H43" s="38">
        <v>267.36666666666667</v>
      </c>
      <c r="I43" s="38">
        <v>261.73333333333335</v>
      </c>
      <c r="J43" s="38">
        <v>288.63333333333333</v>
      </c>
      <c r="K43" s="38">
        <v>294.26666666666665</v>
      </c>
      <c r="L43" s="38">
        <v>302.08333333333331</v>
      </c>
      <c r="M43" s="28">
        <v>286.45</v>
      </c>
      <c r="N43" s="28">
        <v>273</v>
      </c>
      <c r="O43" s="39">
        <v>28021200</v>
      </c>
      <c r="P43" s="40">
        <v>5.6295659647614953E-2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628.04999999999995</v>
      </c>
      <c r="F44" s="37">
        <v>628.36666666666667</v>
      </c>
      <c r="G44" s="38">
        <v>624.48333333333335</v>
      </c>
      <c r="H44" s="38">
        <v>620.91666666666663</v>
      </c>
      <c r="I44" s="38">
        <v>617.0333333333333</v>
      </c>
      <c r="J44" s="38">
        <v>631.93333333333339</v>
      </c>
      <c r="K44" s="38">
        <v>635.81666666666683</v>
      </c>
      <c r="L44" s="38">
        <v>639.38333333333344</v>
      </c>
      <c r="M44" s="28">
        <v>632.25</v>
      </c>
      <c r="N44" s="28">
        <v>624.79999999999995</v>
      </c>
      <c r="O44" s="39">
        <v>7309500</v>
      </c>
      <c r="P44" s="40">
        <v>4.8389535762891275E-3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751.65</v>
      </c>
      <c r="F45" s="37">
        <v>747.36666666666667</v>
      </c>
      <c r="G45" s="38">
        <v>741.08333333333337</v>
      </c>
      <c r="H45" s="38">
        <v>730.51666666666665</v>
      </c>
      <c r="I45" s="38">
        <v>724.23333333333335</v>
      </c>
      <c r="J45" s="38">
        <v>757.93333333333339</v>
      </c>
      <c r="K45" s="38">
        <v>764.2166666666667</v>
      </c>
      <c r="L45" s="38">
        <v>774.78333333333342</v>
      </c>
      <c r="M45" s="28">
        <v>753.65</v>
      </c>
      <c r="N45" s="28">
        <v>736.8</v>
      </c>
      <c r="O45" s="39">
        <v>6507000</v>
      </c>
      <c r="P45" s="40">
        <v>1.2447487163528862E-2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698.85</v>
      </c>
      <c r="F46" s="37">
        <v>693.41666666666663</v>
      </c>
      <c r="G46" s="38">
        <v>684.83333333333326</v>
      </c>
      <c r="H46" s="38">
        <v>670.81666666666661</v>
      </c>
      <c r="I46" s="38">
        <v>662.23333333333323</v>
      </c>
      <c r="J46" s="38">
        <v>707.43333333333328</v>
      </c>
      <c r="K46" s="38">
        <v>716.01666666666654</v>
      </c>
      <c r="L46" s="38">
        <v>730.0333333333333</v>
      </c>
      <c r="M46" s="28">
        <v>702</v>
      </c>
      <c r="N46" s="28">
        <v>679.4</v>
      </c>
      <c r="O46" s="39">
        <v>53312100</v>
      </c>
      <c r="P46" s="40">
        <v>1.8475499092558984E-2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55.05</v>
      </c>
      <c r="F47" s="37">
        <v>54.866666666666674</v>
      </c>
      <c r="G47" s="38">
        <v>54.133333333333347</v>
      </c>
      <c r="H47" s="38">
        <v>53.216666666666676</v>
      </c>
      <c r="I47" s="38">
        <v>52.483333333333348</v>
      </c>
      <c r="J47" s="38">
        <v>55.783333333333346</v>
      </c>
      <c r="K47" s="38">
        <v>56.516666666666666</v>
      </c>
      <c r="L47" s="38">
        <v>57.433333333333344</v>
      </c>
      <c r="M47" s="28">
        <v>55.6</v>
      </c>
      <c r="N47" s="28">
        <v>53.95</v>
      </c>
      <c r="O47" s="39">
        <v>98353500</v>
      </c>
      <c r="P47" s="40">
        <v>1.407383349572372E-2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311.05</v>
      </c>
      <c r="F48" s="37">
        <v>310.60000000000002</v>
      </c>
      <c r="G48" s="38">
        <v>309.05000000000007</v>
      </c>
      <c r="H48" s="38">
        <v>307.05000000000007</v>
      </c>
      <c r="I48" s="38">
        <v>305.50000000000011</v>
      </c>
      <c r="J48" s="38">
        <v>312.60000000000002</v>
      </c>
      <c r="K48" s="38">
        <v>314.14999999999998</v>
      </c>
      <c r="L48" s="38">
        <v>316.14999999999998</v>
      </c>
      <c r="M48" s="28">
        <v>312.14999999999998</v>
      </c>
      <c r="N48" s="28">
        <v>308.60000000000002</v>
      </c>
      <c r="O48" s="39">
        <v>17820400</v>
      </c>
      <c r="P48" s="40">
        <v>2.6905235255135853E-2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17764.849999999999</v>
      </c>
      <c r="F49" s="37">
        <v>17558.149999999998</v>
      </c>
      <c r="G49" s="38">
        <v>17261.949999999997</v>
      </c>
      <c r="H49" s="38">
        <v>16759.05</v>
      </c>
      <c r="I49" s="38">
        <v>16462.849999999999</v>
      </c>
      <c r="J49" s="38">
        <v>18061.049999999996</v>
      </c>
      <c r="K49" s="38">
        <v>18357.25</v>
      </c>
      <c r="L49" s="38">
        <v>18860.149999999994</v>
      </c>
      <c r="M49" s="28">
        <v>17854.349999999999</v>
      </c>
      <c r="N49" s="28">
        <v>17055.25</v>
      </c>
      <c r="O49" s="39">
        <v>151450</v>
      </c>
      <c r="P49" s="40">
        <v>0.19912905779889153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330.5</v>
      </c>
      <c r="F50" s="37">
        <v>328.25</v>
      </c>
      <c r="G50" s="38">
        <v>325.10000000000002</v>
      </c>
      <c r="H50" s="38">
        <v>319.70000000000005</v>
      </c>
      <c r="I50" s="38">
        <v>316.55000000000007</v>
      </c>
      <c r="J50" s="38">
        <v>333.65</v>
      </c>
      <c r="K50" s="38">
        <v>336.79999999999995</v>
      </c>
      <c r="L50" s="38">
        <v>342.19999999999993</v>
      </c>
      <c r="M50" s="28">
        <v>331.4</v>
      </c>
      <c r="N50" s="28">
        <v>322.85000000000002</v>
      </c>
      <c r="O50" s="39">
        <v>14094000</v>
      </c>
      <c r="P50" s="40">
        <v>1.2412723041117145E-2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3874</v>
      </c>
      <c r="F51" s="37">
        <v>3883.4333333333329</v>
      </c>
      <c r="G51" s="38">
        <v>3843.5666666666657</v>
      </c>
      <c r="H51" s="38">
        <v>3813.1333333333328</v>
      </c>
      <c r="I51" s="38">
        <v>3773.2666666666655</v>
      </c>
      <c r="J51" s="38">
        <v>3913.8666666666659</v>
      </c>
      <c r="K51" s="38">
        <v>3953.7333333333336</v>
      </c>
      <c r="L51" s="38">
        <v>3984.1666666666661</v>
      </c>
      <c r="M51" s="28">
        <v>3923.3</v>
      </c>
      <c r="N51" s="28">
        <v>3853</v>
      </c>
      <c r="O51" s="39">
        <v>1541000</v>
      </c>
      <c r="P51" s="40">
        <v>8.5078534031413616E-3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44798</v>
      </c>
      <c r="E52" s="37">
        <v>344.6</v>
      </c>
      <c r="F52" s="37">
        <v>342.09999999999997</v>
      </c>
      <c r="G52" s="38">
        <v>338.29999999999995</v>
      </c>
      <c r="H52" s="38">
        <v>332</v>
      </c>
      <c r="I52" s="38">
        <v>328.2</v>
      </c>
      <c r="J52" s="38">
        <v>348.39999999999992</v>
      </c>
      <c r="K52" s="38">
        <v>352.2</v>
      </c>
      <c r="L52" s="38">
        <v>358.49999999999989</v>
      </c>
      <c r="M52" s="28">
        <v>345.9</v>
      </c>
      <c r="N52" s="28">
        <v>335.8</v>
      </c>
      <c r="O52" s="39">
        <v>4871100</v>
      </c>
      <c r="P52" s="40">
        <v>1.4897074756229686E-2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226.45</v>
      </c>
      <c r="F53" s="37">
        <v>225.5</v>
      </c>
      <c r="G53" s="38">
        <v>223</v>
      </c>
      <c r="H53" s="38">
        <v>219.55</v>
      </c>
      <c r="I53" s="38">
        <v>217.05</v>
      </c>
      <c r="J53" s="38">
        <v>228.95</v>
      </c>
      <c r="K53" s="38">
        <v>231.45</v>
      </c>
      <c r="L53" s="38">
        <v>234.89999999999998</v>
      </c>
      <c r="M53" s="28">
        <v>228</v>
      </c>
      <c r="N53" s="28">
        <v>222.05</v>
      </c>
      <c r="O53" s="39">
        <v>41293800</v>
      </c>
      <c r="P53" s="40">
        <v>7.9746918869043702E-3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44798</v>
      </c>
      <c r="E54" s="37">
        <v>609.79999999999995</v>
      </c>
      <c r="F54" s="37">
        <v>605.38333333333333</v>
      </c>
      <c r="G54" s="38">
        <v>596.41666666666663</v>
      </c>
      <c r="H54" s="38">
        <v>583.0333333333333</v>
      </c>
      <c r="I54" s="38">
        <v>574.06666666666661</v>
      </c>
      <c r="J54" s="38">
        <v>618.76666666666665</v>
      </c>
      <c r="K54" s="38">
        <v>627.73333333333335</v>
      </c>
      <c r="L54" s="38">
        <v>641.11666666666667</v>
      </c>
      <c r="M54" s="28">
        <v>614.35</v>
      </c>
      <c r="N54" s="28">
        <v>592</v>
      </c>
      <c r="O54" s="39">
        <v>2490150</v>
      </c>
      <c r="P54" s="40">
        <v>6.6388308977035487E-2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44798</v>
      </c>
      <c r="E55" s="37">
        <v>337.2</v>
      </c>
      <c r="F55" s="37">
        <v>332.7</v>
      </c>
      <c r="G55" s="38">
        <v>327.2</v>
      </c>
      <c r="H55" s="38">
        <v>317.2</v>
      </c>
      <c r="I55" s="38">
        <v>311.7</v>
      </c>
      <c r="J55" s="38">
        <v>342.7</v>
      </c>
      <c r="K55" s="38">
        <v>348.2</v>
      </c>
      <c r="L55" s="38">
        <v>358.2</v>
      </c>
      <c r="M55" s="28">
        <v>338.2</v>
      </c>
      <c r="N55" s="28">
        <v>322.7</v>
      </c>
      <c r="O55" s="39">
        <v>6811500</v>
      </c>
      <c r="P55" s="40">
        <v>0.22531030760928225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738.15</v>
      </c>
      <c r="F56" s="37">
        <v>724.5</v>
      </c>
      <c r="G56" s="38">
        <v>705.15</v>
      </c>
      <c r="H56" s="38">
        <v>672.15</v>
      </c>
      <c r="I56" s="38">
        <v>652.79999999999995</v>
      </c>
      <c r="J56" s="38">
        <v>757.5</v>
      </c>
      <c r="K56" s="38">
        <v>776.84999999999991</v>
      </c>
      <c r="L56" s="38">
        <v>809.85</v>
      </c>
      <c r="M56" s="28">
        <v>743.85</v>
      </c>
      <c r="N56" s="28">
        <v>691.5</v>
      </c>
      <c r="O56" s="39">
        <v>8177500</v>
      </c>
      <c r="P56" s="40">
        <v>-7.9110360360360357E-2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1004.95</v>
      </c>
      <c r="F57" s="37">
        <v>1007.4500000000002</v>
      </c>
      <c r="G57" s="38">
        <v>984.70000000000027</v>
      </c>
      <c r="H57" s="38">
        <v>964.45000000000016</v>
      </c>
      <c r="I57" s="38">
        <v>941.70000000000027</v>
      </c>
      <c r="J57" s="38">
        <v>1027.7000000000003</v>
      </c>
      <c r="K57" s="38">
        <v>1050.45</v>
      </c>
      <c r="L57" s="38">
        <v>1070.7000000000003</v>
      </c>
      <c r="M57" s="28">
        <v>1030.2</v>
      </c>
      <c r="N57" s="28">
        <v>987.2</v>
      </c>
      <c r="O57" s="39">
        <v>9384700</v>
      </c>
      <c r="P57" s="40">
        <v>-6.1265230260893512E-3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210.3</v>
      </c>
      <c r="F58" s="37">
        <v>209.65</v>
      </c>
      <c r="G58" s="38">
        <v>207.9</v>
      </c>
      <c r="H58" s="38">
        <v>205.5</v>
      </c>
      <c r="I58" s="38">
        <v>203.75</v>
      </c>
      <c r="J58" s="38">
        <v>212.05</v>
      </c>
      <c r="K58" s="38">
        <v>213.8</v>
      </c>
      <c r="L58" s="38">
        <v>216.20000000000002</v>
      </c>
      <c r="M58" s="28">
        <v>211.4</v>
      </c>
      <c r="N58" s="28">
        <v>207.25</v>
      </c>
      <c r="O58" s="39">
        <v>33159000</v>
      </c>
      <c r="P58" s="40">
        <v>-4.4136191677175288E-3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3896.5</v>
      </c>
      <c r="F59" s="37">
        <v>3897.6333333333332</v>
      </c>
      <c r="G59" s="38">
        <v>3848.8666666666663</v>
      </c>
      <c r="H59" s="38">
        <v>3801.2333333333331</v>
      </c>
      <c r="I59" s="38">
        <v>3752.4666666666662</v>
      </c>
      <c r="J59" s="38">
        <v>3945.2666666666664</v>
      </c>
      <c r="K59" s="38">
        <v>3994.0333333333328</v>
      </c>
      <c r="L59" s="38">
        <v>4041.6666666666665</v>
      </c>
      <c r="M59" s="28">
        <v>3946.4</v>
      </c>
      <c r="N59" s="28">
        <v>3850</v>
      </c>
      <c r="O59" s="39">
        <v>730950</v>
      </c>
      <c r="P59" s="40">
        <v>2.1165129924559933E-2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1582.4</v>
      </c>
      <c r="F60" s="37">
        <v>1584.8500000000001</v>
      </c>
      <c r="G60" s="38">
        <v>1575.2000000000003</v>
      </c>
      <c r="H60" s="38">
        <v>1568.0000000000002</v>
      </c>
      <c r="I60" s="38">
        <v>1558.3500000000004</v>
      </c>
      <c r="J60" s="38">
        <v>1592.0500000000002</v>
      </c>
      <c r="K60" s="38">
        <v>1601.7000000000003</v>
      </c>
      <c r="L60" s="38">
        <v>1608.9</v>
      </c>
      <c r="M60" s="28">
        <v>1594.5</v>
      </c>
      <c r="N60" s="28">
        <v>1577.65</v>
      </c>
      <c r="O60" s="39">
        <v>2616250</v>
      </c>
      <c r="P60" s="40">
        <v>-2.5353616226314385E-3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711.75</v>
      </c>
      <c r="F61" s="37">
        <v>711.58333333333337</v>
      </c>
      <c r="G61" s="38">
        <v>706.16666666666674</v>
      </c>
      <c r="H61" s="38">
        <v>700.58333333333337</v>
      </c>
      <c r="I61" s="38">
        <v>695.16666666666674</v>
      </c>
      <c r="J61" s="38">
        <v>717.16666666666674</v>
      </c>
      <c r="K61" s="38">
        <v>722.58333333333348</v>
      </c>
      <c r="L61" s="38">
        <v>728.16666666666674</v>
      </c>
      <c r="M61" s="28">
        <v>717</v>
      </c>
      <c r="N61" s="28">
        <v>706</v>
      </c>
      <c r="O61" s="39">
        <v>3621000</v>
      </c>
      <c r="P61" s="40">
        <v>-6.0389788635739775E-3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1052.8499999999999</v>
      </c>
      <c r="F62" s="37">
        <v>1048.95</v>
      </c>
      <c r="G62" s="38">
        <v>1042.9000000000001</v>
      </c>
      <c r="H62" s="38">
        <v>1032.95</v>
      </c>
      <c r="I62" s="38">
        <v>1026.9000000000001</v>
      </c>
      <c r="J62" s="38">
        <v>1058.9000000000001</v>
      </c>
      <c r="K62" s="38">
        <v>1064.9499999999998</v>
      </c>
      <c r="L62" s="38">
        <v>1074.9000000000001</v>
      </c>
      <c r="M62" s="28">
        <v>1055</v>
      </c>
      <c r="N62" s="28">
        <v>1039</v>
      </c>
      <c r="O62" s="39">
        <v>1270500</v>
      </c>
      <c r="P62" s="40">
        <v>4.852686308492201E-2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400.1</v>
      </c>
      <c r="F63" s="37">
        <v>397.73333333333329</v>
      </c>
      <c r="G63" s="38">
        <v>394.51666666666659</v>
      </c>
      <c r="H63" s="38">
        <v>388.93333333333328</v>
      </c>
      <c r="I63" s="38">
        <v>385.71666666666658</v>
      </c>
      <c r="J63" s="38">
        <v>403.31666666666661</v>
      </c>
      <c r="K63" s="38">
        <v>406.5333333333333</v>
      </c>
      <c r="L63" s="38">
        <v>412.11666666666662</v>
      </c>
      <c r="M63" s="28">
        <v>400.95</v>
      </c>
      <c r="N63" s="28">
        <v>392.15</v>
      </c>
      <c r="O63" s="39">
        <v>2722500</v>
      </c>
      <c r="P63" s="40">
        <v>-1.1437908496732025E-2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161.19999999999999</v>
      </c>
      <c r="F64" s="37">
        <v>160.73333333333332</v>
      </c>
      <c r="G64" s="38">
        <v>159.41666666666663</v>
      </c>
      <c r="H64" s="38">
        <v>157.6333333333333</v>
      </c>
      <c r="I64" s="38">
        <v>156.31666666666661</v>
      </c>
      <c r="J64" s="38">
        <v>162.51666666666665</v>
      </c>
      <c r="K64" s="38">
        <v>163.83333333333331</v>
      </c>
      <c r="L64" s="38">
        <v>165.61666666666667</v>
      </c>
      <c r="M64" s="28">
        <v>162.05000000000001</v>
      </c>
      <c r="N64" s="28">
        <v>158.94999999999999</v>
      </c>
      <c r="O64" s="39">
        <v>5310000</v>
      </c>
      <c r="P64" s="40">
        <v>1.7241379310344827E-2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1219.8499999999999</v>
      </c>
      <c r="F65" s="37">
        <v>1230.5666666666666</v>
      </c>
      <c r="G65" s="38">
        <v>1206.2833333333333</v>
      </c>
      <c r="H65" s="38">
        <v>1192.7166666666667</v>
      </c>
      <c r="I65" s="38">
        <v>1168.4333333333334</v>
      </c>
      <c r="J65" s="38">
        <v>1244.1333333333332</v>
      </c>
      <c r="K65" s="38">
        <v>1268.4166666666665</v>
      </c>
      <c r="L65" s="38">
        <v>1281.9833333333331</v>
      </c>
      <c r="M65" s="28">
        <v>1254.8499999999999</v>
      </c>
      <c r="N65" s="28">
        <v>1217</v>
      </c>
      <c r="O65" s="39">
        <v>2975400</v>
      </c>
      <c r="P65" s="40">
        <v>4.6423296054019833E-2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582.95000000000005</v>
      </c>
      <c r="F66" s="37">
        <v>583.5</v>
      </c>
      <c r="G66" s="38">
        <v>579</v>
      </c>
      <c r="H66" s="38">
        <v>575.04999999999995</v>
      </c>
      <c r="I66" s="38">
        <v>570.54999999999995</v>
      </c>
      <c r="J66" s="38">
        <v>587.45000000000005</v>
      </c>
      <c r="K66" s="38">
        <v>591.95000000000005</v>
      </c>
      <c r="L66" s="38">
        <v>595.90000000000009</v>
      </c>
      <c r="M66" s="28">
        <v>588</v>
      </c>
      <c r="N66" s="28">
        <v>579.54999999999995</v>
      </c>
      <c r="O66" s="39">
        <v>11153750</v>
      </c>
      <c r="P66" s="40">
        <v>5.7484220018034268E-3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1597.7</v>
      </c>
      <c r="F67" s="37">
        <v>1602.4666666666665</v>
      </c>
      <c r="G67" s="38">
        <v>1586.333333333333</v>
      </c>
      <c r="H67" s="38">
        <v>1574.9666666666665</v>
      </c>
      <c r="I67" s="38">
        <v>1558.833333333333</v>
      </c>
      <c r="J67" s="38">
        <v>1613.833333333333</v>
      </c>
      <c r="K67" s="38">
        <v>1629.9666666666667</v>
      </c>
      <c r="L67" s="38">
        <v>1641.333333333333</v>
      </c>
      <c r="M67" s="28">
        <v>1618.6</v>
      </c>
      <c r="N67" s="28">
        <v>1591.1</v>
      </c>
      <c r="O67" s="39">
        <v>1069500</v>
      </c>
      <c r="P67" s="40">
        <v>1.6634980988593156E-2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1986.65</v>
      </c>
      <c r="F68" s="37">
        <v>1968.4666666666665</v>
      </c>
      <c r="G68" s="38">
        <v>1942.9333333333329</v>
      </c>
      <c r="H68" s="38">
        <v>1899.2166666666665</v>
      </c>
      <c r="I68" s="38">
        <v>1873.6833333333329</v>
      </c>
      <c r="J68" s="38">
        <v>2012.1833333333329</v>
      </c>
      <c r="K68" s="38">
        <v>2037.7166666666662</v>
      </c>
      <c r="L68" s="38">
        <v>2081.4333333333329</v>
      </c>
      <c r="M68" s="28">
        <v>1994</v>
      </c>
      <c r="N68" s="28">
        <v>1924.75</v>
      </c>
      <c r="O68" s="39">
        <v>2370250</v>
      </c>
      <c r="P68" s="40">
        <v>1.0548523206751055E-4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44798</v>
      </c>
      <c r="E69" s="37">
        <v>205.85</v>
      </c>
      <c r="F69" s="37">
        <v>203.31666666666669</v>
      </c>
      <c r="G69" s="38">
        <v>198.63333333333338</v>
      </c>
      <c r="H69" s="38">
        <v>191.41666666666669</v>
      </c>
      <c r="I69" s="38">
        <v>186.73333333333338</v>
      </c>
      <c r="J69" s="38">
        <v>210.53333333333339</v>
      </c>
      <c r="K69" s="38">
        <v>215.21666666666673</v>
      </c>
      <c r="L69" s="38">
        <v>222.43333333333339</v>
      </c>
      <c r="M69" s="28">
        <v>208</v>
      </c>
      <c r="N69" s="28">
        <v>196.1</v>
      </c>
      <c r="O69" s="39">
        <v>17624900</v>
      </c>
      <c r="P69" s="40">
        <v>5.3478141325268076E-2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3789.45</v>
      </c>
      <c r="F70" s="37">
        <v>3801.4666666666672</v>
      </c>
      <c r="G70" s="38">
        <v>3754.0333333333342</v>
      </c>
      <c r="H70" s="38">
        <v>3718.6166666666672</v>
      </c>
      <c r="I70" s="38">
        <v>3671.1833333333343</v>
      </c>
      <c r="J70" s="38">
        <v>3836.8833333333341</v>
      </c>
      <c r="K70" s="38">
        <v>3884.3166666666666</v>
      </c>
      <c r="L70" s="38">
        <v>3919.733333333334</v>
      </c>
      <c r="M70" s="28">
        <v>3848.9</v>
      </c>
      <c r="N70" s="28">
        <v>3766.05</v>
      </c>
      <c r="O70" s="39">
        <v>2470050</v>
      </c>
      <c r="P70" s="40">
        <v>2.0766179023059758E-2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3749.5</v>
      </c>
      <c r="F71" s="37">
        <v>3751.35</v>
      </c>
      <c r="G71" s="38">
        <v>3700.95</v>
      </c>
      <c r="H71" s="38">
        <v>3652.4</v>
      </c>
      <c r="I71" s="38">
        <v>3602</v>
      </c>
      <c r="J71" s="38">
        <v>3799.8999999999996</v>
      </c>
      <c r="K71" s="38">
        <v>3850.3</v>
      </c>
      <c r="L71" s="38">
        <v>3898.8499999999995</v>
      </c>
      <c r="M71" s="28">
        <v>3801.75</v>
      </c>
      <c r="N71" s="28">
        <v>3702.8</v>
      </c>
      <c r="O71" s="39">
        <v>649375</v>
      </c>
      <c r="P71" s="40">
        <v>3.28312089609888E-3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383.1</v>
      </c>
      <c r="F72" s="37">
        <v>381.45</v>
      </c>
      <c r="G72" s="38">
        <v>376.95</v>
      </c>
      <c r="H72" s="38">
        <v>370.8</v>
      </c>
      <c r="I72" s="38">
        <v>366.3</v>
      </c>
      <c r="J72" s="38">
        <v>387.59999999999997</v>
      </c>
      <c r="K72" s="38">
        <v>392.09999999999997</v>
      </c>
      <c r="L72" s="38">
        <v>398.24999999999994</v>
      </c>
      <c r="M72" s="28">
        <v>385.95</v>
      </c>
      <c r="N72" s="28">
        <v>375.3</v>
      </c>
      <c r="O72" s="39">
        <v>39946500</v>
      </c>
      <c r="P72" s="40">
        <v>5.3986710963455148E-3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4128</v>
      </c>
      <c r="F73" s="37">
        <v>4130.3499999999995</v>
      </c>
      <c r="G73" s="38">
        <v>4107.5999999999985</v>
      </c>
      <c r="H73" s="38">
        <v>4087.1999999999989</v>
      </c>
      <c r="I73" s="38">
        <v>4064.449999999998</v>
      </c>
      <c r="J73" s="38">
        <v>4150.7499999999991</v>
      </c>
      <c r="K73" s="38">
        <v>4173.5000000000009</v>
      </c>
      <c r="L73" s="38">
        <v>4193.8999999999996</v>
      </c>
      <c r="M73" s="28">
        <v>4153.1000000000004</v>
      </c>
      <c r="N73" s="28">
        <v>4109.95</v>
      </c>
      <c r="O73" s="39">
        <v>2694625</v>
      </c>
      <c r="P73" s="40">
        <v>5.6916258455796597E-3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3086.9</v>
      </c>
      <c r="F74" s="37">
        <v>3104.5333333333333</v>
      </c>
      <c r="G74" s="38">
        <v>3041.6666666666665</v>
      </c>
      <c r="H74" s="38">
        <v>2996.4333333333334</v>
      </c>
      <c r="I74" s="38">
        <v>2933.5666666666666</v>
      </c>
      <c r="J74" s="38">
        <v>3149.7666666666664</v>
      </c>
      <c r="K74" s="38">
        <v>3212.6333333333332</v>
      </c>
      <c r="L74" s="38">
        <v>3257.8666666666663</v>
      </c>
      <c r="M74" s="28">
        <v>3167.4</v>
      </c>
      <c r="N74" s="28">
        <v>3059.3</v>
      </c>
      <c r="O74" s="39">
        <v>3048150</v>
      </c>
      <c r="P74" s="40">
        <v>5.897373540856031E-2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1707.1</v>
      </c>
      <c r="F75" s="37">
        <v>1704.3666666666668</v>
      </c>
      <c r="G75" s="38">
        <v>1682.7333333333336</v>
      </c>
      <c r="H75" s="38">
        <v>1658.3666666666668</v>
      </c>
      <c r="I75" s="38">
        <v>1636.7333333333336</v>
      </c>
      <c r="J75" s="38">
        <v>1728.7333333333336</v>
      </c>
      <c r="K75" s="38">
        <v>1750.3666666666668</v>
      </c>
      <c r="L75" s="38">
        <v>1774.7333333333336</v>
      </c>
      <c r="M75" s="28">
        <v>1726</v>
      </c>
      <c r="N75" s="28">
        <v>1680</v>
      </c>
      <c r="O75" s="39">
        <v>2765950</v>
      </c>
      <c r="P75" s="40">
        <v>7.1824381926683722E-2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159.1</v>
      </c>
      <c r="F76" s="37">
        <v>159.71666666666667</v>
      </c>
      <c r="G76" s="38">
        <v>157.08333333333334</v>
      </c>
      <c r="H76" s="38">
        <v>155.06666666666666</v>
      </c>
      <c r="I76" s="38">
        <v>152.43333333333334</v>
      </c>
      <c r="J76" s="38">
        <v>161.73333333333335</v>
      </c>
      <c r="K76" s="38">
        <v>164.36666666666667</v>
      </c>
      <c r="L76" s="38">
        <v>166.38333333333335</v>
      </c>
      <c r="M76" s="28">
        <v>162.35</v>
      </c>
      <c r="N76" s="28">
        <v>157.69999999999999</v>
      </c>
      <c r="O76" s="39">
        <v>25621200</v>
      </c>
      <c r="P76" s="40">
        <v>-3.3147670153511749E-2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107.5</v>
      </c>
      <c r="F77" s="37">
        <v>107.41666666666667</v>
      </c>
      <c r="G77" s="38">
        <v>106.38333333333334</v>
      </c>
      <c r="H77" s="38">
        <v>105.26666666666667</v>
      </c>
      <c r="I77" s="38">
        <v>104.23333333333333</v>
      </c>
      <c r="J77" s="38">
        <v>108.53333333333335</v>
      </c>
      <c r="K77" s="38">
        <v>109.56666666666668</v>
      </c>
      <c r="L77" s="38">
        <v>110.68333333333335</v>
      </c>
      <c r="M77" s="28">
        <v>108.45</v>
      </c>
      <c r="N77" s="28">
        <v>106.3</v>
      </c>
      <c r="O77" s="39">
        <v>88830000</v>
      </c>
      <c r="P77" s="40">
        <v>2.4827897528495657E-3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44798</v>
      </c>
      <c r="E78" s="37">
        <v>109.45</v>
      </c>
      <c r="F78" s="37">
        <v>110.46666666666665</v>
      </c>
      <c r="G78" s="38">
        <v>107.68333333333331</v>
      </c>
      <c r="H78" s="38">
        <v>105.91666666666666</v>
      </c>
      <c r="I78" s="38">
        <v>103.13333333333331</v>
      </c>
      <c r="J78" s="38">
        <v>112.23333333333331</v>
      </c>
      <c r="K78" s="38">
        <v>115.01666666666664</v>
      </c>
      <c r="L78" s="38">
        <v>116.7833333333333</v>
      </c>
      <c r="M78" s="28">
        <v>113.25</v>
      </c>
      <c r="N78" s="28">
        <v>108.7</v>
      </c>
      <c r="O78" s="39">
        <v>17357600</v>
      </c>
      <c r="P78" s="40">
        <v>0.10529801324503311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147.9</v>
      </c>
      <c r="F79" s="37">
        <v>147.9</v>
      </c>
      <c r="G79" s="38">
        <v>146.80000000000001</v>
      </c>
      <c r="H79" s="38">
        <v>145.70000000000002</v>
      </c>
      <c r="I79" s="38">
        <v>144.60000000000002</v>
      </c>
      <c r="J79" s="38">
        <v>149</v>
      </c>
      <c r="K79" s="38">
        <v>150.09999999999997</v>
      </c>
      <c r="L79" s="38">
        <v>151.19999999999999</v>
      </c>
      <c r="M79" s="28">
        <v>149</v>
      </c>
      <c r="N79" s="28">
        <v>146.80000000000001</v>
      </c>
      <c r="O79" s="39">
        <v>27096200</v>
      </c>
      <c r="P79" s="40">
        <v>-9.5875139353400231E-3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382.85</v>
      </c>
      <c r="F80" s="37">
        <v>383.7</v>
      </c>
      <c r="G80" s="38">
        <v>378.54999999999995</v>
      </c>
      <c r="H80" s="38">
        <v>374.24999999999994</v>
      </c>
      <c r="I80" s="38">
        <v>369.09999999999991</v>
      </c>
      <c r="J80" s="38">
        <v>388</v>
      </c>
      <c r="K80" s="38">
        <v>393.15</v>
      </c>
      <c r="L80" s="38">
        <v>397.45000000000005</v>
      </c>
      <c r="M80" s="28">
        <v>388.85</v>
      </c>
      <c r="N80" s="28">
        <v>379.4</v>
      </c>
      <c r="O80" s="39">
        <v>6836750</v>
      </c>
      <c r="P80" s="40">
        <v>2.4470101671549199E-2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36.200000000000003</v>
      </c>
      <c r="F81" s="37">
        <v>36.616666666666667</v>
      </c>
      <c r="G81" s="38">
        <v>35.583333333333336</v>
      </c>
      <c r="H81" s="38">
        <v>34.966666666666669</v>
      </c>
      <c r="I81" s="38">
        <v>33.933333333333337</v>
      </c>
      <c r="J81" s="38">
        <v>37.233333333333334</v>
      </c>
      <c r="K81" s="38">
        <v>38.266666666666666</v>
      </c>
      <c r="L81" s="38">
        <v>38.883333333333333</v>
      </c>
      <c r="M81" s="28">
        <v>37.65</v>
      </c>
      <c r="N81" s="28">
        <v>36</v>
      </c>
      <c r="O81" s="39">
        <v>114840000</v>
      </c>
      <c r="P81" s="40">
        <v>3.7820252135014235E-2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44798</v>
      </c>
      <c r="E82" s="37">
        <v>750.95</v>
      </c>
      <c r="F82" s="37">
        <v>741.4666666666667</v>
      </c>
      <c r="G82" s="38">
        <v>729.48333333333335</v>
      </c>
      <c r="H82" s="38">
        <v>708.01666666666665</v>
      </c>
      <c r="I82" s="38">
        <v>696.0333333333333</v>
      </c>
      <c r="J82" s="38">
        <v>762.93333333333339</v>
      </c>
      <c r="K82" s="38">
        <v>774.91666666666674</v>
      </c>
      <c r="L82" s="38">
        <v>796.38333333333344</v>
      </c>
      <c r="M82" s="28">
        <v>753.45</v>
      </c>
      <c r="N82" s="28">
        <v>720</v>
      </c>
      <c r="O82" s="39">
        <v>3884400</v>
      </c>
      <c r="P82" s="40">
        <v>-1.483679525222552E-2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865.6</v>
      </c>
      <c r="F83" s="37">
        <v>862.56666666666661</v>
      </c>
      <c r="G83" s="38">
        <v>854.03333333333319</v>
      </c>
      <c r="H83" s="38">
        <v>842.46666666666658</v>
      </c>
      <c r="I83" s="38">
        <v>833.93333333333317</v>
      </c>
      <c r="J83" s="38">
        <v>874.13333333333321</v>
      </c>
      <c r="K83" s="38">
        <v>882.66666666666652</v>
      </c>
      <c r="L83" s="38">
        <v>894.23333333333323</v>
      </c>
      <c r="M83" s="28">
        <v>871.1</v>
      </c>
      <c r="N83" s="28">
        <v>851</v>
      </c>
      <c r="O83" s="39">
        <v>6738000</v>
      </c>
      <c r="P83" s="40">
        <v>2.3802439750074383E-3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1517.75</v>
      </c>
      <c r="F84" s="37">
        <v>1518.0666666666666</v>
      </c>
      <c r="G84" s="38">
        <v>1501.6833333333332</v>
      </c>
      <c r="H84" s="38">
        <v>1485.6166666666666</v>
      </c>
      <c r="I84" s="38">
        <v>1469.2333333333331</v>
      </c>
      <c r="J84" s="38">
        <v>1534.1333333333332</v>
      </c>
      <c r="K84" s="38">
        <v>1550.5166666666664</v>
      </c>
      <c r="L84" s="38">
        <v>1566.5833333333333</v>
      </c>
      <c r="M84" s="28">
        <v>1534.45</v>
      </c>
      <c r="N84" s="28">
        <v>1502</v>
      </c>
      <c r="O84" s="39">
        <v>3449875</v>
      </c>
      <c r="P84" s="40">
        <v>-2.1568808185086184E-2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306.35000000000002</v>
      </c>
      <c r="F85" s="37">
        <v>303.90000000000003</v>
      </c>
      <c r="G85" s="38">
        <v>300.45000000000005</v>
      </c>
      <c r="H85" s="38">
        <v>294.55</v>
      </c>
      <c r="I85" s="38">
        <v>291.10000000000002</v>
      </c>
      <c r="J85" s="38">
        <v>309.80000000000007</v>
      </c>
      <c r="K85" s="38">
        <v>313.25</v>
      </c>
      <c r="L85" s="38">
        <v>319.15000000000009</v>
      </c>
      <c r="M85" s="28">
        <v>307.35000000000002</v>
      </c>
      <c r="N85" s="28">
        <v>298</v>
      </c>
      <c r="O85" s="39">
        <v>12882000</v>
      </c>
      <c r="P85" s="40">
        <v>4.6466287571080421E-2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1564.8</v>
      </c>
      <c r="F86" s="37">
        <v>1567.2166666666665</v>
      </c>
      <c r="G86" s="38">
        <v>1551.633333333333</v>
      </c>
      <c r="H86" s="38">
        <v>1538.4666666666665</v>
      </c>
      <c r="I86" s="38">
        <v>1522.883333333333</v>
      </c>
      <c r="J86" s="38">
        <v>1580.383333333333</v>
      </c>
      <c r="K86" s="38">
        <v>1595.9666666666665</v>
      </c>
      <c r="L86" s="38">
        <v>1609.133333333333</v>
      </c>
      <c r="M86" s="28">
        <v>1582.8</v>
      </c>
      <c r="N86" s="28">
        <v>1554.05</v>
      </c>
      <c r="O86" s="39">
        <v>11572900</v>
      </c>
      <c r="P86" s="40">
        <v>-2.1801100092343519E-2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238.85</v>
      </c>
      <c r="F87" s="37">
        <v>237.76666666666665</v>
      </c>
      <c r="G87" s="38">
        <v>234.98333333333329</v>
      </c>
      <c r="H87" s="38">
        <v>231.11666666666665</v>
      </c>
      <c r="I87" s="38">
        <v>228.33333333333329</v>
      </c>
      <c r="J87" s="38">
        <v>241.6333333333333</v>
      </c>
      <c r="K87" s="38">
        <v>244.41666666666666</v>
      </c>
      <c r="L87" s="38">
        <v>248.2833333333333</v>
      </c>
      <c r="M87" s="28">
        <v>240.55</v>
      </c>
      <c r="N87" s="28">
        <v>233.9</v>
      </c>
      <c r="O87" s="39">
        <v>3310000</v>
      </c>
      <c r="P87" s="40">
        <v>3.0350194552529183E-2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470.8</v>
      </c>
      <c r="F88" s="37">
        <v>468.31666666666666</v>
      </c>
      <c r="G88" s="38">
        <v>452.43333333333334</v>
      </c>
      <c r="H88" s="38">
        <v>434.06666666666666</v>
      </c>
      <c r="I88" s="38">
        <v>418.18333333333334</v>
      </c>
      <c r="J88" s="38">
        <v>486.68333333333334</v>
      </c>
      <c r="K88" s="38">
        <v>502.56666666666666</v>
      </c>
      <c r="L88" s="38">
        <v>520.93333333333339</v>
      </c>
      <c r="M88" s="28">
        <v>484.2</v>
      </c>
      <c r="N88" s="28">
        <v>449.95</v>
      </c>
      <c r="O88" s="39">
        <v>3253750</v>
      </c>
      <c r="P88" s="40">
        <v>-0.10580556509790449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2033.45</v>
      </c>
      <c r="F89" s="37">
        <v>2035.9833333333333</v>
      </c>
      <c r="G89" s="38">
        <v>2017.4666666666667</v>
      </c>
      <c r="H89" s="38">
        <v>2001.4833333333333</v>
      </c>
      <c r="I89" s="38">
        <v>1982.9666666666667</v>
      </c>
      <c r="J89" s="38">
        <v>2051.9666666666667</v>
      </c>
      <c r="K89" s="38">
        <v>2070.4833333333336</v>
      </c>
      <c r="L89" s="38">
        <v>2086.4666666666667</v>
      </c>
      <c r="M89" s="28">
        <v>2054.5</v>
      </c>
      <c r="N89" s="28">
        <v>2020</v>
      </c>
      <c r="O89" s="39">
        <v>2373100</v>
      </c>
      <c r="P89" s="40">
        <v>3.5655058043117742E-2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1292.25</v>
      </c>
      <c r="F90" s="37">
        <v>1281.4166666666667</v>
      </c>
      <c r="G90" s="38">
        <v>1266.9333333333334</v>
      </c>
      <c r="H90" s="38">
        <v>1241.6166666666666</v>
      </c>
      <c r="I90" s="38">
        <v>1227.1333333333332</v>
      </c>
      <c r="J90" s="38">
        <v>1306.7333333333336</v>
      </c>
      <c r="K90" s="38">
        <v>1321.2166666666667</v>
      </c>
      <c r="L90" s="38">
        <v>1346.5333333333338</v>
      </c>
      <c r="M90" s="28">
        <v>1295.9000000000001</v>
      </c>
      <c r="N90" s="28">
        <v>1256.0999999999999</v>
      </c>
      <c r="O90" s="39">
        <v>5487000</v>
      </c>
      <c r="P90" s="40">
        <v>3.4014887402242532E-2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957</v>
      </c>
      <c r="F91" s="37">
        <v>955.66666666666663</v>
      </c>
      <c r="G91" s="38">
        <v>950.93333333333328</v>
      </c>
      <c r="H91" s="38">
        <v>944.86666666666667</v>
      </c>
      <c r="I91" s="38">
        <v>940.13333333333333</v>
      </c>
      <c r="J91" s="38">
        <v>961.73333333333323</v>
      </c>
      <c r="K91" s="38">
        <v>966.46666666666658</v>
      </c>
      <c r="L91" s="38">
        <v>972.53333333333319</v>
      </c>
      <c r="M91" s="28">
        <v>960.4</v>
      </c>
      <c r="N91" s="28">
        <v>949.6</v>
      </c>
      <c r="O91" s="39">
        <v>21695800</v>
      </c>
      <c r="P91" s="40">
        <v>-4.5926068664290075E-3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2395.1999999999998</v>
      </c>
      <c r="F92" s="37">
        <v>2394.15</v>
      </c>
      <c r="G92" s="38">
        <v>2376.0500000000002</v>
      </c>
      <c r="H92" s="38">
        <v>2356.9</v>
      </c>
      <c r="I92" s="38">
        <v>2338.8000000000002</v>
      </c>
      <c r="J92" s="38">
        <v>2413.3000000000002</v>
      </c>
      <c r="K92" s="38">
        <v>2431.3999999999996</v>
      </c>
      <c r="L92" s="38">
        <v>2450.5500000000002</v>
      </c>
      <c r="M92" s="28">
        <v>2412.25</v>
      </c>
      <c r="N92" s="28">
        <v>2375</v>
      </c>
      <c r="O92" s="39">
        <v>21426300</v>
      </c>
      <c r="P92" s="40">
        <v>-1.7331749248724578E-3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2007.8</v>
      </c>
      <c r="F93" s="37">
        <v>1997.6666666666667</v>
      </c>
      <c r="G93" s="38">
        <v>1961.3833333333334</v>
      </c>
      <c r="H93" s="38">
        <v>1914.9666666666667</v>
      </c>
      <c r="I93" s="38">
        <v>1878.6833333333334</v>
      </c>
      <c r="J93" s="38">
        <v>2044.0833333333335</v>
      </c>
      <c r="K93" s="38">
        <v>2080.3666666666668</v>
      </c>
      <c r="L93" s="38">
        <v>2126.7833333333338</v>
      </c>
      <c r="M93" s="28">
        <v>2033.95</v>
      </c>
      <c r="N93" s="28">
        <v>1951.25</v>
      </c>
      <c r="O93" s="39">
        <v>2638800</v>
      </c>
      <c r="P93" s="40">
        <v>1.9353343376984588E-2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1450.85</v>
      </c>
      <c r="F94" s="37">
        <v>1447.3166666666666</v>
      </c>
      <c r="G94" s="38">
        <v>1441.1333333333332</v>
      </c>
      <c r="H94" s="38">
        <v>1431.4166666666665</v>
      </c>
      <c r="I94" s="38">
        <v>1425.2333333333331</v>
      </c>
      <c r="J94" s="38">
        <v>1457.0333333333333</v>
      </c>
      <c r="K94" s="38">
        <v>1463.2166666666667</v>
      </c>
      <c r="L94" s="38">
        <v>1472.9333333333334</v>
      </c>
      <c r="M94" s="28">
        <v>1453.5</v>
      </c>
      <c r="N94" s="28">
        <v>1437.6</v>
      </c>
      <c r="O94" s="39">
        <v>60190350</v>
      </c>
      <c r="P94" s="40">
        <v>1.2031145964341201E-2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548.79999999999995</v>
      </c>
      <c r="F95" s="37">
        <v>552.18333333333328</v>
      </c>
      <c r="G95" s="38">
        <v>542.61666666666656</v>
      </c>
      <c r="H95" s="38">
        <v>536.43333333333328</v>
      </c>
      <c r="I95" s="38">
        <v>526.86666666666656</v>
      </c>
      <c r="J95" s="38">
        <v>558.36666666666656</v>
      </c>
      <c r="K95" s="38">
        <v>567.93333333333339</v>
      </c>
      <c r="L95" s="38">
        <v>574.11666666666656</v>
      </c>
      <c r="M95" s="28">
        <v>561.75</v>
      </c>
      <c r="N95" s="28">
        <v>546</v>
      </c>
      <c r="O95" s="39">
        <v>32759100</v>
      </c>
      <c r="P95" s="40">
        <v>9.4569859670530811E-3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2853.05</v>
      </c>
      <c r="F96" s="37">
        <v>2869.0166666666664</v>
      </c>
      <c r="G96" s="38">
        <v>2812.0333333333328</v>
      </c>
      <c r="H96" s="38">
        <v>2771.0166666666664</v>
      </c>
      <c r="I96" s="38">
        <v>2714.0333333333328</v>
      </c>
      <c r="J96" s="38">
        <v>2910.0333333333328</v>
      </c>
      <c r="K96" s="38">
        <v>2967.0166666666664</v>
      </c>
      <c r="L96" s="38">
        <v>3008.0333333333328</v>
      </c>
      <c r="M96" s="28">
        <v>2926</v>
      </c>
      <c r="N96" s="28">
        <v>2828</v>
      </c>
      <c r="O96" s="39">
        <v>3753300</v>
      </c>
      <c r="P96" s="40">
        <v>1.4103915052281753E-2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421.1</v>
      </c>
      <c r="F97" s="37">
        <v>420.43333333333334</v>
      </c>
      <c r="G97" s="38">
        <v>416.2166666666667</v>
      </c>
      <c r="H97" s="38">
        <v>411.33333333333337</v>
      </c>
      <c r="I97" s="38">
        <v>407.11666666666673</v>
      </c>
      <c r="J97" s="38">
        <v>425.31666666666666</v>
      </c>
      <c r="K97" s="38">
        <v>429.53333333333325</v>
      </c>
      <c r="L97" s="38">
        <v>434.41666666666663</v>
      </c>
      <c r="M97" s="28">
        <v>424.65</v>
      </c>
      <c r="N97" s="28">
        <v>415.55</v>
      </c>
      <c r="O97" s="39">
        <v>28381075</v>
      </c>
      <c r="P97" s="40">
        <v>-8.1800159983306087E-2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44798</v>
      </c>
      <c r="E98" s="37">
        <v>105.4</v>
      </c>
      <c r="F98" s="37">
        <v>105.10000000000001</v>
      </c>
      <c r="G98" s="38">
        <v>103.95000000000002</v>
      </c>
      <c r="H98" s="38">
        <v>102.50000000000001</v>
      </c>
      <c r="I98" s="38">
        <v>101.35000000000002</v>
      </c>
      <c r="J98" s="38">
        <v>106.55000000000001</v>
      </c>
      <c r="K98" s="38">
        <v>107.70000000000002</v>
      </c>
      <c r="L98" s="38">
        <v>109.15</v>
      </c>
      <c r="M98" s="28">
        <v>106.25</v>
      </c>
      <c r="N98" s="28">
        <v>103.65</v>
      </c>
      <c r="O98" s="39">
        <v>12044300</v>
      </c>
      <c r="P98" s="40">
        <v>-4.2659082829719164E-3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242.7</v>
      </c>
      <c r="F99" s="37">
        <v>241.03333333333333</v>
      </c>
      <c r="G99" s="38">
        <v>238.81666666666666</v>
      </c>
      <c r="H99" s="38">
        <v>234.93333333333334</v>
      </c>
      <c r="I99" s="38">
        <v>232.71666666666667</v>
      </c>
      <c r="J99" s="38">
        <v>244.91666666666666</v>
      </c>
      <c r="K99" s="38">
        <v>247.1333333333333</v>
      </c>
      <c r="L99" s="38">
        <v>251.01666666666665</v>
      </c>
      <c r="M99" s="28">
        <v>243.25</v>
      </c>
      <c r="N99" s="28">
        <v>237.15</v>
      </c>
      <c r="O99" s="39">
        <v>22823100</v>
      </c>
      <c r="P99" s="40">
        <v>5.9185606060606062E-4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2606.3000000000002</v>
      </c>
      <c r="F100" s="37">
        <v>2615.1</v>
      </c>
      <c r="G100" s="38">
        <v>2586.1999999999998</v>
      </c>
      <c r="H100" s="38">
        <v>2566.1</v>
      </c>
      <c r="I100" s="38">
        <v>2537.1999999999998</v>
      </c>
      <c r="J100" s="38">
        <v>2635.2</v>
      </c>
      <c r="K100" s="38">
        <v>2664.1000000000004</v>
      </c>
      <c r="L100" s="38">
        <v>2684.2</v>
      </c>
      <c r="M100" s="28">
        <v>2644</v>
      </c>
      <c r="N100" s="28">
        <v>2595</v>
      </c>
      <c r="O100" s="39">
        <v>10240500</v>
      </c>
      <c r="P100" s="40">
        <v>-1.1119889971615018E-3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44798</v>
      </c>
      <c r="E101" s="37">
        <v>40723.15</v>
      </c>
      <c r="F101" s="37">
        <v>40591.566666666673</v>
      </c>
      <c r="G101" s="38">
        <v>40238.183333333349</v>
      </c>
      <c r="H101" s="38">
        <v>39753.216666666674</v>
      </c>
      <c r="I101" s="38">
        <v>39399.83333333335</v>
      </c>
      <c r="J101" s="38">
        <v>41076.533333333347</v>
      </c>
      <c r="K101" s="38">
        <v>41429.916666666664</v>
      </c>
      <c r="L101" s="38">
        <v>41914.883333333346</v>
      </c>
      <c r="M101" s="28">
        <v>40944.949999999997</v>
      </c>
      <c r="N101" s="28">
        <v>40106.6</v>
      </c>
      <c r="O101" s="39">
        <v>15570</v>
      </c>
      <c r="P101" s="40">
        <v>-2.9906542056074768E-2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117.95</v>
      </c>
      <c r="F102" s="37">
        <v>116.03333333333335</v>
      </c>
      <c r="G102" s="38">
        <v>111.91666666666669</v>
      </c>
      <c r="H102" s="38">
        <v>105.88333333333334</v>
      </c>
      <c r="I102" s="38">
        <v>101.76666666666668</v>
      </c>
      <c r="J102" s="38">
        <v>122.06666666666669</v>
      </c>
      <c r="K102" s="38">
        <v>126.18333333333334</v>
      </c>
      <c r="L102" s="38">
        <v>132.2166666666667</v>
      </c>
      <c r="M102" s="28">
        <v>120.15</v>
      </c>
      <c r="N102" s="28">
        <v>110</v>
      </c>
      <c r="O102" s="39">
        <v>26940000</v>
      </c>
      <c r="P102" s="40">
        <v>6.7522586780789345E-2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822.25</v>
      </c>
      <c r="F103" s="37">
        <v>821.26666666666677</v>
      </c>
      <c r="G103" s="38">
        <v>817.28333333333353</v>
      </c>
      <c r="H103" s="38">
        <v>812.31666666666672</v>
      </c>
      <c r="I103" s="38">
        <v>808.33333333333348</v>
      </c>
      <c r="J103" s="38">
        <v>826.23333333333358</v>
      </c>
      <c r="K103" s="38">
        <v>830.21666666666692</v>
      </c>
      <c r="L103" s="38">
        <v>835.18333333333362</v>
      </c>
      <c r="M103" s="28">
        <v>825.25</v>
      </c>
      <c r="N103" s="28">
        <v>816.3</v>
      </c>
      <c r="O103" s="39">
        <v>64053000</v>
      </c>
      <c r="P103" s="40">
        <v>-6.208E-3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1238.05</v>
      </c>
      <c r="F104" s="37">
        <v>1236.45</v>
      </c>
      <c r="G104" s="38">
        <v>1223.25</v>
      </c>
      <c r="H104" s="38">
        <v>1208.45</v>
      </c>
      <c r="I104" s="38">
        <v>1195.25</v>
      </c>
      <c r="J104" s="38">
        <v>1251.25</v>
      </c>
      <c r="K104" s="38">
        <v>1264.4500000000003</v>
      </c>
      <c r="L104" s="38">
        <v>1279.25</v>
      </c>
      <c r="M104" s="28">
        <v>1249.6500000000001</v>
      </c>
      <c r="N104" s="28">
        <v>1221.6500000000001</v>
      </c>
      <c r="O104" s="39">
        <v>3307775</v>
      </c>
      <c r="P104" s="40">
        <v>5.425655600051673E-3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561.20000000000005</v>
      </c>
      <c r="F105" s="37">
        <v>558.88333333333333</v>
      </c>
      <c r="G105" s="38">
        <v>553.76666666666665</v>
      </c>
      <c r="H105" s="38">
        <v>546.33333333333337</v>
      </c>
      <c r="I105" s="38">
        <v>541.2166666666667</v>
      </c>
      <c r="J105" s="38">
        <v>566.31666666666661</v>
      </c>
      <c r="K105" s="38">
        <v>571.43333333333317</v>
      </c>
      <c r="L105" s="38">
        <v>578.86666666666656</v>
      </c>
      <c r="M105" s="28">
        <v>564</v>
      </c>
      <c r="N105" s="28">
        <v>551.45000000000005</v>
      </c>
      <c r="O105" s="39">
        <v>6699000</v>
      </c>
      <c r="P105" s="40">
        <v>3.3796296296296297E-2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9.25</v>
      </c>
      <c r="F106" s="37">
        <v>9.1333333333333329</v>
      </c>
      <c r="G106" s="38">
        <v>8.966666666666665</v>
      </c>
      <c r="H106" s="38">
        <v>8.6833333333333318</v>
      </c>
      <c r="I106" s="38">
        <v>8.5166666666666639</v>
      </c>
      <c r="J106" s="38">
        <v>9.4166666666666661</v>
      </c>
      <c r="K106" s="38">
        <v>9.5833333333333339</v>
      </c>
      <c r="L106" s="38">
        <v>9.8666666666666671</v>
      </c>
      <c r="M106" s="28">
        <v>9.3000000000000007</v>
      </c>
      <c r="N106" s="28">
        <v>8.85</v>
      </c>
      <c r="O106" s="39">
        <v>555450000</v>
      </c>
      <c r="P106" s="40">
        <v>-5.2651372696502444E-3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44798</v>
      </c>
      <c r="E107" s="37">
        <v>58.25</v>
      </c>
      <c r="F107" s="37">
        <v>57.516666666666673</v>
      </c>
      <c r="G107" s="38">
        <v>55.883333333333347</v>
      </c>
      <c r="H107" s="38">
        <v>53.516666666666673</v>
      </c>
      <c r="I107" s="38">
        <v>51.883333333333347</v>
      </c>
      <c r="J107" s="38">
        <v>59.883333333333347</v>
      </c>
      <c r="K107" s="38">
        <v>61.516666666666673</v>
      </c>
      <c r="L107" s="38">
        <v>63.883333333333347</v>
      </c>
      <c r="M107" s="28">
        <v>59.15</v>
      </c>
      <c r="N107" s="28">
        <v>55.15</v>
      </c>
      <c r="O107" s="39">
        <v>102880000</v>
      </c>
      <c r="P107" s="40">
        <v>2.093877145975985E-2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42.25</v>
      </c>
      <c r="F108" s="37">
        <v>41.266666666666666</v>
      </c>
      <c r="G108" s="38">
        <v>39.533333333333331</v>
      </c>
      <c r="H108" s="38">
        <v>36.816666666666663</v>
      </c>
      <c r="I108" s="38">
        <v>35.083333333333329</v>
      </c>
      <c r="J108" s="38">
        <v>43.983333333333334</v>
      </c>
      <c r="K108" s="38">
        <v>45.716666666666669</v>
      </c>
      <c r="L108" s="38">
        <v>48.433333333333337</v>
      </c>
      <c r="M108" s="28">
        <v>43</v>
      </c>
      <c r="N108" s="28">
        <v>38.549999999999997</v>
      </c>
      <c r="O108" s="39">
        <v>256500000</v>
      </c>
      <c r="P108" s="40">
        <v>1.7493752231345947E-2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44798</v>
      </c>
      <c r="E109" s="37">
        <v>166.85</v>
      </c>
      <c r="F109" s="37">
        <v>164.16666666666666</v>
      </c>
      <c r="G109" s="38">
        <v>161.08333333333331</v>
      </c>
      <c r="H109" s="38">
        <v>155.31666666666666</v>
      </c>
      <c r="I109" s="38">
        <v>152.23333333333332</v>
      </c>
      <c r="J109" s="38">
        <v>169.93333333333331</v>
      </c>
      <c r="K109" s="38">
        <v>173.01666666666662</v>
      </c>
      <c r="L109" s="38">
        <v>178.7833333333333</v>
      </c>
      <c r="M109" s="28">
        <v>167.25</v>
      </c>
      <c r="N109" s="28">
        <v>158.4</v>
      </c>
      <c r="O109" s="39">
        <v>57382500</v>
      </c>
      <c r="P109" s="40">
        <v>1.9317879030109245E-2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359.1</v>
      </c>
      <c r="F110" s="37">
        <v>357.25</v>
      </c>
      <c r="G110" s="38">
        <v>350.5</v>
      </c>
      <c r="H110" s="38">
        <v>341.9</v>
      </c>
      <c r="I110" s="38">
        <v>335.15</v>
      </c>
      <c r="J110" s="38">
        <v>365.85</v>
      </c>
      <c r="K110" s="38">
        <v>372.6</v>
      </c>
      <c r="L110" s="38">
        <v>381.20000000000005</v>
      </c>
      <c r="M110" s="28">
        <v>364</v>
      </c>
      <c r="N110" s="28">
        <v>348.65</v>
      </c>
      <c r="O110" s="39">
        <v>13101000</v>
      </c>
      <c r="P110" s="40">
        <v>-1.1618257261410789E-2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272.45</v>
      </c>
      <c r="F111" s="37">
        <v>270.4666666666667</v>
      </c>
      <c r="G111" s="38">
        <v>266.43333333333339</v>
      </c>
      <c r="H111" s="38">
        <v>260.41666666666669</v>
      </c>
      <c r="I111" s="38">
        <v>256.38333333333338</v>
      </c>
      <c r="J111" s="38">
        <v>276.48333333333341</v>
      </c>
      <c r="K111" s="38">
        <v>280.51666666666671</v>
      </c>
      <c r="L111" s="38">
        <v>286.53333333333342</v>
      </c>
      <c r="M111" s="28">
        <v>274.5</v>
      </c>
      <c r="N111" s="28">
        <v>264.45</v>
      </c>
      <c r="O111" s="39">
        <v>25020862</v>
      </c>
      <c r="P111" s="40">
        <v>6.2692176289716434E-2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44798</v>
      </c>
      <c r="E112" s="37">
        <v>193.85</v>
      </c>
      <c r="F112" s="37">
        <v>194.45000000000002</v>
      </c>
      <c r="G112" s="38">
        <v>190.50000000000003</v>
      </c>
      <c r="H112" s="38">
        <v>187.15</v>
      </c>
      <c r="I112" s="38">
        <v>183.20000000000002</v>
      </c>
      <c r="J112" s="38">
        <v>197.80000000000004</v>
      </c>
      <c r="K112" s="38">
        <v>201.75000000000003</v>
      </c>
      <c r="L112" s="38">
        <v>205.10000000000005</v>
      </c>
      <c r="M112" s="28">
        <v>198.4</v>
      </c>
      <c r="N112" s="28">
        <v>191.1</v>
      </c>
      <c r="O112" s="39">
        <v>11080900</v>
      </c>
      <c r="P112" s="40">
        <v>2.4396782841823058E-2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4314.8999999999996</v>
      </c>
      <c r="F113" s="37">
        <v>4300.2499999999991</v>
      </c>
      <c r="G113" s="38">
        <v>4254.7999999999984</v>
      </c>
      <c r="H113" s="38">
        <v>4194.6999999999989</v>
      </c>
      <c r="I113" s="38">
        <v>4149.2499999999982</v>
      </c>
      <c r="J113" s="38">
        <v>4360.3499999999985</v>
      </c>
      <c r="K113" s="38">
        <v>4405.7999999999993</v>
      </c>
      <c r="L113" s="38">
        <v>4465.8999999999987</v>
      </c>
      <c r="M113" s="28">
        <v>4345.7</v>
      </c>
      <c r="N113" s="28">
        <v>4240.1499999999996</v>
      </c>
      <c r="O113" s="39">
        <v>270450</v>
      </c>
      <c r="P113" s="40">
        <v>3.6802760207015527E-2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1901.5</v>
      </c>
      <c r="F114" s="37">
        <v>1895.4333333333334</v>
      </c>
      <c r="G114" s="38">
        <v>1882.2166666666667</v>
      </c>
      <c r="H114" s="38">
        <v>1862.9333333333334</v>
      </c>
      <c r="I114" s="38">
        <v>1849.7166666666667</v>
      </c>
      <c r="J114" s="38">
        <v>1914.7166666666667</v>
      </c>
      <c r="K114" s="38">
        <v>1927.9333333333334</v>
      </c>
      <c r="L114" s="38">
        <v>1947.2166666666667</v>
      </c>
      <c r="M114" s="28">
        <v>1908.65</v>
      </c>
      <c r="N114" s="28">
        <v>1876.15</v>
      </c>
      <c r="O114" s="39">
        <v>2867700</v>
      </c>
      <c r="P114" s="40">
        <v>5.152471083070452E-3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1035.1500000000001</v>
      </c>
      <c r="F115" s="37">
        <v>1032.1000000000001</v>
      </c>
      <c r="G115" s="38">
        <v>1022.1000000000004</v>
      </c>
      <c r="H115" s="38">
        <v>1009.0500000000002</v>
      </c>
      <c r="I115" s="38">
        <v>999.05000000000041</v>
      </c>
      <c r="J115" s="38">
        <v>1045.1500000000003</v>
      </c>
      <c r="K115" s="38">
        <v>1055.1499999999999</v>
      </c>
      <c r="L115" s="38">
        <v>1068.2000000000003</v>
      </c>
      <c r="M115" s="28">
        <v>1042.0999999999999</v>
      </c>
      <c r="N115" s="28">
        <v>1019.05</v>
      </c>
      <c r="O115" s="39">
        <v>25896600</v>
      </c>
      <c r="P115" s="40">
        <v>-3.0492941136830754E-2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227.75</v>
      </c>
      <c r="F116" s="37">
        <v>227.38333333333335</v>
      </c>
      <c r="G116" s="38">
        <v>224.41666666666671</v>
      </c>
      <c r="H116" s="38">
        <v>221.08333333333337</v>
      </c>
      <c r="I116" s="38">
        <v>218.11666666666673</v>
      </c>
      <c r="J116" s="38">
        <v>230.7166666666667</v>
      </c>
      <c r="K116" s="38">
        <v>233.68333333333334</v>
      </c>
      <c r="L116" s="38">
        <v>237.01666666666668</v>
      </c>
      <c r="M116" s="28">
        <v>230.35</v>
      </c>
      <c r="N116" s="28">
        <v>224.05</v>
      </c>
      <c r="O116" s="39">
        <v>11970000</v>
      </c>
      <c r="P116" s="40">
        <v>4.9852652259332025E-2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1557.7</v>
      </c>
      <c r="F117" s="37">
        <v>1555.7333333333333</v>
      </c>
      <c r="G117" s="38">
        <v>1543.9666666666667</v>
      </c>
      <c r="H117" s="38">
        <v>1530.2333333333333</v>
      </c>
      <c r="I117" s="38">
        <v>1518.4666666666667</v>
      </c>
      <c r="J117" s="38">
        <v>1569.4666666666667</v>
      </c>
      <c r="K117" s="38">
        <v>1581.2333333333336</v>
      </c>
      <c r="L117" s="38">
        <v>1594.9666666666667</v>
      </c>
      <c r="M117" s="28">
        <v>1567.5</v>
      </c>
      <c r="N117" s="28">
        <v>1542</v>
      </c>
      <c r="O117" s="39">
        <v>36747600</v>
      </c>
      <c r="P117" s="40">
        <v>4.2632735381890928E-3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44798</v>
      </c>
      <c r="E118" s="37">
        <v>640.45000000000005</v>
      </c>
      <c r="F118" s="37">
        <v>640.4666666666667</v>
      </c>
      <c r="G118" s="38">
        <v>632.23333333333335</v>
      </c>
      <c r="H118" s="38">
        <v>624.01666666666665</v>
      </c>
      <c r="I118" s="38">
        <v>615.7833333333333</v>
      </c>
      <c r="J118" s="38">
        <v>648.68333333333339</v>
      </c>
      <c r="K118" s="38">
        <v>656.91666666666674</v>
      </c>
      <c r="L118" s="38">
        <v>665.13333333333344</v>
      </c>
      <c r="M118" s="28">
        <v>648.70000000000005</v>
      </c>
      <c r="N118" s="28">
        <v>632.25</v>
      </c>
      <c r="O118" s="39">
        <v>1546500</v>
      </c>
      <c r="P118" s="40">
        <v>3.7745344740815298E-2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69.099999999999994</v>
      </c>
      <c r="F119" s="37">
        <v>69.416666666666671</v>
      </c>
      <c r="G119" s="38">
        <v>68.233333333333348</v>
      </c>
      <c r="H119" s="38">
        <v>67.366666666666674</v>
      </c>
      <c r="I119" s="38">
        <v>66.183333333333351</v>
      </c>
      <c r="J119" s="38">
        <v>70.283333333333346</v>
      </c>
      <c r="K119" s="38">
        <v>71.466666666666654</v>
      </c>
      <c r="L119" s="38">
        <v>72.333333333333343</v>
      </c>
      <c r="M119" s="28">
        <v>70.599999999999994</v>
      </c>
      <c r="N119" s="28">
        <v>68.55</v>
      </c>
      <c r="O119" s="39">
        <v>71019000</v>
      </c>
      <c r="P119" s="40">
        <v>0.16079681274900398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999</v>
      </c>
      <c r="F120" s="37">
        <v>1000.9500000000002</v>
      </c>
      <c r="G120" s="38">
        <v>987.50000000000034</v>
      </c>
      <c r="H120" s="38">
        <v>976.00000000000023</v>
      </c>
      <c r="I120" s="38">
        <v>962.55000000000041</v>
      </c>
      <c r="J120" s="38">
        <v>1012.4500000000003</v>
      </c>
      <c r="K120" s="38">
        <v>1025.9000000000001</v>
      </c>
      <c r="L120" s="38">
        <v>1037.4000000000001</v>
      </c>
      <c r="M120" s="28">
        <v>1014.4</v>
      </c>
      <c r="N120" s="28">
        <v>989.45</v>
      </c>
      <c r="O120" s="39">
        <v>803400</v>
      </c>
      <c r="P120" s="40">
        <v>-4.0372670807453416E-2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637.45000000000005</v>
      </c>
      <c r="F121" s="37">
        <v>637.85</v>
      </c>
      <c r="G121" s="38">
        <v>630.1</v>
      </c>
      <c r="H121" s="38">
        <v>622.75</v>
      </c>
      <c r="I121" s="38">
        <v>615</v>
      </c>
      <c r="J121" s="38">
        <v>645.20000000000005</v>
      </c>
      <c r="K121" s="38">
        <v>652.95000000000005</v>
      </c>
      <c r="L121" s="38">
        <v>660.30000000000007</v>
      </c>
      <c r="M121" s="28">
        <v>645.6</v>
      </c>
      <c r="N121" s="28">
        <v>630.5</v>
      </c>
      <c r="O121" s="39">
        <v>13426000</v>
      </c>
      <c r="P121" s="40">
        <v>1.9941504918904545E-2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309.45</v>
      </c>
      <c r="F122" s="37">
        <v>307.95</v>
      </c>
      <c r="G122" s="38">
        <v>305.2</v>
      </c>
      <c r="H122" s="38">
        <v>300.95</v>
      </c>
      <c r="I122" s="38">
        <v>298.2</v>
      </c>
      <c r="J122" s="38">
        <v>312.2</v>
      </c>
      <c r="K122" s="38">
        <v>314.95</v>
      </c>
      <c r="L122" s="38">
        <v>319.2</v>
      </c>
      <c r="M122" s="28">
        <v>310.7</v>
      </c>
      <c r="N122" s="28">
        <v>303.7</v>
      </c>
      <c r="O122" s="39">
        <v>86038400</v>
      </c>
      <c r="P122" s="40">
        <v>2.3993601706211676E-2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392.8</v>
      </c>
      <c r="F123" s="37">
        <v>392.45</v>
      </c>
      <c r="G123" s="38">
        <v>388.59999999999997</v>
      </c>
      <c r="H123" s="38">
        <v>384.4</v>
      </c>
      <c r="I123" s="38">
        <v>380.54999999999995</v>
      </c>
      <c r="J123" s="38">
        <v>396.65</v>
      </c>
      <c r="K123" s="38">
        <v>400.5</v>
      </c>
      <c r="L123" s="38">
        <v>404.7</v>
      </c>
      <c r="M123" s="28">
        <v>396.3</v>
      </c>
      <c r="N123" s="28">
        <v>388.25</v>
      </c>
      <c r="O123" s="39">
        <v>34093750</v>
      </c>
      <c r="P123" s="40">
        <v>-1.0807674174010807E-2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44798</v>
      </c>
      <c r="E124" s="37">
        <v>2538.0500000000002</v>
      </c>
      <c r="F124" s="37">
        <v>2546.8666666666663</v>
      </c>
      <c r="G124" s="38">
        <v>2472.1333333333328</v>
      </c>
      <c r="H124" s="38">
        <v>2406.2166666666662</v>
      </c>
      <c r="I124" s="38">
        <v>2331.4833333333327</v>
      </c>
      <c r="J124" s="38">
        <v>2612.7833333333328</v>
      </c>
      <c r="K124" s="38">
        <v>2687.5166666666664</v>
      </c>
      <c r="L124" s="38">
        <v>2753.4333333333329</v>
      </c>
      <c r="M124" s="28">
        <v>2621.6</v>
      </c>
      <c r="N124" s="28">
        <v>2480.9499999999998</v>
      </c>
      <c r="O124" s="39">
        <v>414750</v>
      </c>
      <c r="P124" s="40">
        <v>-1.4845605700712588E-2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642.15</v>
      </c>
      <c r="F125" s="37">
        <v>638.76666666666677</v>
      </c>
      <c r="G125" s="38">
        <v>634.03333333333353</v>
      </c>
      <c r="H125" s="38">
        <v>625.91666666666674</v>
      </c>
      <c r="I125" s="38">
        <v>621.18333333333351</v>
      </c>
      <c r="J125" s="38">
        <v>646.88333333333355</v>
      </c>
      <c r="K125" s="38">
        <v>651.6166666666669</v>
      </c>
      <c r="L125" s="38">
        <v>659.73333333333358</v>
      </c>
      <c r="M125" s="28">
        <v>643.5</v>
      </c>
      <c r="N125" s="28">
        <v>630.65</v>
      </c>
      <c r="O125" s="39">
        <v>45543600</v>
      </c>
      <c r="P125" s="40">
        <v>-1.8344280726670216E-3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563.4</v>
      </c>
      <c r="F126" s="37">
        <v>559.63333333333333</v>
      </c>
      <c r="G126" s="38">
        <v>551.76666666666665</v>
      </c>
      <c r="H126" s="38">
        <v>540.13333333333333</v>
      </c>
      <c r="I126" s="38">
        <v>532.26666666666665</v>
      </c>
      <c r="J126" s="38">
        <v>571.26666666666665</v>
      </c>
      <c r="K126" s="38">
        <v>579.13333333333321</v>
      </c>
      <c r="L126" s="38">
        <v>590.76666666666665</v>
      </c>
      <c r="M126" s="28">
        <v>567.5</v>
      </c>
      <c r="N126" s="28">
        <v>548</v>
      </c>
      <c r="O126" s="39">
        <v>11780000</v>
      </c>
      <c r="P126" s="40">
        <v>1.6283834789172866E-2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1863.25</v>
      </c>
      <c r="F127" s="37">
        <v>1849.8333333333333</v>
      </c>
      <c r="G127" s="38">
        <v>1830.2666666666664</v>
      </c>
      <c r="H127" s="38">
        <v>1797.2833333333331</v>
      </c>
      <c r="I127" s="38">
        <v>1777.7166666666662</v>
      </c>
      <c r="J127" s="38">
        <v>1882.8166666666666</v>
      </c>
      <c r="K127" s="38">
        <v>1902.3833333333337</v>
      </c>
      <c r="L127" s="38">
        <v>1935.3666666666668</v>
      </c>
      <c r="M127" s="28">
        <v>1869.4</v>
      </c>
      <c r="N127" s="28">
        <v>1816.85</v>
      </c>
      <c r="O127" s="39">
        <v>15187200</v>
      </c>
      <c r="P127" s="40">
        <v>2.7828911748781809E-2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76.849999999999994</v>
      </c>
      <c r="F128" s="37">
        <v>76.36666666666666</v>
      </c>
      <c r="G128" s="38">
        <v>75.48333333333332</v>
      </c>
      <c r="H128" s="38">
        <v>74.11666666666666</v>
      </c>
      <c r="I128" s="38">
        <v>73.23333333333332</v>
      </c>
      <c r="J128" s="38">
        <v>77.73333333333332</v>
      </c>
      <c r="K128" s="38">
        <v>78.616666666666674</v>
      </c>
      <c r="L128" s="38">
        <v>79.98333333333332</v>
      </c>
      <c r="M128" s="28">
        <v>77.25</v>
      </c>
      <c r="N128" s="28">
        <v>75</v>
      </c>
      <c r="O128" s="39">
        <v>51089900</v>
      </c>
      <c r="P128" s="40">
        <v>-4.6940194714881782E-3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2282.3000000000002</v>
      </c>
      <c r="F129" s="37">
        <v>2272.0666666666671</v>
      </c>
      <c r="G129" s="38">
        <v>2250.233333333334</v>
      </c>
      <c r="H129" s="38">
        <v>2218.166666666667</v>
      </c>
      <c r="I129" s="38">
        <v>2196.3333333333339</v>
      </c>
      <c r="J129" s="38">
        <v>2304.1333333333341</v>
      </c>
      <c r="K129" s="38">
        <v>2325.9666666666672</v>
      </c>
      <c r="L129" s="38">
        <v>2358.0333333333342</v>
      </c>
      <c r="M129" s="28">
        <v>2293.9</v>
      </c>
      <c r="N129" s="28">
        <v>2240</v>
      </c>
      <c r="O129" s="39">
        <v>1188750</v>
      </c>
      <c r="P129" s="40">
        <v>1.2563884156729131E-2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529.25</v>
      </c>
      <c r="F130" s="37">
        <v>528.2833333333333</v>
      </c>
      <c r="G130" s="38">
        <v>523.01666666666665</v>
      </c>
      <c r="H130" s="38">
        <v>516.7833333333333</v>
      </c>
      <c r="I130" s="38">
        <v>511.51666666666665</v>
      </c>
      <c r="J130" s="38">
        <v>534.51666666666665</v>
      </c>
      <c r="K130" s="38">
        <v>539.7833333333333</v>
      </c>
      <c r="L130" s="38">
        <v>546.01666666666665</v>
      </c>
      <c r="M130" s="28">
        <v>533.54999999999995</v>
      </c>
      <c r="N130" s="28">
        <v>522.04999999999995</v>
      </c>
      <c r="O130" s="39">
        <v>6424200</v>
      </c>
      <c r="P130" s="40">
        <v>2.1465369204350316E-2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386.35</v>
      </c>
      <c r="F131" s="37">
        <v>385.23333333333335</v>
      </c>
      <c r="G131" s="38">
        <v>382.81666666666672</v>
      </c>
      <c r="H131" s="38">
        <v>379.28333333333336</v>
      </c>
      <c r="I131" s="38">
        <v>376.86666666666673</v>
      </c>
      <c r="J131" s="38">
        <v>388.76666666666671</v>
      </c>
      <c r="K131" s="38">
        <v>391.18333333333334</v>
      </c>
      <c r="L131" s="38">
        <v>394.7166666666667</v>
      </c>
      <c r="M131" s="28">
        <v>387.65</v>
      </c>
      <c r="N131" s="28">
        <v>381.7</v>
      </c>
      <c r="O131" s="39">
        <v>13962000</v>
      </c>
      <c r="P131" s="40">
        <v>4.7495682210708118E-3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1823.45</v>
      </c>
      <c r="F132" s="37">
        <v>1816.9000000000003</v>
      </c>
      <c r="G132" s="38">
        <v>1807.4000000000005</v>
      </c>
      <c r="H132" s="38">
        <v>1791.3500000000001</v>
      </c>
      <c r="I132" s="38">
        <v>1781.8500000000004</v>
      </c>
      <c r="J132" s="38">
        <v>1832.9500000000007</v>
      </c>
      <c r="K132" s="38">
        <v>1842.4500000000003</v>
      </c>
      <c r="L132" s="38">
        <v>1858.5000000000009</v>
      </c>
      <c r="M132" s="28">
        <v>1826.4</v>
      </c>
      <c r="N132" s="28">
        <v>1800.85</v>
      </c>
      <c r="O132" s="39">
        <v>9585000</v>
      </c>
      <c r="P132" s="40">
        <v>-9.7322092734936777E-3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4791.95</v>
      </c>
      <c r="F133" s="37">
        <v>4767.1833333333334</v>
      </c>
      <c r="G133" s="38">
        <v>4715.8166666666666</v>
      </c>
      <c r="H133" s="38">
        <v>4639.6833333333334</v>
      </c>
      <c r="I133" s="38">
        <v>4588.3166666666666</v>
      </c>
      <c r="J133" s="38">
        <v>4843.3166666666666</v>
      </c>
      <c r="K133" s="38">
        <v>4894.6833333333334</v>
      </c>
      <c r="L133" s="38">
        <v>4970.8166666666666</v>
      </c>
      <c r="M133" s="28">
        <v>4818.55</v>
      </c>
      <c r="N133" s="28">
        <v>4691.05</v>
      </c>
      <c r="O133" s="39">
        <v>1282200</v>
      </c>
      <c r="P133" s="40">
        <v>-1.1684973124561813E-3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3538.3</v>
      </c>
      <c r="F134" s="37">
        <v>3533.1166666666668</v>
      </c>
      <c r="G134" s="38">
        <v>3487.2333333333336</v>
      </c>
      <c r="H134" s="38">
        <v>3436.166666666667</v>
      </c>
      <c r="I134" s="38">
        <v>3390.2833333333338</v>
      </c>
      <c r="J134" s="38">
        <v>3584.1833333333334</v>
      </c>
      <c r="K134" s="38">
        <v>3630.0666666666666</v>
      </c>
      <c r="L134" s="38">
        <v>3681.1333333333332</v>
      </c>
      <c r="M134" s="28">
        <v>3579</v>
      </c>
      <c r="N134" s="28">
        <v>3482.05</v>
      </c>
      <c r="O134" s="39">
        <v>1255200</v>
      </c>
      <c r="P134" s="40">
        <v>-3.446153846153846E-2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644.20000000000005</v>
      </c>
      <c r="F135" s="37">
        <v>645.16666666666663</v>
      </c>
      <c r="G135" s="38">
        <v>635.5333333333333</v>
      </c>
      <c r="H135" s="38">
        <v>626.86666666666667</v>
      </c>
      <c r="I135" s="38">
        <v>617.23333333333335</v>
      </c>
      <c r="J135" s="38">
        <v>653.83333333333326</v>
      </c>
      <c r="K135" s="38">
        <v>663.4666666666667</v>
      </c>
      <c r="L135" s="38">
        <v>672.13333333333321</v>
      </c>
      <c r="M135" s="28">
        <v>654.79999999999995</v>
      </c>
      <c r="N135" s="28">
        <v>636.5</v>
      </c>
      <c r="O135" s="39">
        <v>8775400</v>
      </c>
      <c r="P135" s="40">
        <v>6.2030655282378354E-2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1244.6500000000001</v>
      </c>
      <c r="F136" s="37">
        <v>1230.45</v>
      </c>
      <c r="G136" s="38">
        <v>1205.1000000000001</v>
      </c>
      <c r="H136" s="38">
        <v>1165.5500000000002</v>
      </c>
      <c r="I136" s="38">
        <v>1140.2000000000003</v>
      </c>
      <c r="J136" s="38">
        <v>1270</v>
      </c>
      <c r="K136" s="38">
        <v>1295.3499999999999</v>
      </c>
      <c r="L136" s="38">
        <v>1334.8999999999999</v>
      </c>
      <c r="M136" s="28">
        <v>1255.8</v>
      </c>
      <c r="N136" s="28">
        <v>1190.9000000000001</v>
      </c>
      <c r="O136" s="39">
        <v>11458300</v>
      </c>
      <c r="P136" s="40">
        <v>9.5596398174417167E-3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190.9</v>
      </c>
      <c r="F137" s="37">
        <v>190.21666666666667</v>
      </c>
      <c r="G137" s="38">
        <v>186.43333333333334</v>
      </c>
      <c r="H137" s="38">
        <v>181.96666666666667</v>
      </c>
      <c r="I137" s="38">
        <v>178.18333333333334</v>
      </c>
      <c r="J137" s="38">
        <v>194.68333333333334</v>
      </c>
      <c r="K137" s="38">
        <v>198.4666666666667</v>
      </c>
      <c r="L137" s="38">
        <v>202.93333333333334</v>
      </c>
      <c r="M137" s="28">
        <v>194</v>
      </c>
      <c r="N137" s="28">
        <v>185.75</v>
      </c>
      <c r="O137" s="39">
        <v>28424000</v>
      </c>
      <c r="P137" s="40">
        <v>4.9010924121641569E-2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103.65</v>
      </c>
      <c r="F138" s="37">
        <v>101.88333333333333</v>
      </c>
      <c r="G138" s="38">
        <v>99.516666666666652</v>
      </c>
      <c r="H138" s="38">
        <v>95.383333333333326</v>
      </c>
      <c r="I138" s="38">
        <v>93.016666666666652</v>
      </c>
      <c r="J138" s="38">
        <v>106.01666666666665</v>
      </c>
      <c r="K138" s="38">
        <v>108.38333333333333</v>
      </c>
      <c r="L138" s="38">
        <v>112.51666666666665</v>
      </c>
      <c r="M138" s="28">
        <v>104.25</v>
      </c>
      <c r="N138" s="28">
        <v>97.75</v>
      </c>
      <c r="O138" s="39">
        <v>29388000</v>
      </c>
      <c r="P138" s="40">
        <v>-1.2699052610360815E-2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525.75</v>
      </c>
      <c r="F139" s="37">
        <v>525.11666666666667</v>
      </c>
      <c r="G139" s="38">
        <v>522.58333333333337</v>
      </c>
      <c r="H139" s="38">
        <v>519.41666666666674</v>
      </c>
      <c r="I139" s="38">
        <v>516.88333333333344</v>
      </c>
      <c r="J139" s="38">
        <v>528.2833333333333</v>
      </c>
      <c r="K139" s="38">
        <v>530.81666666666661</v>
      </c>
      <c r="L139" s="38">
        <v>533.98333333333323</v>
      </c>
      <c r="M139" s="28">
        <v>527.65</v>
      </c>
      <c r="N139" s="28">
        <v>521.95000000000005</v>
      </c>
      <c r="O139" s="39">
        <v>9735600</v>
      </c>
      <c r="P139" s="40">
        <v>1.0965732087227415E-2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8978.7000000000007</v>
      </c>
      <c r="F140" s="37">
        <v>8943.2166666666672</v>
      </c>
      <c r="G140" s="38">
        <v>8824.9833333333336</v>
      </c>
      <c r="H140" s="38">
        <v>8671.2666666666664</v>
      </c>
      <c r="I140" s="38">
        <v>8553.0333333333328</v>
      </c>
      <c r="J140" s="38">
        <v>9096.9333333333343</v>
      </c>
      <c r="K140" s="38">
        <v>9215.1666666666679</v>
      </c>
      <c r="L140" s="38">
        <v>9368.883333333335</v>
      </c>
      <c r="M140" s="28">
        <v>9061.4500000000007</v>
      </c>
      <c r="N140" s="28">
        <v>8789.5</v>
      </c>
      <c r="O140" s="39">
        <v>4001100</v>
      </c>
      <c r="P140" s="40">
        <v>4.1913462503764681E-3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797.55</v>
      </c>
      <c r="F141" s="37">
        <v>791.88333333333321</v>
      </c>
      <c r="G141" s="38">
        <v>784.21666666666647</v>
      </c>
      <c r="H141" s="38">
        <v>770.88333333333321</v>
      </c>
      <c r="I141" s="38">
        <v>763.21666666666647</v>
      </c>
      <c r="J141" s="38">
        <v>805.21666666666647</v>
      </c>
      <c r="K141" s="38">
        <v>812.88333333333321</v>
      </c>
      <c r="L141" s="38">
        <v>826.21666666666647</v>
      </c>
      <c r="M141" s="28">
        <v>799.55</v>
      </c>
      <c r="N141" s="28">
        <v>778.55</v>
      </c>
      <c r="O141" s="39">
        <v>15516875</v>
      </c>
      <c r="P141" s="40">
        <v>6.9354315379623619E-3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44798</v>
      </c>
      <c r="E142" s="37">
        <v>1315</v>
      </c>
      <c r="F142" s="37">
        <v>1338.0333333333333</v>
      </c>
      <c r="G142" s="38">
        <v>1285.9666666666667</v>
      </c>
      <c r="H142" s="38">
        <v>1256.9333333333334</v>
      </c>
      <c r="I142" s="38">
        <v>1204.8666666666668</v>
      </c>
      <c r="J142" s="38">
        <v>1367.0666666666666</v>
      </c>
      <c r="K142" s="38">
        <v>1419.1333333333332</v>
      </c>
      <c r="L142" s="38">
        <v>1448.1666666666665</v>
      </c>
      <c r="M142" s="28">
        <v>1390.1</v>
      </c>
      <c r="N142" s="28">
        <v>1309</v>
      </c>
      <c r="O142" s="39">
        <v>3008400</v>
      </c>
      <c r="P142" s="40">
        <v>8.4186247657488833E-2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1591.6</v>
      </c>
      <c r="F143" s="37">
        <v>1600.5166666666667</v>
      </c>
      <c r="G143" s="38">
        <v>1576.0833333333333</v>
      </c>
      <c r="H143" s="38">
        <v>1560.5666666666666</v>
      </c>
      <c r="I143" s="38">
        <v>1536.1333333333332</v>
      </c>
      <c r="J143" s="38">
        <v>1616.0333333333333</v>
      </c>
      <c r="K143" s="38">
        <v>1640.4666666666667</v>
      </c>
      <c r="L143" s="38">
        <v>1655.9833333333333</v>
      </c>
      <c r="M143" s="28">
        <v>1624.95</v>
      </c>
      <c r="N143" s="28">
        <v>1585</v>
      </c>
      <c r="O143" s="39">
        <v>778800</v>
      </c>
      <c r="P143" s="40">
        <v>-1.9637462235649546E-2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880.45</v>
      </c>
      <c r="F144" s="37">
        <v>873.80000000000007</v>
      </c>
      <c r="G144" s="38">
        <v>858.65000000000009</v>
      </c>
      <c r="H144" s="38">
        <v>836.85</v>
      </c>
      <c r="I144" s="38">
        <v>821.7</v>
      </c>
      <c r="J144" s="38">
        <v>895.60000000000014</v>
      </c>
      <c r="K144" s="38">
        <v>910.75</v>
      </c>
      <c r="L144" s="38">
        <v>932.55000000000018</v>
      </c>
      <c r="M144" s="28">
        <v>888.95</v>
      </c>
      <c r="N144" s="28">
        <v>852</v>
      </c>
      <c r="O144" s="39">
        <v>1682200</v>
      </c>
      <c r="P144" s="40">
        <v>7.1635610766045549E-2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770.7</v>
      </c>
      <c r="F145" s="37">
        <v>762.0333333333333</v>
      </c>
      <c r="G145" s="38">
        <v>751.91666666666663</v>
      </c>
      <c r="H145" s="38">
        <v>733.13333333333333</v>
      </c>
      <c r="I145" s="38">
        <v>723.01666666666665</v>
      </c>
      <c r="J145" s="38">
        <v>780.81666666666661</v>
      </c>
      <c r="K145" s="38">
        <v>790.93333333333339</v>
      </c>
      <c r="L145" s="38">
        <v>809.71666666666658</v>
      </c>
      <c r="M145" s="28">
        <v>772.15</v>
      </c>
      <c r="N145" s="28">
        <v>743.25</v>
      </c>
      <c r="O145" s="39">
        <v>3338400</v>
      </c>
      <c r="P145" s="40">
        <v>-1.556970983722576E-2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3443.4</v>
      </c>
      <c r="F146" s="37">
        <v>3423.1833333333329</v>
      </c>
      <c r="G146" s="38">
        <v>3387.766666666666</v>
      </c>
      <c r="H146" s="38">
        <v>3332.1333333333332</v>
      </c>
      <c r="I146" s="38">
        <v>3296.7166666666662</v>
      </c>
      <c r="J146" s="38">
        <v>3478.8166666666657</v>
      </c>
      <c r="K146" s="38">
        <v>3514.2333333333327</v>
      </c>
      <c r="L146" s="38">
        <v>3569.8666666666654</v>
      </c>
      <c r="M146" s="28">
        <v>3458.6</v>
      </c>
      <c r="N146" s="28">
        <v>3367.55</v>
      </c>
      <c r="O146" s="39">
        <v>2689600</v>
      </c>
      <c r="P146" s="40">
        <v>-1.929642274009203E-3</v>
      </c>
    </row>
    <row r="147" spans="1:16" ht="12.75" customHeight="1">
      <c r="A147" s="28">
        <v>137</v>
      </c>
      <c r="B147" s="29" t="s">
        <v>49</v>
      </c>
      <c r="C147" s="30" t="s">
        <v>835</v>
      </c>
      <c r="D147" s="31">
        <v>44798</v>
      </c>
      <c r="E147" s="37">
        <v>131.1</v>
      </c>
      <c r="F147" s="37">
        <v>130.66666666666666</v>
      </c>
      <c r="G147" s="38">
        <v>127.98333333333332</v>
      </c>
      <c r="H147" s="38">
        <v>124.86666666666666</v>
      </c>
      <c r="I147" s="38">
        <v>122.18333333333332</v>
      </c>
      <c r="J147" s="38">
        <v>133.7833333333333</v>
      </c>
      <c r="K147" s="38">
        <v>136.46666666666664</v>
      </c>
      <c r="L147" s="38">
        <v>139.58333333333331</v>
      </c>
      <c r="M147" s="28">
        <v>133.35</v>
      </c>
      <c r="N147" s="28">
        <v>127.55</v>
      </c>
      <c r="O147" s="39">
        <v>43245000</v>
      </c>
      <c r="P147" s="40">
        <v>7.83213644524237E-2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2315.85</v>
      </c>
      <c r="F148" s="37">
        <v>2319.0666666666666</v>
      </c>
      <c r="G148" s="38">
        <v>2298.583333333333</v>
      </c>
      <c r="H148" s="38">
        <v>2281.3166666666666</v>
      </c>
      <c r="I148" s="38">
        <v>2260.833333333333</v>
      </c>
      <c r="J148" s="38">
        <v>2336.333333333333</v>
      </c>
      <c r="K148" s="38">
        <v>2356.8166666666666</v>
      </c>
      <c r="L148" s="38">
        <v>2374.083333333333</v>
      </c>
      <c r="M148" s="28">
        <v>2339.5500000000002</v>
      </c>
      <c r="N148" s="28">
        <v>2301.8000000000002</v>
      </c>
      <c r="O148" s="39">
        <v>2291625</v>
      </c>
      <c r="P148" s="40">
        <v>-1.2443438914027148E-2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86852.45</v>
      </c>
      <c r="F149" s="37">
        <v>85974.666666666672</v>
      </c>
      <c r="G149" s="38">
        <v>84761.383333333346</v>
      </c>
      <c r="H149" s="38">
        <v>82670.31666666668</v>
      </c>
      <c r="I149" s="38">
        <v>81457.033333333355</v>
      </c>
      <c r="J149" s="38">
        <v>88065.733333333337</v>
      </c>
      <c r="K149" s="38">
        <v>89279.016666666663</v>
      </c>
      <c r="L149" s="38">
        <v>91370.083333333328</v>
      </c>
      <c r="M149" s="28">
        <v>87187.95</v>
      </c>
      <c r="N149" s="28">
        <v>83883.600000000006</v>
      </c>
      <c r="O149" s="39">
        <v>78900</v>
      </c>
      <c r="P149" s="40">
        <v>-4.4909817213412417E-2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1120.0999999999999</v>
      </c>
      <c r="F150" s="37">
        <v>1109.7</v>
      </c>
      <c r="G150" s="38">
        <v>1080.45</v>
      </c>
      <c r="H150" s="38">
        <v>1040.8</v>
      </c>
      <c r="I150" s="38">
        <v>1011.55</v>
      </c>
      <c r="J150" s="38">
        <v>1149.3500000000001</v>
      </c>
      <c r="K150" s="38">
        <v>1178.6000000000001</v>
      </c>
      <c r="L150" s="38">
        <v>1218.2500000000002</v>
      </c>
      <c r="M150" s="28">
        <v>1138.95</v>
      </c>
      <c r="N150" s="28">
        <v>1070.05</v>
      </c>
      <c r="O150" s="39">
        <v>5152875</v>
      </c>
      <c r="P150" s="40">
        <v>1.9588929286933295E-2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279.45</v>
      </c>
      <c r="F151" s="37">
        <v>278.91666666666669</v>
      </c>
      <c r="G151" s="38">
        <v>276.08333333333337</v>
      </c>
      <c r="H151" s="38">
        <v>272.7166666666667</v>
      </c>
      <c r="I151" s="38">
        <v>269.88333333333338</v>
      </c>
      <c r="J151" s="38">
        <v>282.28333333333336</v>
      </c>
      <c r="K151" s="38">
        <v>285.11666666666673</v>
      </c>
      <c r="L151" s="38">
        <v>288.48333333333335</v>
      </c>
      <c r="M151" s="28">
        <v>281.75</v>
      </c>
      <c r="N151" s="28">
        <v>275.55</v>
      </c>
      <c r="O151" s="39">
        <v>2163200</v>
      </c>
      <c r="P151" s="40">
        <v>-9.9267155229846762E-2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79.400000000000006</v>
      </c>
      <c r="F152" s="37">
        <v>79.016666666666666</v>
      </c>
      <c r="G152" s="38">
        <v>78.233333333333334</v>
      </c>
      <c r="H152" s="38">
        <v>77.066666666666663</v>
      </c>
      <c r="I152" s="38">
        <v>76.283333333333331</v>
      </c>
      <c r="J152" s="38">
        <v>80.183333333333337</v>
      </c>
      <c r="K152" s="38">
        <v>80.966666666666669</v>
      </c>
      <c r="L152" s="38">
        <v>82.13333333333334</v>
      </c>
      <c r="M152" s="28">
        <v>79.8</v>
      </c>
      <c r="N152" s="28">
        <v>77.849999999999994</v>
      </c>
      <c r="O152" s="39">
        <v>64680750</v>
      </c>
      <c r="P152" s="40">
        <v>-1.8129032258064517E-2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4326.1000000000004</v>
      </c>
      <c r="F153" s="37">
        <v>4340.4666666666672</v>
      </c>
      <c r="G153" s="38">
        <v>4286.9333333333343</v>
      </c>
      <c r="H153" s="38">
        <v>4247.7666666666673</v>
      </c>
      <c r="I153" s="38">
        <v>4194.2333333333345</v>
      </c>
      <c r="J153" s="38">
        <v>4379.6333333333341</v>
      </c>
      <c r="K153" s="38">
        <v>4433.166666666667</v>
      </c>
      <c r="L153" s="38">
        <v>4472.3333333333339</v>
      </c>
      <c r="M153" s="28">
        <v>4394</v>
      </c>
      <c r="N153" s="28">
        <v>4301.3</v>
      </c>
      <c r="O153" s="39">
        <v>1510875</v>
      </c>
      <c r="P153" s="40">
        <v>1.0618729096989967E-2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4365.2</v>
      </c>
      <c r="F154" s="37">
        <v>4381.083333333333</v>
      </c>
      <c r="G154" s="38">
        <v>4335.6166666666659</v>
      </c>
      <c r="H154" s="38">
        <v>4306.0333333333328</v>
      </c>
      <c r="I154" s="38">
        <v>4260.5666666666657</v>
      </c>
      <c r="J154" s="38">
        <v>4410.6666666666661</v>
      </c>
      <c r="K154" s="38">
        <v>4456.1333333333332</v>
      </c>
      <c r="L154" s="38">
        <v>4485.7166666666662</v>
      </c>
      <c r="M154" s="28">
        <v>4426.55</v>
      </c>
      <c r="N154" s="28">
        <v>4351.5</v>
      </c>
      <c r="O154" s="39">
        <v>519750</v>
      </c>
      <c r="P154" s="40">
        <v>-1.1553273427471117E-2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19347.900000000001</v>
      </c>
      <c r="F155" s="37">
        <v>19376.100000000002</v>
      </c>
      <c r="G155" s="38">
        <v>19208.700000000004</v>
      </c>
      <c r="H155" s="38">
        <v>19069.500000000004</v>
      </c>
      <c r="I155" s="38">
        <v>18902.100000000006</v>
      </c>
      <c r="J155" s="38">
        <v>19515.300000000003</v>
      </c>
      <c r="K155" s="38">
        <v>19682.700000000004</v>
      </c>
      <c r="L155" s="38">
        <v>19821.900000000001</v>
      </c>
      <c r="M155" s="28">
        <v>19543.5</v>
      </c>
      <c r="N155" s="28">
        <v>19236.900000000001</v>
      </c>
      <c r="O155" s="39">
        <v>388440</v>
      </c>
      <c r="P155" s="40">
        <v>-2.0377282356501564E-2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107.95</v>
      </c>
      <c r="F156" s="37">
        <v>108</v>
      </c>
      <c r="G156" s="38">
        <v>107.15</v>
      </c>
      <c r="H156" s="38">
        <v>106.35000000000001</v>
      </c>
      <c r="I156" s="38">
        <v>105.50000000000001</v>
      </c>
      <c r="J156" s="38">
        <v>108.8</v>
      </c>
      <c r="K156" s="38">
        <v>109.64999999999999</v>
      </c>
      <c r="L156" s="38">
        <v>110.44999999999999</v>
      </c>
      <c r="M156" s="28">
        <v>108.85</v>
      </c>
      <c r="N156" s="28">
        <v>107.2</v>
      </c>
      <c r="O156" s="39">
        <v>80329650</v>
      </c>
      <c r="P156" s="40">
        <v>2.6234699991440555E-2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154.44999999999999</v>
      </c>
      <c r="F157" s="37">
        <v>152.69999999999999</v>
      </c>
      <c r="G157" s="38">
        <v>150.19999999999999</v>
      </c>
      <c r="H157" s="38">
        <v>145.94999999999999</v>
      </c>
      <c r="I157" s="38">
        <v>143.44999999999999</v>
      </c>
      <c r="J157" s="38">
        <v>156.94999999999999</v>
      </c>
      <c r="K157" s="38">
        <v>159.44999999999999</v>
      </c>
      <c r="L157" s="38">
        <v>163.69999999999999</v>
      </c>
      <c r="M157" s="28">
        <v>155.19999999999999</v>
      </c>
      <c r="N157" s="28">
        <v>148.44999999999999</v>
      </c>
      <c r="O157" s="39">
        <v>67265700</v>
      </c>
      <c r="P157" s="40">
        <v>-5.6454330974047857E-3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937</v>
      </c>
      <c r="F158" s="37">
        <v>928.88333333333333</v>
      </c>
      <c r="G158" s="38">
        <v>915.86666666666667</v>
      </c>
      <c r="H158" s="38">
        <v>894.73333333333335</v>
      </c>
      <c r="I158" s="38">
        <v>881.7166666666667</v>
      </c>
      <c r="J158" s="38">
        <v>950.01666666666665</v>
      </c>
      <c r="K158" s="38">
        <v>963.0333333333333</v>
      </c>
      <c r="L158" s="38">
        <v>984.16666666666663</v>
      </c>
      <c r="M158" s="28">
        <v>941.9</v>
      </c>
      <c r="N158" s="28">
        <v>907.75</v>
      </c>
      <c r="O158" s="39">
        <v>5380200</v>
      </c>
      <c r="P158" s="40">
        <v>-1.2843565373747753E-2</v>
      </c>
    </row>
    <row r="159" spans="1:16" ht="12.75" customHeight="1">
      <c r="A159" s="28">
        <v>149</v>
      </c>
      <c r="B159" s="29" t="s">
        <v>86</v>
      </c>
      <c r="C159" s="30" t="s">
        <v>444</v>
      </c>
      <c r="D159" s="31">
        <v>44798</v>
      </c>
      <c r="E159" s="37">
        <v>3175.3</v>
      </c>
      <c r="F159" s="37">
        <v>3177.3166666666671</v>
      </c>
      <c r="G159" s="38">
        <v>3145.6333333333341</v>
      </c>
      <c r="H159" s="38">
        <v>3115.9666666666672</v>
      </c>
      <c r="I159" s="38">
        <v>3084.2833333333342</v>
      </c>
      <c r="J159" s="38">
        <v>3206.983333333334</v>
      </c>
      <c r="K159" s="38">
        <v>3238.6666666666674</v>
      </c>
      <c r="L159" s="38">
        <v>3268.3333333333339</v>
      </c>
      <c r="M159" s="28">
        <v>3209</v>
      </c>
      <c r="N159" s="28">
        <v>3147.65</v>
      </c>
      <c r="O159" s="39">
        <v>421000</v>
      </c>
      <c r="P159" s="40">
        <v>-1.896633475580844E-3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136</v>
      </c>
      <c r="F160" s="37">
        <v>134.46666666666667</v>
      </c>
      <c r="G160" s="38">
        <v>132.48333333333335</v>
      </c>
      <c r="H160" s="38">
        <v>128.96666666666667</v>
      </c>
      <c r="I160" s="38">
        <v>126.98333333333335</v>
      </c>
      <c r="J160" s="38">
        <v>137.98333333333335</v>
      </c>
      <c r="K160" s="38">
        <v>139.96666666666664</v>
      </c>
      <c r="L160" s="38">
        <v>143.48333333333335</v>
      </c>
      <c r="M160" s="28">
        <v>136.44999999999999</v>
      </c>
      <c r="N160" s="28">
        <v>130.94999999999999</v>
      </c>
      <c r="O160" s="39">
        <v>45487750</v>
      </c>
      <c r="P160" s="40">
        <v>9.5701956763223107E-3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49221.05</v>
      </c>
      <c r="F161" s="37">
        <v>49073.333333333336</v>
      </c>
      <c r="G161" s="38">
        <v>48747.76666666667</v>
      </c>
      <c r="H161" s="38">
        <v>48274.483333333337</v>
      </c>
      <c r="I161" s="38">
        <v>47948.916666666672</v>
      </c>
      <c r="J161" s="38">
        <v>49546.616666666669</v>
      </c>
      <c r="K161" s="38">
        <v>49872.183333333334</v>
      </c>
      <c r="L161" s="38">
        <v>50345.466666666667</v>
      </c>
      <c r="M161" s="28">
        <v>49398.9</v>
      </c>
      <c r="N161" s="28">
        <v>48600.05</v>
      </c>
      <c r="O161" s="39">
        <v>103020</v>
      </c>
      <c r="P161" s="40">
        <v>-3.626867836936022E-3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1760.55</v>
      </c>
      <c r="F162" s="37">
        <v>1764.6833333333334</v>
      </c>
      <c r="G162" s="38">
        <v>1734.6166666666668</v>
      </c>
      <c r="H162" s="38">
        <v>1708.6833333333334</v>
      </c>
      <c r="I162" s="38">
        <v>1678.6166666666668</v>
      </c>
      <c r="J162" s="38">
        <v>1790.6166666666668</v>
      </c>
      <c r="K162" s="38">
        <v>1820.6833333333334</v>
      </c>
      <c r="L162" s="38">
        <v>1846.6166666666668</v>
      </c>
      <c r="M162" s="28">
        <v>1794.75</v>
      </c>
      <c r="N162" s="28">
        <v>1738.75</v>
      </c>
      <c r="O162" s="39">
        <v>3683350</v>
      </c>
      <c r="P162" s="40">
        <v>1.3621916149538369E-2</v>
      </c>
    </row>
    <row r="163" spans="1:16" ht="12.75" customHeight="1">
      <c r="A163" s="28">
        <v>153</v>
      </c>
      <c r="B163" s="29" t="s">
        <v>86</v>
      </c>
      <c r="C163" s="30" t="s">
        <v>449</v>
      </c>
      <c r="D163" s="31">
        <v>44798</v>
      </c>
      <c r="E163" s="37">
        <v>3673.15</v>
      </c>
      <c r="F163" s="37">
        <v>3657.9500000000003</v>
      </c>
      <c r="G163" s="38">
        <v>3635.2000000000007</v>
      </c>
      <c r="H163" s="38">
        <v>3597.2500000000005</v>
      </c>
      <c r="I163" s="38">
        <v>3574.5000000000009</v>
      </c>
      <c r="J163" s="38">
        <v>3695.9000000000005</v>
      </c>
      <c r="K163" s="38">
        <v>3718.6499999999996</v>
      </c>
      <c r="L163" s="38">
        <v>3756.6000000000004</v>
      </c>
      <c r="M163" s="28">
        <v>3680.7</v>
      </c>
      <c r="N163" s="28">
        <v>3620</v>
      </c>
      <c r="O163" s="39">
        <v>694500</v>
      </c>
      <c r="P163" s="40">
        <v>-2.6083298275136727E-2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226.65</v>
      </c>
      <c r="F164" s="37">
        <v>224.83333333333334</v>
      </c>
      <c r="G164" s="38">
        <v>222.61666666666667</v>
      </c>
      <c r="H164" s="38">
        <v>218.58333333333334</v>
      </c>
      <c r="I164" s="38">
        <v>216.36666666666667</v>
      </c>
      <c r="J164" s="38">
        <v>228.86666666666667</v>
      </c>
      <c r="K164" s="38">
        <v>231.08333333333331</v>
      </c>
      <c r="L164" s="38">
        <v>235.11666666666667</v>
      </c>
      <c r="M164" s="28">
        <v>227.05</v>
      </c>
      <c r="N164" s="28">
        <v>220.8</v>
      </c>
      <c r="O164" s="39">
        <v>13404000</v>
      </c>
      <c r="P164" s="40">
        <v>4.6860356138706656E-2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117.8</v>
      </c>
      <c r="F165" s="37">
        <v>117.41666666666667</v>
      </c>
      <c r="G165" s="38">
        <v>116.68333333333334</v>
      </c>
      <c r="H165" s="38">
        <v>115.56666666666666</v>
      </c>
      <c r="I165" s="38">
        <v>114.83333333333333</v>
      </c>
      <c r="J165" s="38">
        <v>118.53333333333335</v>
      </c>
      <c r="K165" s="38">
        <v>119.26666666666667</v>
      </c>
      <c r="L165" s="38">
        <v>120.38333333333335</v>
      </c>
      <c r="M165" s="28">
        <v>118.15</v>
      </c>
      <c r="N165" s="28">
        <v>116.3</v>
      </c>
      <c r="O165" s="39">
        <v>30119600</v>
      </c>
      <c r="P165" s="40">
        <v>3.3044196612969849E-3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2508.6999999999998</v>
      </c>
      <c r="F166" s="37">
        <v>2496.2666666666664</v>
      </c>
      <c r="G166" s="38">
        <v>2477.4333333333329</v>
      </c>
      <c r="H166" s="38">
        <v>2446.1666666666665</v>
      </c>
      <c r="I166" s="38">
        <v>2427.333333333333</v>
      </c>
      <c r="J166" s="38">
        <v>2527.5333333333328</v>
      </c>
      <c r="K166" s="38">
        <v>2546.3666666666668</v>
      </c>
      <c r="L166" s="38">
        <v>2577.6333333333328</v>
      </c>
      <c r="M166" s="28">
        <v>2515.1</v>
      </c>
      <c r="N166" s="28">
        <v>2465</v>
      </c>
      <c r="O166" s="39">
        <v>2749750</v>
      </c>
      <c r="P166" s="40">
        <v>-7.3104693140794222E-3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3100.4</v>
      </c>
      <c r="F167" s="37">
        <v>3110.8833333333337</v>
      </c>
      <c r="G167" s="38">
        <v>3062.2166666666672</v>
      </c>
      <c r="H167" s="38">
        <v>3024.0333333333333</v>
      </c>
      <c r="I167" s="38">
        <v>2975.3666666666668</v>
      </c>
      <c r="J167" s="38">
        <v>3149.0666666666675</v>
      </c>
      <c r="K167" s="38">
        <v>3197.7333333333345</v>
      </c>
      <c r="L167" s="38">
        <v>3235.9166666666679</v>
      </c>
      <c r="M167" s="28">
        <v>3159.55</v>
      </c>
      <c r="N167" s="28">
        <v>3072.7</v>
      </c>
      <c r="O167" s="39">
        <v>1725500</v>
      </c>
      <c r="P167" s="40">
        <v>-8.0482897384305842E-3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33.65</v>
      </c>
      <c r="F168" s="37">
        <v>33.016666666666673</v>
      </c>
      <c r="G168" s="38">
        <v>32.033333333333346</v>
      </c>
      <c r="H168" s="38">
        <v>30.416666666666671</v>
      </c>
      <c r="I168" s="38">
        <v>29.433333333333344</v>
      </c>
      <c r="J168" s="38">
        <v>34.633333333333347</v>
      </c>
      <c r="K168" s="38">
        <v>35.616666666666681</v>
      </c>
      <c r="L168" s="38">
        <v>37.233333333333348</v>
      </c>
      <c r="M168" s="28">
        <v>34</v>
      </c>
      <c r="N168" s="28">
        <v>31.4</v>
      </c>
      <c r="O168" s="39">
        <v>196672000</v>
      </c>
      <c r="P168" s="40">
        <v>-0.10362429811128127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2354.5500000000002</v>
      </c>
      <c r="F169" s="37">
        <v>2336.9166666666665</v>
      </c>
      <c r="G169" s="38">
        <v>2312.7333333333331</v>
      </c>
      <c r="H169" s="38">
        <v>2270.9166666666665</v>
      </c>
      <c r="I169" s="38">
        <v>2246.7333333333331</v>
      </c>
      <c r="J169" s="38">
        <v>2378.7333333333331</v>
      </c>
      <c r="K169" s="38">
        <v>2402.9166666666665</v>
      </c>
      <c r="L169" s="38">
        <v>2444.7333333333331</v>
      </c>
      <c r="M169" s="28">
        <v>2361.1</v>
      </c>
      <c r="N169" s="28">
        <v>2295.1</v>
      </c>
      <c r="O169" s="39">
        <v>1108500</v>
      </c>
      <c r="P169" s="40">
        <v>-1.017948031074203E-2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218.1</v>
      </c>
      <c r="F170" s="37">
        <v>216.7833333333333</v>
      </c>
      <c r="G170" s="38">
        <v>215.01666666666659</v>
      </c>
      <c r="H170" s="38">
        <v>211.93333333333328</v>
      </c>
      <c r="I170" s="38">
        <v>210.16666666666657</v>
      </c>
      <c r="J170" s="38">
        <v>219.86666666666662</v>
      </c>
      <c r="K170" s="38">
        <v>221.63333333333333</v>
      </c>
      <c r="L170" s="38">
        <v>224.71666666666664</v>
      </c>
      <c r="M170" s="28">
        <v>218.55</v>
      </c>
      <c r="N170" s="28">
        <v>213.7</v>
      </c>
      <c r="O170" s="39">
        <v>51148800</v>
      </c>
      <c r="P170" s="40">
        <v>-2.3697930380746747E-3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2163.6</v>
      </c>
      <c r="F171" s="37">
        <v>2154.6833333333329</v>
      </c>
      <c r="G171" s="38">
        <v>2136.016666666666</v>
      </c>
      <c r="H171" s="38">
        <v>2108.4333333333329</v>
      </c>
      <c r="I171" s="38">
        <v>2089.766666666666</v>
      </c>
      <c r="J171" s="38">
        <v>2182.266666666666</v>
      </c>
      <c r="K171" s="38">
        <v>2200.9333333333329</v>
      </c>
      <c r="L171" s="38">
        <v>2228.516666666666</v>
      </c>
      <c r="M171" s="28">
        <v>2173.35</v>
      </c>
      <c r="N171" s="28">
        <v>2127.1</v>
      </c>
      <c r="O171" s="39">
        <v>2723237</v>
      </c>
      <c r="P171" s="40">
        <v>4.8055263553086047E-3</v>
      </c>
    </row>
    <row r="172" spans="1:16" ht="12.75" customHeight="1">
      <c r="A172" s="28">
        <v>162</v>
      </c>
      <c r="B172" s="29" t="s">
        <v>44</v>
      </c>
      <c r="C172" s="30" t="s">
        <v>461</v>
      </c>
      <c r="D172" s="31">
        <v>44798</v>
      </c>
      <c r="E172" s="37">
        <v>191.2</v>
      </c>
      <c r="F172" s="37">
        <v>187.4</v>
      </c>
      <c r="G172" s="38">
        <v>180.8</v>
      </c>
      <c r="H172" s="38">
        <v>170.4</v>
      </c>
      <c r="I172" s="38">
        <v>163.80000000000001</v>
      </c>
      <c r="J172" s="38">
        <v>197.8</v>
      </c>
      <c r="K172" s="38">
        <v>204.39999999999998</v>
      </c>
      <c r="L172" s="38">
        <v>214.8</v>
      </c>
      <c r="M172" s="28">
        <v>194</v>
      </c>
      <c r="N172" s="28">
        <v>177</v>
      </c>
      <c r="O172" s="39">
        <v>10384500</v>
      </c>
      <c r="P172" s="40">
        <v>-1.5267175572519083E-2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746.35</v>
      </c>
      <c r="F173" s="37">
        <v>743.80000000000007</v>
      </c>
      <c r="G173" s="38">
        <v>729.75000000000011</v>
      </c>
      <c r="H173" s="38">
        <v>713.15000000000009</v>
      </c>
      <c r="I173" s="38">
        <v>699.10000000000014</v>
      </c>
      <c r="J173" s="38">
        <v>760.40000000000009</v>
      </c>
      <c r="K173" s="38">
        <v>774.45</v>
      </c>
      <c r="L173" s="38">
        <v>791.05000000000007</v>
      </c>
      <c r="M173" s="28">
        <v>757.85</v>
      </c>
      <c r="N173" s="28">
        <v>727.2</v>
      </c>
      <c r="O173" s="39">
        <v>5282750</v>
      </c>
      <c r="P173" s="40">
        <v>1.9019511395310707E-2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96.8</v>
      </c>
      <c r="F174" s="37">
        <v>95.866666666666674</v>
      </c>
      <c r="G174" s="38">
        <v>93.333333333333343</v>
      </c>
      <c r="H174" s="38">
        <v>89.866666666666674</v>
      </c>
      <c r="I174" s="38">
        <v>87.333333333333343</v>
      </c>
      <c r="J174" s="38">
        <v>99.333333333333343</v>
      </c>
      <c r="K174" s="38">
        <v>101.86666666666667</v>
      </c>
      <c r="L174" s="38">
        <v>105.33333333333334</v>
      </c>
      <c r="M174" s="28">
        <v>98.4</v>
      </c>
      <c r="N174" s="28">
        <v>92.4</v>
      </c>
      <c r="O174" s="39">
        <v>43235000</v>
      </c>
      <c r="P174" s="40">
        <v>5.8513893989472397E-2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133.6</v>
      </c>
      <c r="F175" s="37">
        <v>133.03333333333333</v>
      </c>
      <c r="G175" s="38">
        <v>132.31666666666666</v>
      </c>
      <c r="H175" s="38">
        <v>131.03333333333333</v>
      </c>
      <c r="I175" s="38">
        <v>130.31666666666666</v>
      </c>
      <c r="J175" s="38">
        <v>134.31666666666666</v>
      </c>
      <c r="K175" s="38">
        <v>135.0333333333333</v>
      </c>
      <c r="L175" s="38">
        <v>136.31666666666666</v>
      </c>
      <c r="M175" s="28">
        <v>133.75</v>
      </c>
      <c r="N175" s="28">
        <v>131.75</v>
      </c>
      <c r="O175" s="39">
        <v>22044000</v>
      </c>
      <c r="P175" s="40">
        <v>1.4076731990063483E-2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2575.0500000000002</v>
      </c>
      <c r="F176" s="37">
        <v>2559.1999999999998</v>
      </c>
      <c r="G176" s="38">
        <v>2529.2999999999997</v>
      </c>
      <c r="H176" s="38">
        <v>2483.5499999999997</v>
      </c>
      <c r="I176" s="38">
        <v>2453.6499999999996</v>
      </c>
      <c r="J176" s="38">
        <v>2604.9499999999998</v>
      </c>
      <c r="K176" s="38">
        <v>2634.8499999999995</v>
      </c>
      <c r="L176" s="38">
        <v>2680.6</v>
      </c>
      <c r="M176" s="28">
        <v>2589.1</v>
      </c>
      <c r="N176" s="28">
        <v>2513.4499999999998</v>
      </c>
      <c r="O176" s="39">
        <v>33962250</v>
      </c>
      <c r="P176" s="40">
        <v>-4.7388978100654247E-2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78</v>
      </c>
      <c r="F177" s="37">
        <v>77.850000000000009</v>
      </c>
      <c r="G177" s="38">
        <v>77.200000000000017</v>
      </c>
      <c r="H177" s="38">
        <v>76.400000000000006</v>
      </c>
      <c r="I177" s="38">
        <v>75.750000000000014</v>
      </c>
      <c r="J177" s="38">
        <v>78.65000000000002</v>
      </c>
      <c r="K177" s="38">
        <v>79.300000000000026</v>
      </c>
      <c r="L177" s="38">
        <v>80.100000000000023</v>
      </c>
      <c r="M177" s="28">
        <v>78.5</v>
      </c>
      <c r="N177" s="28">
        <v>77.05</v>
      </c>
      <c r="O177" s="39">
        <v>108936000</v>
      </c>
      <c r="P177" s="40">
        <v>-8.1940347427073099E-3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948.4</v>
      </c>
      <c r="F178" s="37">
        <v>948.25</v>
      </c>
      <c r="G178" s="38">
        <v>939.5</v>
      </c>
      <c r="H178" s="38">
        <v>930.6</v>
      </c>
      <c r="I178" s="38">
        <v>921.85</v>
      </c>
      <c r="J178" s="38">
        <v>957.15</v>
      </c>
      <c r="K178" s="38">
        <v>965.9</v>
      </c>
      <c r="L178" s="38">
        <v>974.8</v>
      </c>
      <c r="M178" s="28">
        <v>957</v>
      </c>
      <c r="N178" s="28">
        <v>939.35</v>
      </c>
      <c r="O178" s="39">
        <v>6503200</v>
      </c>
      <c r="P178" s="40">
        <v>-2.3895292987512008E-2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1318.25</v>
      </c>
      <c r="F179" s="37">
        <v>1310.3333333333333</v>
      </c>
      <c r="G179" s="38">
        <v>1300.1166666666666</v>
      </c>
      <c r="H179" s="38">
        <v>1281.9833333333333</v>
      </c>
      <c r="I179" s="38">
        <v>1271.7666666666667</v>
      </c>
      <c r="J179" s="38">
        <v>1328.4666666666665</v>
      </c>
      <c r="K179" s="38">
        <v>1338.6833333333332</v>
      </c>
      <c r="L179" s="38">
        <v>1356.8166666666664</v>
      </c>
      <c r="M179" s="28">
        <v>1320.55</v>
      </c>
      <c r="N179" s="28">
        <v>1292.2</v>
      </c>
      <c r="O179" s="39">
        <v>6972750</v>
      </c>
      <c r="P179" s="40">
        <v>-1.6918684572274505E-2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535</v>
      </c>
      <c r="F180" s="37">
        <v>533.48333333333335</v>
      </c>
      <c r="G180" s="38">
        <v>529.56666666666672</v>
      </c>
      <c r="H180" s="38">
        <v>524.13333333333333</v>
      </c>
      <c r="I180" s="38">
        <v>520.2166666666667</v>
      </c>
      <c r="J180" s="38">
        <v>538.91666666666674</v>
      </c>
      <c r="K180" s="38">
        <v>542.83333333333326</v>
      </c>
      <c r="L180" s="38">
        <v>548.26666666666677</v>
      </c>
      <c r="M180" s="28">
        <v>537.4</v>
      </c>
      <c r="N180" s="28">
        <v>528.04999999999995</v>
      </c>
      <c r="O180" s="39">
        <v>47503500</v>
      </c>
      <c r="P180" s="40">
        <v>3.4427568185529972E-2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20671.150000000001</v>
      </c>
      <c r="F181" s="37">
        <v>20507.399999999998</v>
      </c>
      <c r="G181" s="38">
        <v>20313.799999999996</v>
      </c>
      <c r="H181" s="38">
        <v>19956.449999999997</v>
      </c>
      <c r="I181" s="38">
        <v>19762.849999999995</v>
      </c>
      <c r="J181" s="38">
        <v>20864.749999999996</v>
      </c>
      <c r="K181" s="38">
        <v>21058.349999999995</v>
      </c>
      <c r="L181" s="38">
        <v>21415.699999999997</v>
      </c>
      <c r="M181" s="28">
        <v>20701</v>
      </c>
      <c r="N181" s="28">
        <v>20150.05</v>
      </c>
      <c r="O181" s="39">
        <v>296100</v>
      </c>
      <c r="P181" s="40">
        <v>2.5393600812595226E-3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2774</v>
      </c>
      <c r="F182" s="37">
        <v>2757.3666666666668</v>
      </c>
      <c r="G182" s="38">
        <v>2731.7333333333336</v>
      </c>
      <c r="H182" s="38">
        <v>2689.4666666666667</v>
      </c>
      <c r="I182" s="38">
        <v>2663.8333333333335</v>
      </c>
      <c r="J182" s="38">
        <v>2799.6333333333337</v>
      </c>
      <c r="K182" s="38">
        <v>2825.2666666666669</v>
      </c>
      <c r="L182" s="38">
        <v>2867.5333333333338</v>
      </c>
      <c r="M182" s="28">
        <v>2783</v>
      </c>
      <c r="N182" s="28">
        <v>2715.1</v>
      </c>
      <c r="O182" s="39">
        <v>2000900</v>
      </c>
      <c r="P182" s="40">
        <v>4.1248453183005636E-4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2468.85</v>
      </c>
      <c r="F183" s="37">
        <v>2459.2833333333333</v>
      </c>
      <c r="G183" s="38">
        <v>2444.6166666666668</v>
      </c>
      <c r="H183" s="38">
        <v>2420.3833333333337</v>
      </c>
      <c r="I183" s="38">
        <v>2405.7166666666672</v>
      </c>
      <c r="J183" s="38">
        <v>2483.5166666666664</v>
      </c>
      <c r="K183" s="38">
        <v>2498.1833333333334</v>
      </c>
      <c r="L183" s="38">
        <v>2522.4166666666661</v>
      </c>
      <c r="M183" s="28">
        <v>2473.9499999999998</v>
      </c>
      <c r="N183" s="28">
        <v>2435.0500000000002</v>
      </c>
      <c r="O183" s="39">
        <v>3673500</v>
      </c>
      <c r="P183" s="40">
        <v>-8.1599347205222358E-4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1376.9</v>
      </c>
      <c r="F184" s="37">
        <v>1372.3666666666668</v>
      </c>
      <c r="G184" s="38">
        <v>1356.5333333333335</v>
      </c>
      <c r="H184" s="38">
        <v>1336.1666666666667</v>
      </c>
      <c r="I184" s="38">
        <v>1320.3333333333335</v>
      </c>
      <c r="J184" s="38">
        <v>1392.7333333333336</v>
      </c>
      <c r="K184" s="38">
        <v>1408.5666666666666</v>
      </c>
      <c r="L184" s="38">
        <v>1428.9333333333336</v>
      </c>
      <c r="M184" s="28">
        <v>1388.2</v>
      </c>
      <c r="N184" s="28">
        <v>1352</v>
      </c>
      <c r="O184" s="39">
        <v>4344000</v>
      </c>
      <c r="P184" s="40">
        <v>-1.5099986396408652E-2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918.25</v>
      </c>
      <c r="F185" s="37">
        <v>922.16666666666663</v>
      </c>
      <c r="G185" s="38">
        <v>905.38333333333321</v>
      </c>
      <c r="H185" s="38">
        <v>892.51666666666654</v>
      </c>
      <c r="I185" s="38">
        <v>875.73333333333312</v>
      </c>
      <c r="J185" s="38">
        <v>935.0333333333333</v>
      </c>
      <c r="K185" s="38">
        <v>951.81666666666683</v>
      </c>
      <c r="L185" s="38">
        <v>964.68333333333339</v>
      </c>
      <c r="M185" s="28">
        <v>938.95</v>
      </c>
      <c r="N185" s="28">
        <v>909.3</v>
      </c>
      <c r="O185" s="39">
        <v>20923700</v>
      </c>
      <c r="P185" s="40">
        <v>3.2556890649123984E-3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472.95</v>
      </c>
      <c r="F186" s="37">
        <v>473.56666666666666</v>
      </c>
      <c r="G186" s="38">
        <v>468.18333333333334</v>
      </c>
      <c r="H186" s="38">
        <v>463.41666666666669</v>
      </c>
      <c r="I186" s="38">
        <v>458.03333333333336</v>
      </c>
      <c r="J186" s="38">
        <v>478.33333333333331</v>
      </c>
      <c r="K186" s="38">
        <v>483.71666666666664</v>
      </c>
      <c r="L186" s="38">
        <v>488.48333333333329</v>
      </c>
      <c r="M186" s="28">
        <v>478.95</v>
      </c>
      <c r="N186" s="28">
        <v>468.8</v>
      </c>
      <c r="O186" s="39">
        <v>9388500</v>
      </c>
      <c r="P186" s="40">
        <v>1.1637304024567642E-2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574.20000000000005</v>
      </c>
      <c r="F187" s="37">
        <v>575.5</v>
      </c>
      <c r="G187" s="38">
        <v>567.5</v>
      </c>
      <c r="H187" s="38">
        <v>560.79999999999995</v>
      </c>
      <c r="I187" s="38">
        <v>552.79999999999995</v>
      </c>
      <c r="J187" s="38">
        <v>582.20000000000005</v>
      </c>
      <c r="K187" s="38">
        <v>590.20000000000005</v>
      </c>
      <c r="L187" s="38">
        <v>596.90000000000009</v>
      </c>
      <c r="M187" s="28">
        <v>583.5</v>
      </c>
      <c r="N187" s="28">
        <v>568.79999999999995</v>
      </c>
      <c r="O187" s="39">
        <v>1745000</v>
      </c>
      <c r="P187" s="40">
        <v>0.12508059316569956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947.9</v>
      </c>
      <c r="F188" s="37">
        <v>937.66666666666663</v>
      </c>
      <c r="G188" s="38">
        <v>924.5333333333333</v>
      </c>
      <c r="H188" s="38">
        <v>901.16666666666663</v>
      </c>
      <c r="I188" s="38">
        <v>888.0333333333333</v>
      </c>
      <c r="J188" s="38">
        <v>961.0333333333333</v>
      </c>
      <c r="K188" s="38">
        <v>974.16666666666674</v>
      </c>
      <c r="L188" s="38">
        <v>997.5333333333333</v>
      </c>
      <c r="M188" s="28">
        <v>950.8</v>
      </c>
      <c r="N188" s="28">
        <v>914.3</v>
      </c>
      <c r="O188" s="39">
        <v>5205000</v>
      </c>
      <c r="P188" s="40">
        <v>7.7416683916373422E-2</v>
      </c>
    </row>
    <row r="189" spans="1:16" ht="12.75" customHeight="1">
      <c r="A189" s="28">
        <v>179</v>
      </c>
      <c r="B189" s="29" t="s">
        <v>74</v>
      </c>
      <c r="C189" s="30" t="s">
        <v>504</v>
      </c>
      <c r="D189" s="31">
        <v>44798</v>
      </c>
      <c r="E189" s="37">
        <v>1056.45</v>
      </c>
      <c r="F189" s="37">
        <v>1054.8333333333333</v>
      </c>
      <c r="G189" s="38">
        <v>1044.6666666666665</v>
      </c>
      <c r="H189" s="38">
        <v>1032.8833333333332</v>
      </c>
      <c r="I189" s="38">
        <v>1022.7166666666665</v>
      </c>
      <c r="J189" s="38">
        <v>1066.6166666666666</v>
      </c>
      <c r="K189" s="38">
        <v>1076.7833333333331</v>
      </c>
      <c r="L189" s="38">
        <v>1088.5666666666666</v>
      </c>
      <c r="M189" s="28">
        <v>1065</v>
      </c>
      <c r="N189" s="28">
        <v>1043.05</v>
      </c>
      <c r="O189" s="39">
        <v>3251000</v>
      </c>
      <c r="P189" s="40">
        <v>8.8440651667959658E-3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815.75</v>
      </c>
      <c r="F190" s="37">
        <v>812.43333333333339</v>
      </c>
      <c r="G190" s="38">
        <v>807.81666666666683</v>
      </c>
      <c r="H190" s="38">
        <v>799.88333333333344</v>
      </c>
      <c r="I190" s="38">
        <v>795.26666666666688</v>
      </c>
      <c r="J190" s="38">
        <v>820.36666666666679</v>
      </c>
      <c r="K190" s="38">
        <v>824.98333333333335</v>
      </c>
      <c r="L190" s="38">
        <v>832.91666666666674</v>
      </c>
      <c r="M190" s="28">
        <v>817.05</v>
      </c>
      <c r="N190" s="28">
        <v>804.5</v>
      </c>
      <c r="O190" s="39">
        <v>7099200</v>
      </c>
      <c r="P190" s="40">
        <v>2.3352361183186301E-2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481.2</v>
      </c>
      <c r="F191" s="37">
        <v>472.23333333333329</v>
      </c>
      <c r="G191" s="38">
        <v>461.86666666666656</v>
      </c>
      <c r="H191" s="38">
        <v>442.53333333333325</v>
      </c>
      <c r="I191" s="38">
        <v>432.16666666666652</v>
      </c>
      <c r="J191" s="38">
        <v>491.56666666666661</v>
      </c>
      <c r="K191" s="38">
        <v>501.93333333333328</v>
      </c>
      <c r="L191" s="38">
        <v>521.26666666666665</v>
      </c>
      <c r="M191" s="28">
        <v>482.6</v>
      </c>
      <c r="N191" s="28">
        <v>452.9</v>
      </c>
      <c r="O191" s="39">
        <v>70725600</v>
      </c>
      <c r="P191" s="40">
        <v>1.7445316824173347E-2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231.95</v>
      </c>
      <c r="F192" s="37">
        <v>229.08333333333334</v>
      </c>
      <c r="G192" s="38">
        <v>225.56666666666669</v>
      </c>
      <c r="H192" s="38">
        <v>219.18333333333334</v>
      </c>
      <c r="I192" s="38">
        <v>215.66666666666669</v>
      </c>
      <c r="J192" s="38">
        <v>235.4666666666667</v>
      </c>
      <c r="K192" s="38">
        <v>238.98333333333335</v>
      </c>
      <c r="L192" s="38">
        <v>245.3666666666667</v>
      </c>
      <c r="M192" s="28">
        <v>232.6</v>
      </c>
      <c r="N192" s="28">
        <v>222.7</v>
      </c>
      <c r="O192" s="39">
        <v>84354750</v>
      </c>
      <c r="P192" s="40">
        <v>1.4572762330018267E-2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108.2</v>
      </c>
      <c r="F193" s="37">
        <v>107.18333333333334</v>
      </c>
      <c r="G193" s="38">
        <v>103.41666666666667</v>
      </c>
      <c r="H193" s="38">
        <v>98.63333333333334</v>
      </c>
      <c r="I193" s="38">
        <v>94.866666666666674</v>
      </c>
      <c r="J193" s="38">
        <v>111.96666666666667</v>
      </c>
      <c r="K193" s="38">
        <v>115.73333333333332</v>
      </c>
      <c r="L193" s="38">
        <v>120.51666666666667</v>
      </c>
      <c r="M193" s="28">
        <v>110.95</v>
      </c>
      <c r="N193" s="28">
        <v>102.4</v>
      </c>
      <c r="O193" s="39">
        <v>249564250</v>
      </c>
      <c r="P193" s="40">
        <v>4.0617413032306086E-2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3315.6</v>
      </c>
      <c r="F194" s="37">
        <v>3309.9166666666665</v>
      </c>
      <c r="G194" s="38">
        <v>3290.0333333333328</v>
      </c>
      <c r="H194" s="38">
        <v>3264.4666666666662</v>
      </c>
      <c r="I194" s="38">
        <v>3244.5833333333326</v>
      </c>
      <c r="J194" s="38">
        <v>3335.4833333333331</v>
      </c>
      <c r="K194" s="38">
        <v>3355.3666666666672</v>
      </c>
      <c r="L194" s="38">
        <v>3380.9333333333334</v>
      </c>
      <c r="M194" s="28">
        <v>3329.8</v>
      </c>
      <c r="N194" s="28">
        <v>3284.35</v>
      </c>
      <c r="O194" s="39">
        <v>11974950</v>
      </c>
      <c r="P194" s="40">
        <v>5.719396817798158E-3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1054.5999999999999</v>
      </c>
      <c r="F195" s="37">
        <v>1052.7</v>
      </c>
      <c r="G195" s="38">
        <v>1045.75</v>
      </c>
      <c r="H195" s="38">
        <v>1036.8999999999999</v>
      </c>
      <c r="I195" s="38">
        <v>1029.9499999999998</v>
      </c>
      <c r="J195" s="38">
        <v>1061.5500000000002</v>
      </c>
      <c r="K195" s="38">
        <v>1068.5000000000005</v>
      </c>
      <c r="L195" s="38">
        <v>1077.3500000000004</v>
      </c>
      <c r="M195" s="28">
        <v>1059.6500000000001</v>
      </c>
      <c r="N195" s="28">
        <v>1043.8499999999999</v>
      </c>
      <c r="O195" s="39">
        <v>22543800</v>
      </c>
      <c r="P195" s="40">
        <v>-3.8707282801770989E-3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2386.1999999999998</v>
      </c>
      <c r="F196" s="37">
        <v>2378.4333333333334</v>
      </c>
      <c r="G196" s="38">
        <v>2360.2166666666667</v>
      </c>
      <c r="H196" s="38">
        <v>2334.2333333333331</v>
      </c>
      <c r="I196" s="38">
        <v>2316.0166666666664</v>
      </c>
      <c r="J196" s="38">
        <v>2404.416666666667</v>
      </c>
      <c r="K196" s="38">
        <v>2422.6333333333341</v>
      </c>
      <c r="L196" s="38">
        <v>2448.6166666666672</v>
      </c>
      <c r="M196" s="28">
        <v>2396.65</v>
      </c>
      <c r="N196" s="28">
        <v>2352.4499999999998</v>
      </c>
      <c r="O196" s="39">
        <v>5394750</v>
      </c>
      <c r="P196" s="40">
        <v>1.5458459800945861E-2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1533.4</v>
      </c>
      <c r="F197" s="37">
        <v>1541.5166666666667</v>
      </c>
      <c r="G197" s="38">
        <v>1520.6833333333334</v>
      </c>
      <c r="H197" s="38">
        <v>1507.9666666666667</v>
      </c>
      <c r="I197" s="38">
        <v>1487.1333333333334</v>
      </c>
      <c r="J197" s="38">
        <v>1554.2333333333333</v>
      </c>
      <c r="K197" s="38">
        <v>1575.0666666666668</v>
      </c>
      <c r="L197" s="38">
        <v>1587.7833333333333</v>
      </c>
      <c r="M197" s="28">
        <v>1562.35</v>
      </c>
      <c r="N197" s="28">
        <v>1528.8</v>
      </c>
      <c r="O197" s="39">
        <v>1565500</v>
      </c>
      <c r="P197" s="40">
        <v>2.9595527786912199E-2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528.75</v>
      </c>
      <c r="F198" s="37">
        <v>527.69999999999993</v>
      </c>
      <c r="G198" s="38">
        <v>523.04999999999984</v>
      </c>
      <c r="H198" s="38">
        <v>517.34999999999991</v>
      </c>
      <c r="I198" s="38">
        <v>512.69999999999982</v>
      </c>
      <c r="J198" s="38">
        <v>533.39999999999986</v>
      </c>
      <c r="K198" s="38">
        <v>538.04999999999995</v>
      </c>
      <c r="L198" s="38">
        <v>543.74999999999989</v>
      </c>
      <c r="M198" s="28">
        <v>532.35</v>
      </c>
      <c r="N198" s="28">
        <v>522</v>
      </c>
      <c r="O198" s="39">
        <v>3426000</v>
      </c>
      <c r="P198" s="40">
        <v>4.8394192696876379E-3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1305.55</v>
      </c>
      <c r="F199" s="37">
        <v>1297.7666666666667</v>
      </c>
      <c r="G199" s="38">
        <v>1285.1333333333332</v>
      </c>
      <c r="H199" s="38">
        <v>1264.7166666666665</v>
      </c>
      <c r="I199" s="38">
        <v>1252.083333333333</v>
      </c>
      <c r="J199" s="38">
        <v>1318.1833333333334</v>
      </c>
      <c r="K199" s="38">
        <v>1330.8166666666671</v>
      </c>
      <c r="L199" s="38">
        <v>1351.2333333333336</v>
      </c>
      <c r="M199" s="28">
        <v>1310.4000000000001</v>
      </c>
      <c r="N199" s="28">
        <v>1277.3499999999999</v>
      </c>
      <c r="O199" s="39">
        <v>5172150</v>
      </c>
      <c r="P199" s="40">
        <v>-1.7490703759812699E-2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928.5</v>
      </c>
      <c r="F200" s="37">
        <v>926.86666666666667</v>
      </c>
      <c r="G200" s="38">
        <v>908.73333333333335</v>
      </c>
      <c r="H200" s="38">
        <v>888.9666666666667</v>
      </c>
      <c r="I200" s="38">
        <v>870.83333333333337</v>
      </c>
      <c r="J200" s="38">
        <v>946.63333333333333</v>
      </c>
      <c r="K200" s="38">
        <v>964.76666666666677</v>
      </c>
      <c r="L200" s="38">
        <v>984.5333333333333</v>
      </c>
      <c r="M200" s="28">
        <v>945</v>
      </c>
      <c r="N200" s="28">
        <v>907.1</v>
      </c>
      <c r="O200" s="39">
        <v>8806000</v>
      </c>
      <c r="P200" s="40">
        <v>-4.6391752577319589E-2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1609.8</v>
      </c>
      <c r="F201" s="37">
        <v>1619.9333333333334</v>
      </c>
      <c r="G201" s="38">
        <v>1592.9166666666667</v>
      </c>
      <c r="H201" s="38">
        <v>1576.0333333333333</v>
      </c>
      <c r="I201" s="38">
        <v>1549.0166666666667</v>
      </c>
      <c r="J201" s="38">
        <v>1636.8166666666668</v>
      </c>
      <c r="K201" s="38">
        <v>1663.8333333333333</v>
      </c>
      <c r="L201" s="38">
        <v>1680.7166666666669</v>
      </c>
      <c r="M201" s="28">
        <v>1646.95</v>
      </c>
      <c r="N201" s="28">
        <v>1603.05</v>
      </c>
      <c r="O201" s="39">
        <v>1205600</v>
      </c>
      <c r="P201" s="40">
        <v>-2.930756843800322E-2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6643.95</v>
      </c>
      <c r="F202" s="37">
        <v>6610.7666666666664</v>
      </c>
      <c r="G202" s="38">
        <v>6572.6333333333332</v>
      </c>
      <c r="H202" s="38">
        <v>6501.3166666666666</v>
      </c>
      <c r="I202" s="38">
        <v>6463.1833333333334</v>
      </c>
      <c r="J202" s="38">
        <v>6682.083333333333</v>
      </c>
      <c r="K202" s="38">
        <v>6720.2166666666662</v>
      </c>
      <c r="L202" s="38">
        <v>6791.5333333333328</v>
      </c>
      <c r="M202" s="28">
        <v>6648.9</v>
      </c>
      <c r="N202" s="28">
        <v>6539.45</v>
      </c>
      <c r="O202" s="39">
        <v>2079700</v>
      </c>
      <c r="P202" s="40">
        <v>-4.1303646337528234E-2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773.55</v>
      </c>
      <c r="F203" s="37">
        <v>767.85</v>
      </c>
      <c r="G203" s="38">
        <v>752.35</v>
      </c>
      <c r="H203" s="38">
        <v>731.15</v>
      </c>
      <c r="I203" s="38">
        <v>715.65</v>
      </c>
      <c r="J203" s="38">
        <v>789.05000000000007</v>
      </c>
      <c r="K203" s="38">
        <v>804.55000000000007</v>
      </c>
      <c r="L203" s="38">
        <v>825.75000000000011</v>
      </c>
      <c r="M203" s="28">
        <v>783.35</v>
      </c>
      <c r="N203" s="28">
        <v>746.65</v>
      </c>
      <c r="O203" s="39">
        <v>23396100</v>
      </c>
      <c r="P203" s="40">
        <v>0.117548435171386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257</v>
      </c>
      <c r="F204" s="37">
        <v>256.75</v>
      </c>
      <c r="G204" s="38">
        <v>254.8</v>
      </c>
      <c r="H204" s="38">
        <v>252.60000000000002</v>
      </c>
      <c r="I204" s="38">
        <v>250.65000000000003</v>
      </c>
      <c r="J204" s="38">
        <v>258.95</v>
      </c>
      <c r="K204" s="38">
        <v>260.90000000000003</v>
      </c>
      <c r="L204" s="38">
        <v>263.09999999999997</v>
      </c>
      <c r="M204" s="28">
        <v>258.7</v>
      </c>
      <c r="N204" s="28">
        <v>254.55</v>
      </c>
      <c r="O204" s="39">
        <v>43031100</v>
      </c>
      <c r="P204" s="40">
        <v>1.7681232634503663E-3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1004.9</v>
      </c>
      <c r="F205" s="37">
        <v>1005.0166666666668</v>
      </c>
      <c r="G205" s="38">
        <v>995.53333333333353</v>
      </c>
      <c r="H205" s="38">
        <v>986.16666666666674</v>
      </c>
      <c r="I205" s="38">
        <v>976.68333333333351</v>
      </c>
      <c r="J205" s="38">
        <v>1014.3833333333336</v>
      </c>
      <c r="K205" s="38">
        <v>1023.8666666666669</v>
      </c>
      <c r="L205" s="38">
        <v>1033.2333333333336</v>
      </c>
      <c r="M205" s="28">
        <v>1014.5</v>
      </c>
      <c r="N205" s="28">
        <v>995.65</v>
      </c>
      <c r="O205" s="39">
        <v>4030500</v>
      </c>
      <c r="P205" s="40">
        <v>0.19139816730712386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1792.6</v>
      </c>
      <c r="F206" s="37">
        <v>1790.8166666666666</v>
      </c>
      <c r="G206" s="38">
        <v>1780.7833333333333</v>
      </c>
      <c r="H206" s="38">
        <v>1768.9666666666667</v>
      </c>
      <c r="I206" s="38">
        <v>1758.9333333333334</v>
      </c>
      <c r="J206" s="38">
        <v>1802.6333333333332</v>
      </c>
      <c r="K206" s="38">
        <v>1812.6666666666665</v>
      </c>
      <c r="L206" s="38">
        <v>1824.4833333333331</v>
      </c>
      <c r="M206" s="28">
        <v>1800.85</v>
      </c>
      <c r="N206" s="28">
        <v>1779</v>
      </c>
      <c r="O206" s="39">
        <v>582050</v>
      </c>
      <c r="P206" s="40">
        <v>-1.1296076099881093E-2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431.05</v>
      </c>
      <c r="F207" s="37">
        <v>429.40000000000003</v>
      </c>
      <c r="G207" s="38">
        <v>426.15000000000009</v>
      </c>
      <c r="H207" s="38">
        <v>421.25000000000006</v>
      </c>
      <c r="I207" s="38">
        <v>418.00000000000011</v>
      </c>
      <c r="J207" s="38">
        <v>434.30000000000007</v>
      </c>
      <c r="K207" s="38">
        <v>437.54999999999995</v>
      </c>
      <c r="L207" s="38">
        <v>442.45000000000005</v>
      </c>
      <c r="M207" s="28">
        <v>432.65</v>
      </c>
      <c r="N207" s="28">
        <v>424.5</v>
      </c>
      <c r="O207" s="39">
        <v>44085000</v>
      </c>
      <c r="P207" s="40">
        <v>-3.1430897250361795E-3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253.7</v>
      </c>
      <c r="F208" s="37">
        <v>253.68333333333331</v>
      </c>
      <c r="G208" s="38">
        <v>246.96666666666664</v>
      </c>
      <c r="H208" s="38">
        <v>240.23333333333332</v>
      </c>
      <c r="I208" s="38">
        <v>233.51666666666665</v>
      </c>
      <c r="J208" s="38">
        <v>260.41666666666663</v>
      </c>
      <c r="K208" s="38">
        <v>267.13333333333327</v>
      </c>
      <c r="L208" s="38">
        <v>273.86666666666662</v>
      </c>
      <c r="M208" s="28">
        <v>260.39999999999998</v>
      </c>
      <c r="N208" s="28">
        <v>246.95</v>
      </c>
      <c r="O208" s="39">
        <v>75903000</v>
      </c>
      <c r="P208" s="40">
        <v>-2.6210453390809022E-2</v>
      </c>
    </row>
    <row r="209" spans="1:16" ht="12.75" customHeight="1">
      <c r="A209" s="28">
        <v>199</v>
      </c>
      <c r="B209" s="29" t="s">
        <v>47</v>
      </c>
      <c r="C209" s="30" t="s">
        <v>828</v>
      </c>
      <c r="D209" s="31">
        <v>44798</v>
      </c>
      <c r="E209" s="37">
        <v>352.1</v>
      </c>
      <c r="F209" s="37">
        <v>351.2166666666667</v>
      </c>
      <c r="G209" s="38">
        <v>349.83333333333337</v>
      </c>
      <c r="H209" s="38">
        <v>347.56666666666666</v>
      </c>
      <c r="I209" s="38">
        <v>346.18333333333334</v>
      </c>
      <c r="J209" s="38">
        <v>353.48333333333341</v>
      </c>
      <c r="K209" s="38">
        <v>354.86666666666673</v>
      </c>
      <c r="L209" s="38">
        <v>357.13333333333344</v>
      </c>
      <c r="M209" s="28">
        <v>352.6</v>
      </c>
      <c r="N209" s="28">
        <v>348.95</v>
      </c>
      <c r="O209" s="39">
        <v>12632400</v>
      </c>
      <c r="P209" s="40">
        <v>-4.2565266742338251E-3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G29" sqref="G2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0" t="s">
        <v>16</v>
      </c>
      <c r="B8" s="382"/>
      <c r="C8" s="386" t="s">
        <v>20</v>
      </c>
      <c r="D8" s="386" t="s">
        <v>21</v>
      </c>
      <c r="E8" s="377" t="s">
        <v>22</v>
      </c>
      <c r="F8" s="378"/>
      <c r="G8" s="379"/>
      <c r="H8" s="377" t="s">
        <v>23</v>
      </c>
      <c r="I8" s="378"/>
      <c r="J8" s="379"/>
      <c r="K8" s="23"/>
      <c r="L8" s="50"/>
      <c r="M8" s="50"/>
      <c r="N8" s="1"/>
      <c r="O8" s="1"/>
    </row>
    <row r="9" spans="1:15" ht="36" customHeight="1">
      <c r="A9" s="384"/>
      <c r="B9" s="385"/>
      <c r="C9" s="385"/>
      <c r="D9" s="38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17340.05</v>
      </c>
      <c r="D10" s="32">
        <v>17283.7</v>
      </c>
      <c r="E10" s="32">
        <v>17211.150000000001</v>
      </c>
      <c r="F10" s="32">
        <v>17082.25</v>
      </c>
      <c r="G10" s="32">
        <v>17009.7</v>
      </c>
      <c r="H10" s="32">
        <v>17412.600000000002</v>
      </c>
      <c r="I10" s="32">
        <v>17485.149999999998</v>
      </c>
      <c r="J10" s="32">
        <v>17614.050000000003</v>
      </c>
      <c r="K10" s="34">
        <v>17356.25</v>
      </c>
      <c r="L10" s="34">
        <v>17154.8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37903.199999999997</v>
      </c>
      <c r="D11" s="37">
        <v>37749.999999999993</v>
      </c>
      <c r="E11" s="37">
        <v>37560.399999999987</v>
      </c>
      <c r="F11" s="37">
        <v>37217.599999999991</v>
      </c>
      <c r="G11" s="37">
        <v>37027.999999999985</v>
      </c>
      <c r="H11" s="37">
        <v>38092.799999999988</v>
      </c>
      <c r="I11" s="37">
        <v>38282.399999999994</v>
      </c>
      <c r="J11" s="37">
        <v>38625.19999999999</v>
      </c>
      <c r="K11" s="28">
        <v>37939.599999999999</v>
      </c>
      <c r="L11" s="28">
        <v>37407.199999999997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2586.3000000000002</v>
      </c>
      <c r="D12" s="37">
        <v>2571.3166666666671</v>
      </c>
      <c r="E12" s="37">
        <v>2547.733333333334</v>
      </c>
      <c r="F12" s="37">
        <v>2509.166666666667</v>
      </c>
      <c r="G12" s="37">
        <v>2485.5833333333339</v>
      </c>
      <c r="H12" s="37">
        <v>2609.8833333333341</v>
      </c>
      <c r="I12" s="37">
        <v>2633.4666666666672</v>
      </c>
      <c r="J12" s="37">
        <v>2672.0333333333342</v>
      </c>
      <c r="K12" s="28">
        <v>2594.9</v>
      </c>
      <c r="L12" s="28">
        <v>2532.75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4979.3</v>
      </c>
      <c r="D13" s="37">
        <v>4953.9000000000005</v>
      </c>
      <c r="E13" s="37">
        <v>4923.5000000000009</v>
      </c>
      <c r="F13" s="37">
        <v>4867.7000000000007</v>
      </c>
      <c r="G13" s="37">
        <v>4837.3000000000011</v>
      </c>
      <c r="H13" s="37">
        <v>5009.7000000000007</v>
      </c>
      <c r="I13" s="37">
        <v>5040.1000000000004</v>
      </c>
      <c r="J13" s="37">
        <v>5095.9000000000005</v>
      </c>
      <c r="K13" s="28">
        <v>4984.3</v>
      </c>
      <c r="L13" s="28">
        <v>4898.1000000000004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29220</v>
      </c>
      <c r="D14" s="37">
        <v>29175.200000000001</v>
      </c>
      <c r="E14" s="37">
        <v>28973.75</v>
      </c>
      <c r="F14" s="37">
        <v>28727.5</v>
      </c>
      <c r="G14" s="37">
        <v>28526.05</v>
      </c>
      <c r="H14" s="37">
        <v>29421.45</v>
      </c>
      <c r="I14" s="37">
        <v>29622.900000000005</v>
      </c>
      <c r="J14" s="37">
        <v>29869.15</v>
      </c>
      <c r="K14" s="28">
        <v>29376.65</v>
      </c>
      <c r="L14" s="28">
        <v>28928.95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4074.6</v>
      </c>
      <c r="D15" s="37">
        <v>4057.6666666666665</v>
      </c>
      <c r="E15" s="37">
        <v>4031.4833333333331</v>
      </c>
      <c r="F15" s="37">
        <v>3988.3666666666668</v>
      </c>
      <c r="G15" s="37">
        <v>3962.1833333333334</v>
      </c>
      <c r="H15" s="37">
        <v>4100.7833333333328</v>
      </c>
      <c r="I15" s="37">
        <v>4126.9666666666662</v>
      </c>
      <c r="J15" s="37">
        <v>4170.0833333333321</v>
      </c>
      <c r="K15" s="28">
        <v>4083.85</v>
      </c>
      <c r="L15" s="28">
        <v>4014.55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8300.5</v>
      </c>
      <c r="D16" s="37">
        <v>8262.9499999999989</v>
      </c>
      <c r="E16" s="37">
        <v>8216.4499999999971</v>
      </c>
      <c r="F16" s="37">
        <v>8132.3999999999978</v>
      </c>
      <c r="G16" s="37">
        <v>8085.899999999996</v>
      </c>
      <c r="H16" s="37">
        <v>8346.9999999999982</v>
      </c>
      <c r="I16" s="37">
        <v>8393.5000000000018</v>
      </c>
      <c r="J16" s="37">
        <v>8477.5499999999993</v>
      </c>
      <c r="K16" s="28">
        <v>8309.4500000000007</v>
      </c>
      <c r="L16" s="28">
        <v>8178.9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2745.65</v>
      </c>
      <c r="D17" s="37">
        <v>2759.2833333333333</v>
      </c>
      <c r="E17" s="37">
        <v>2710.3666666666668</v>
      </c>
      <c r="F17" s="37">
        <v>2675.0833333333335</v>
      </c>
      <c r="G17" s="37">
        <v>2626.166666666667</v>
      </c>
      <c r="H17" s="37">
        <v>2794.5666666666666</v>
      </c>
      <c r="I17" s="37">
        <v>2843.4833333333336</v>
      </c>
      <c r="J17" s="37">
        <v>2878.7666666666664</v>
      </c>
      <c r="K17" s="28">
        <v>2808.2</v>
      </c>
      <c r="L17" s="28">
        <v>2724</v>
      </c>
      <c r="M17" s="28">
        <v>3.6345999999999998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2226.5500000000002</v>
      </c>
      <c r="D18" s="37">
        <v>2223.1166666666668</v>
      </c>
      <c r="E18" s="37">
        <v>2212.2333333333336</v>
      </c>
      <c r="F18" s="37">
        <v>2197.916666666667</v>
      </c>
      <c r="G18" s="37">
        <v>2187.0333333333338</v>
      </c>
      <c r="H18" s="37">
        <v>2237.4333333333334</v>
      </c>
      <c r="I18" s="37">
        <v>2248.3166666666666</v>
      </c>
      <c r="J18" s="37">
        <v>2262.6333333333332</v>
      </c>
      <c r="K18" s="28">
        <v>2234</v>
      </c>
      <c r="L18" s="28">
        <v>2208.8000000000002</v>
      </c>
      <c r="M18" s="28">
        <v>2.8622100000000001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604.75</v>
      </c>
      <c r="D19" s="37">
        <v>600.15</v>
      </c>
      <c r="E19" s="37">
        <v>592.84999999999991</v>
      </c>
      <c r="F19" s="37">
        <v>580.94999999999993</v>
      </c>
      <c r="G19" s="37">
        <v>573.64999999999986</v>
      </c>
      <c r="H19" s="37">
        <v>612.04999999999995</v>
      </c>
      <c r="I19" s="37">
        <v>619.34999999999991</v>
      </c>
      <c r="J19" s="37">
        <v>631.25</v>
      </c>
      <c r="K19" s="28">
        <v>607.45000000000005</v>
      </c>
      <c r="L19" s="28">
        <v>588.25</v>
      </c>
      <c r="M19" s="28">
        <v>12.957269999999999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20543.349999999999</v>
      </c>
      <c r="D20" s="37">
        <v>20426.633333333335</v>
      </c>
      <c r="E20" s="37">
        <v>20132.316666666669</v>
      </c>
      <c r="F20" s="37">
        <v>19721.283333333333</v>
      </c>
      <c r="G20" s="37">
        <v>19426.966666666667</v>
      </c>
      <c r="H20" s="37">
        <v>20837.666666666672</v>
      </c>
      <c r="I20" s="37">
        <v>21131.983333333337</v>
      </c>
      <c r="J20" s="37">
        <v>21543.016666666674</v>
      </c>
      <c r="K20" s="28">
        <v>20720.95</v>
      </c>
      <c r="L20" s="28">
        <v>20015.599999999999</v>
      </c>
      <c r="M20" s="28">
        <v>0.22175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2660.15</v>
      </c>
      <c r="D21" s="37">
        <v>2632.9166666666665</v>
      </c>
      <c r="E21" s="37">
        <v>2596.4333333333329</v>
      </c>
      <c r="F21" s="37">
        <v>2532.7166666666662</v>
      </c>
      <c r="G21" s="37">
        <v>2496.2333333333327</v>
      </c>
      <c r="H21" s="37">
        <v>2696.6333333333332</v>
      </c>
      <c r="I21" s="37">
        <v>2733.1166666666668</v>
      </c>
      <c r="J21" s="37">
        <v>2796.8333333333335</v>
      </c>
      <c r="K21" s="28">
        <v>2669.4</v>
      </c>
      <c r="L21" s="28">
        <v>2569.1999999999998</v>
      </c>
      <c r="M21" s="28">
        <v>12.670389999999999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2273.6999999999998</v>
      </c>
      <c r="D22" s="37">
        <v>2245.15</v>
      </c>
      <c r="E22" s="37">
        <v>2199.3500000000004</v>
      </c>
      <c r="F22" s="37">
        <v>2125.0000000000005</v>
      </c>
      <c r="G22" s="37">
        <v>2079.2000000000007</v>
      </c>
      <c r="H22" s="37">
        <v>2319.5</v>
      </c>
      <c r="I22" s="37">
        <v>2365.3000000000002</v>
      </c>
      <c r="J22" s="37">
        <v>2439.6499999999996</v>
      </c>
      <c r="K22" s="28">
        <v>2290.9499999999998</v>
      </c>
      <c r="L22" s="28">
        <v>2170.8000000000002</v>
      </c>
      <c r="M22" s="28">
        <v>22.394749999999998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801.25</v>
      </c>
      <c r="D23" s="37">
        <v>790.1</v>
      </c>
      <c r="E23" s="37">
        <v>776.2</v>
      </c>
      <c r="F23" s="37">
        <v>751.15</v>
      </c>
      <c r="G23" s="37">
        <v>737.25</v>
      </c>
      <c r="H23" s="37">
        <v>815.15000000000009</v>
      </c>
      <c r="I23" s="37">
        <v>829.05</v>
      </c>
      <c r="J23" s="37">
        <v>854.10000000000014</v>
      </c>
      <c r="K23" s="28">
        <v>804</v>
      </c>
      <c r="L23" s="28">
        <v>765.05</v>
      </c>
      <c r="M23" s="28">
        <v>64.596410000000006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3217.65</v>
      </c>
      <c r="D24" s="37">
        <v>3176.65</v>
      </c>
      <c r="E24" s="37">
        <v>3121</v>
      </c>
      <c r="F24" s="37">
        <v>3024.35</v>
      </c>
      <c r="G24" s="37">
        <v>2968.7</v>
      </c>
      <c r="H24" s="37">
        <v>3273.3</v>
      </c>
      <c r="I24" s="37">
        <v>3328.9500000000007</v>
      </c>
      <c r="J24" s="37">
        <v>3425.6000000000004</v>
      </c>
      <c r="K24" s="28">
        <v>3232.3</v>
      </c>
      <c r="L24" s="28">
        <v>3080</v>
      </c>
      <c r="M24" s="28">
        <v>4.9573299999999998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3261.75</v>
      </c>
      <c r="D25" s="37">
        <v>3215.65</v>
      </c>
      <c r="E25" s="37">
        <v>3146.9</v>
      </c>
      <c r="F25" s="37">
        <v>3032.05</v>
      </c>
      <c r="G25" s="37">
        <v>2963.3</v>
      </c>
      <c r="H25" s="37">
        <v>3330.5</v>
      </c>
      <c r="I25" s="37">
        <v>3399.25</v>
      </c>
      <c r="J25" s="37">
        <v>3514.1</v>
      </c>
      <c r="K25" s="28">
        <v>3284.4</v>
      </c>
      <c r="L25" s="28">
        <v>3100.8</v>
      </c>
      <c r="M25" s="28">
        <v>5.4628899999999998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107.8</v>
      </c>
      <c r="D26" s="37">
        <v>107.39999999999999</v>
      </c>
      <c r="E26" s="37">
        <v>106.09999999999998</v>
      </c>
      <c r="F26" s="37">
        <v>104.39999999999999</v>
      </c>
      <c r="G26" s="37">
        <v>103.09999999999998</v>
      </c>
      <c r="H26" s="37">
        <v>109.09999999999998</v>
      </c>
      <c r="I26" s="37">
        <v>110.39999999999999</v>
      </c>
      <c r="J26" s="37">
        <v>112.09999999999998</v>
      </c>
      <c r="K26" s="28">
        <v>108.7</v>
      </c>
      <c r="L26" s="28">
        <v>105.7</v>
      </c>
      <c r="M26" s="28">
        <v>42.083530000000003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271.95</v>
      </c>
      <c r="D27" s="37">
        <v>271.96666666666664</v>
      </c>
      <c r="E27" s="37">
        <v>269.98333333333329</v>
      </c>
      <c r="F27" s="37">
        <v>268.01666666666665</v>
      </c>
      <c r="G27" s="37">
        <v>266.0333333333333</v>
      </c>
      <c r="H27" s="37">
        <v>273.93333333333328</v>
      </c>
      <c r="I27" s="37">
        <v>275.91666666666663</v>
      </c>
      <c r="J27" s="37">
        <v>277.88333333333327</v>
      </c>
      <c r="K27" s="28">
        <v>273.95</v>
      </c>
      <c r="L27" s="28">
        <v>270</v>
      </c>
      <c r="M27" s="28">
        <v>16.683029999999999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705.05</v>
      </c>
      <c r="D28" s="37">
        <v>703.7833333333333</v>
      </c>
      <c r="E28" s="37">
        <v>700.26666666666665</v>
      </c>
      <c r="F28" s="37">
        <v>695.48333333333335</v>
      </c>
      <c r="G28" s="37">
        <v>691.9666666666667</v>
      </c>
      <c r="H28" s="37">
        <v>708.56666666666661</v>
      </c>
      <c r="I28" s="37">
        <v>712.08333333333326</v>
      </c>
      <c r="J28" s="37">
        <v>716.86666666666656</v>
      </c>
      <c r="K28" s="28">
        <v>707.3</v>
      </c>
      <c r="L28" s="28">
        <v>699</v>
      </c>
      <c r="M28" s="28">
        <v>0.71838999999999997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3214.35</v>
      </c>
      <c r="D29" s="37">
        <v>3220.9333333333329</v>
      </c>
      <c r="E29" s="37">
        <v>3190.766666666666</v>
      </c>
      <c r="F29" s="37">
        <v>3167.1833333333329</v>
      </c>
      <c r="G29" s="37">
        <v>3137.016666666666</v>
      </c>
      <c r="H29" s="37">
        <v>3244.516666666666</v>
      </c>
      <c r="I29" s="37">
        <v>3274.6833333333329</v>
      </c>
      <c r="J29" s="37">
        <v>3298.266666666666</v>
      </c>
      <c r="K29" s="28">
        <v>3251.1</v>
      </c>
      <c r="L29" s="28">
        <v>3197.35</v>
      </c>
      <c r="M29" s="28">
        <v>1.1804600000000001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375.4</v>
      </c>
      <c r="D30" s="37">
        <v>375.88333333333338</v>
      </c>
      <c r="E30" s="37">
        <v>373.76666666666677</v>
      </c>
      <c r="F30" s="37">
        <v>372.13333333333338</v>
      </c>
      <c r="G30" s="37">
        <v>370.01666666666677</v>
      </c>
      <c r="H30" s="37">
        <v>377.51666666666677</v>
      </c>
      <c r="I30" s="37">
        <v>379.63333333333344</v>
      </c>
      <c r="J30" s="37">
        <v>381.26666666666677</v>
      </c>
      <c r="K30" s="28">
        <v>378</v>
      </c>
      <c r="L30" s="28">
        <v>374.25</v>
      </c>
      <c r="M30" s="28">
        <v>28.589110000000002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4288.1000000000004</v>
      </c>
      <c r="D31" s="37">
        <v>4257.2833333333338</v>
      </c>
      <c r="E31" s="37">
        <v>4220.8166666666675</v>
      </c>
      <c r="F31" s="37">
        <v>4153.5333333333338</v>
      </c>
      <c r="G31" s="37">
        <v>4117.0666666666675</v>
      </c>
      <c r="H31" s="37">
        <v>4324.5666666666675</v>
      </c>
      <c r="I31" s="37">
        <v>4361.0333333333328</v>
      </c>
      <c r="J31" s="37">
        <v>4428.3166666666675</v>
      </c>
      <c r="K31" s="28">
        <v>4293.75</v>
      </c>
      <c r="L31" s="28">
        <v>4190</v>
      </c>
      <c r="M31" s="28">
        <v>3.1132499999999999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222.1</v>
      </c>
      <c r="D32" s="37">
        <v>222.31666666666669</v>
      </c>
      <c r="E32" s="37">
        <v>220.13333333333338</v>
      </c>
      <c r="F32" s="37">
        <v>218.16666666666669</v>
      </c>
      <c r="G32" s="37">
        <v>215.98333333333338</v>
      </c>
      <c r="H32" s="37">
        <v>224.28333333333339</v>
      </c>
      <c r="I32" s="37">
        <v>226.46666666666673</v>
      </c>
      <c r="J32" s="37">
        <v>228.43333333333339</v>
      </c>
      <c r="K32" s="28">
        <v>224.5</v>
      </c>
      <c r="L32" s="28">
        <v>220.35</v>
      </c>
      <c r="M32" s="28">
        <v>21.578330000000001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154.25</v>
      </c>
      <c r="D33" s="37">
        <v>154.11666666666667</v>
      </c>
      <c r="E33" s="37">
        <v>149.98333333333335</v>
      </c>
      <c r="F33" s="37">
        <v>145.71666666666667</v>
      </c>
      <c r="G33" s="37">
        <v>141.58333333333334</v>
      </c>
      <c r="H33" s="37">
        <v>158.38333333333335</v>
      </c>
      <c r="I33" s="37">
        <v>162.51666666666668</v>
      </c>
      <c r="J33" s="37">
        <v>166.78333333333336</v>
      </c>
      <c r="K33" s="28">
        <v>158.25</v>
      </c>
      <c r="L33" s="28">
        <v>149.85</v>
      </c>
      <c r="M33" s="28">
        <v>320.08127000000002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3324.55</v>
      </c>
      <c r="D34" s="37">
        <v>3331.35</v>
      </c>
      <c r="E34" s="37">
        <v>3307.7</v>
      </c>
      <c r="F34" s="37">
        <v>3290.85</v>
      </c>
      <c r="G34" s="37">
        <v>3267.2</v>
      </c>
      <c r="H34" s="37">
        <v>3348.2</v>
      </c>
      <c r="I34" s="37">
        <v>3371.8500000000004</v>
      </c>
      <c r="J34" s="37">
        <v>3388.7</v>
      </c>
      <c r="K34" s="28">
        <v>3355</v>
      </c>
      <c r="L34" s="28">
        <v>3314.5</v>
      </c>
      <c r="M34" s="28">
        <v>10.76122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1886.2</v>
      </c>
      <c r="D35" s="37">
        <v>1862.0833333333333</v>
      </c>
      <c r="E35" s="37">
        <v>1829.1666666666665</v>
      </c>
      <c r="F35" s="37">
        <v>1772.1333333333332</v>
      </c>
      <c r="G35" s="37">
        <v>1739.2166666666665</v>
      </c>
      <c r="H35" s="37">
        <v>1919.1166666666666</v>
      </c>
      <c r="I35" s="37">
        <v>1952.0333333333331</v>
      </c>
      <c r="J35" s="37">
        <v>2009.0666666666666</v>
      </c>
      <c r="K35" s="28">
        <v>1895</v>
      </c>
      <c r="L35" s="28">
        <v>1805.05</v>
      </c>
      <c r="M35" s="28">
        <v>3.8581500000000002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558.15</v>
      </c>
      <c r="D36" s="37">
        <v>554.93333333333328</v>
      </c>
      <c r="E36" s="37">
        <v>549.31666666666661</v>
      </c>
      <c r="F36" s="37">
        <v>540.48333333333335</v>
      </c>
      <c r="G36" s="37">
        <v>534.86666666666667</v>
      </c>
      <c r="H36" s="37">
        <v>563.76666666666654</v>
      </c>
      <c r="I36" s="37">
        <v>569.3833333333331</v>
      </c>
      <c r="J36" s="37">
        <v>578.21666666666647</v>
      </c>
      <c r="K36" s="28">
        <v>560.54999999999995</v>
      </c>
      <c r="L36" s="28">
        <v>546.1</v>
      </c>
      <c r="M36" s="28">
        <v>10.2873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4307.6499999999996</v>
      </c>
      <c r="D37" s="37">
        <v>4290.3833333333332</v>
      </c>
      <c r="E37" s="37">
        <v>4263.7666666666664</v>
      </c>
      <c r="F37" s="37">
        <v>4219.8833333333332</v>
      </c>
      <c r="G37" s="37">
        <v>4193.2666666666664</v>
      </c>
      <c r="H37" s="37">
        <v>4334.2666666666664</v>
      </c>
      <c r="I37" s="37">
        <v>4360.8833333333332</v>
      </c>
      <c r="J37" s="37">
        <v>4404.7666666666664</v>
      </c>
      <c r="K37" s="28">
        <v>4317</v>
      </c>
      <c r="L37" s="28">
        <v>4246.5</v>
      </c>
      <c r="M37" s="28">
        <v>3.9972500000000002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730.8</v>
      </c>
      <c r="D38" s="37">
        <v>727.83333333333337</v>
      </c>
      <c r="E38" s="37">
        <v>723.36666666666679</v>
      </c>
      <c r="F38" s="37">
        <v>715.93333333333339</v>
      </c>
      <c r="G38" s="37">
        <v>711.46666666666681</v>
      </c>
      <c r="H38" s="37">
        <v>735.26666666666677</v>
      </c>
      <c r="I38" s="37">
        <v>739.73333333333323</v>
      </c>
      <c r="J38" s="37">
        <v>747.16666666666674</v>
      </c>
      <c r="K38" s="28">
        <v>732.3</v>
      </c>
      <c r="L38" s="28">
        <v>720.4</v>
      </c>
      <c r="M38" s="28">
        <v>54.931049999999999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3973.3</v>
      </c>
      <c r="D39" s="37">
        <v>3958.85</v>
      </c>
      <c r="E39" s="37">
        <v>3929.45</v>
      </c>
      <c r="F39" s="37">
        <v>3885.6</v>
      </c>
      <c r="G39" s="37">
        <v>3856.2</v>
      </c>
      <c r="H39" s="37">
        <v>4002.7</v>
      </c>
      <c r="I39" s="37">
        <v>4032.1000000000004</v>
      </c>
      <c r="J39" s="37">
        <v>4075.95</v>
      </c>
      <c r="K39" s="28">
        <v>3988.25</v>
      </c>
      <c r="L39" s="28">
        <v>3915</v>
      </c>
      <c r="M39" s="28">
        <v>4.5948200000000003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7261</v>
      </c>
      <c r="D40" s="37">
        <v>7254.333333333333</v>
      </c>
      <c r="E40" s="37">
        <v>7198.6666666666661</v>
      </c>
      <c r="F40" s="37">
        <v>7136.333333333333</v>
      </c>
      <c r="G40" s="37">
        <v>7080.6666666666661</v>
      </c>
      <c r="H40" s="37">
        <v>7316.6666666666661</v>
      </c>
      <c r="I40" s="37">
        <v>7372.3333333333321</v>
      </c>
      <c r="J40" s="37">
        <v>7434.6666666666661</v>
      </c>
      <c r="K40" s="28">
        <v>7310</v>
      </c>
      <c r="L40" s="28">
        <v>7192</v>
      </c>
      <c r="M40" s="28">
        <v>12.270770000000001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15073.1</v>
      </c>
      <c r="D41" s="37">
        <v>15084.699999999999</v>
      </c>
      <c r="E41" s="37">
        <v>14919.399999999998</v>
      </c>
      <c r="F41" s="37">
        <v>14765.699999999999</v>
      </c>
      <c r="G41" s="37">
        <v>14600.399999999998</v>
      </c>
      <c r="H41" s="37">
        <v>15238.399999999998</v>
      </c>
      <c r="I41" s="37">
        <v>15403.699999999997</v>
      </c>
      <c r="J41" s="37">
        <v>15557.399999999998</v>
      </c>
      <c r="K41" s="28">
        <v>15250</v>
      </c>
      <c r="L41" s="28">
        <v>14931</v>
      </c>
      <c r="M41" s="28">
        <v>4.3201599999999996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5256.15</v>
      </c>
      <c r="D42" s="37">
        <v>5209.05</v>
      </c>
      <c r="E42" s="37">
        <v>5147.1000000000004</v>
      </c>
      <c r="F42" s="37">
        <v>5038.05</v>
      </c>
      <c r="G42" s="37">
        <v>4976.1000000000004</v>
      </c>
      <c r="H42" s="37">
        <v>5318.1</v>
      </c>
      <c r="I42" s="37">
        <v>5380.0499999999993</v>
      </c>
      <c r="J42" s="37">
        <v>5489.1</v>
      </c>
      <c r="K42" s="28">
        <v>5271</v>
      </c>
      <c r="L42" s="28">
        <v>5100</v>
      </c>
      <c r="M42" s="28">
        <v>0.68298000000000003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2380.9499999999998</v>
      </c>
      <c r="D43" s="37">
        <v>2366.7166666666667</v>
      </c>
      <c r="E43" s="37">
        <v>2325.4833333333336</v>
      </c>
      <c r="F43" s="37">
        <v>2270.0166666666669</v>
      </c>
      <c r="G43" s="37">
        <v>2228.7833333333338</v>
      </c>
      <c r="H43" s="37">
        <v>2422.1833333333334</v>
      </c>
      <c r="I43" s="37">
        <v>2463.4166666666661</v>
      </c>
      <c r="J43" s="37">
        <v>2518.8833333333332</v>
      </c>
      <c r="K43" s="28">
        <v>2407.9499999999998</v>
      </c>
      <c r="L43" s="28">
        <v>2311.25</v>
      </c>
      <c r="M43" s="28">
        <v>4.8672000000000004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282.39999999999998</v>
      </c>
      <c r="D44" s="37">
        <v>280.09999999999997</v>
      </c>
      <c r="E44" s="37">
        <v>276.59999999999991</v>
      </c>
      <c r="F44" s="37">
        <v>270.79999999999995</v>
      </c>
      <c r="G44" s="37">
        <v>267.2999999999999</v>
      </c>
      <c r="H44" s="37">
        <v>285.89999999999992</v>
      </c>
      <c r="I44" s="37">
        <v>289.40000000000003</v>
      </c>
      <c r="J44" s="37">
        <v>295.19999999999993</v>
      </c>
      <c r="K44" s="28">
        <v>283.60000000000002</v>
      </c>
      <c r="L44" s="28">
        <v>274.3</v>
      </c>
      <c r="M44" s="28">
        <v>67.468490000000003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116.3</v>
      </c>
      <c r="D45" s="37">
        <v>116.05</v>
      </c>
      <c r="E45" s="37">
        <v>113.6</v>
      </c>
      <c r="F45" s="37">
        <v>110.89999999999999</v>
      </c>
      <c r="G45" s="37">
        <v>108.44999999999999</v>
      </c>
      <c r="H45" s="37">
        <v>118.75</v>
      </c>
      <c r="I45" s="37">
        <v>121.20000000000002</v>
      </c>
      <c r="J45" s="37">
        <v>123.9</v>
      </c>
      <c r="K45" s="28">
        <v>118.5</v>
      </c>
      <c r="L45" s="28">
        <v>113.35</v>
      </c>
      <c r="M45" s="28">
        <v>418.80847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49.15</v>
      </c>
      <c r="D46" s="37">
        <v>48.683333333333337</v>
      </c>
      <c r="E46" s="37">
        <v>47.966666666666676</v>
      </c>
      <c r="F46" s="37">
        <v>46.783333333333339</v>
      </c>
      <c r="G46" s="37">
        <v>46.066666666666677</v>
      </c>
      <c r="H46" s="37">
        <v>49.866666666666674</v>
      </c>
      <c r="I46" s="37">
        <v>50.583333333333343</v>
      </c>
      <c r="J46" s="37">
        <v>51.766666666666673</v>
      </c>
      <c r="K46" s="28">
        <v>49.4</v>
      </c>
      <c r="L46" s="28">
        <v>47.5</v>
      </c>
      <c r="M46" s="28">
        <v>31.841170000000002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1980.85</v>
      </c>
      <c r="D47" s="37">
        <v>1971.0666666666666</v>
      </c>
      <c r="E47" s="37">
        <v>1955.7833333333333</v>
      </c>
      <c r="F47" s="37">
        <v>1930.7166666666667</v>
      </c>
      <c r="G47" s="37">
        <v>1915.4333333333334</v>
      </c>
      <c r="H47" s="37">
        <v>1996.1333333333332</v>
      </c>
      <c r="I47" s="37">
        <v>2011.4166666666665</v>
      </c>
      <c r="J47" s="37">
        <v>2036.4833333333331</v>
      </c>
      <c r="K47" s="28">
        <v>1986.35</v>
      </c>
      <c r="L47" s="28">
        <v>1946</v>
      </c>
      <c r="M47" s="28">
        <v>3.6970499999999999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628.9</v>
      </c>
      <c r="D48" s="37">
        <v>628.86666666666667</v>
      </c>
      <c r="E48" s="37">
        <v>624.73333333333335</v>
      </c>
      <c r="F48" s="37">
        <v>620.56666666666672</v>
      </c>
      <c r="G48" s="37">
        <v>616.43333333333339</v>
      </c>
      <c r="H48" s="37">
        <v>633.0333333333333</v>
      </c>
      <c r="I48" s="37">
        <v>637.16666666666674</v>
      </c>
      <c r="J48" s="37">
        <v>641.33333333333326</v>
      </c>
      <c r="K48" s="28">
        <v>633</v>
      </c>
      <c r="L48" s="28">
        <v>624.70000000000005</v>
      </c>
      <c r="M48" s="28">
        <v>6.9287000000000001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284.2</v>
      </c>
      <c r="D49" s="37">
        <v>281.63333333333333</v>
      </c>
      <c r="E49" s="37">
        <v>275.46666666666664</v>
      </c>
      <c r="F49" s="37">
        <v>266.73333333333329</v>
      </c>
      <c r="G49" s="37">
        <v>260.56666666666661</v>
      </c>
      <c r="H49" s="37">
        <v>290.36666666666667</v>
      </c>
      <c r="I49" s="37">
        <v>296.53333333333342</v>
      </c>
      <c r="J49" s="37">
        <v>305.26666666666671</v>
      </c>
      <c r="K49" s="28">
        <v>287.8</v>
      </c>
      <c r="L49" s="28">
        <v>272.89999999999998</v>
      </c>
      <c r="M49" s="28">
        <v>80.603710000000007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750.1</v>
      </c>
      <c r="D50" s="37">
        <v>745.1</v>
      </c>
      <c r="E50" s="37">
        <v>738</v>
      </c>
      <c r="F50" s="37">
        <v>725.9</v>
      </c>
      <c r="G50" s="37">
        <v>718.8</v>
      </c>
      <c r="H50" s="37">
        <v>757.2</v>
      </c>
      <c r="I50" s="37">
        <v>764.30000000000018</v>
      </c>
      <c r="J50" s="37">
        <v>776.40000000000009</v>
      </c>
      <c r="K50" s="28">
        <v>752.2</v>
      </c>
      <c r="L50" s="28">
        <v>733</v>
      </c>
      <c r="M50" s="28">
        <v>15.9785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54.7</v>
      </c>
      <c r="D51" s="37">
        <v>54.566666666666663</v>
      </c>
      <c r="E51" s="37">
        <v>53.933333333333323</v>
      </c>
      <c r="F51" s="37">
        <v>53.166666666666657</v>
      </c>
      <c r="G51" s="37">
        <v>52.533333333333317</v>
      </c>
      <c r="H51" s="37">
        <v>55.333333333333329</v>
      </c>
      <c r="I51" s="37">
        <v>55.966666666666669</v>
      </c>
      <c r="J51" s="37">
        <v>56.733333333333334</v>
      </c>
      <c r="K51" s="28">
        <v>55.2</v>
      </c>
      <c r="L51" s="28">
        <v>53.8</v>
      </c>
      <c r="M51" s="28">
        <v>221.6439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334.15</v>
      </c>
      <c r="D52" s="37">
        <v>332.38333333333327</v>
      </c>
      <c r="E52" s="37">
        <v>329.56666666666655</v>
      </c>
      <c r="F52" s="37">
        <v>324.98333333333329</v>
      </c>
      <c r="G52" s="37">
        <v>322.16666666666657</v>
      </c>
      <c r="H52" s="37">
        <v>336.96666666666653</v>
      </c>
      <c r="I52" s="37">
        <v>339.78333333333325</v>
      </c>
      <c r="J52" s="37">
        <v>344.3666666666665</v>
      </c>
      <c r="K52" s="28">
        <v>335.2</v>
      </c>
      <c r="L52" s="28">
        <v>327.8</v>
      </c>
      <c r="M52" s="28">
        <v>31.10792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694.45</v>
      </c>
      <c r="D53" s="37">
        <v>689.76666666666677</v>
      </c>
      <c r="E53" s="37">
        <v>681.73333333333358</v>
      </c>
      <c r="F53" s="37">
        <v>669.01666666666677</v>
      </c>
      <c r="G53" s="37">
        <v>660.98333333333358</v>
      </c>
      <c r="H53" s="37">
        <v>702.48333333333358</v>
      </c>
      <c r="I53" s="37">
        <v>710.51666666666665</v>
      </c>
      <c r="J53" s="37">
        <v>723.23333333333358</v>
      </c>
      <c r="K53" s="28">
        <v>697.8</v>
      </c>
      <c r="L53" s="28">
        <v>677.05</v>
      </c>
      <c r="M53" s="28">
        <v>88.125259999999997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309.2</v>
      </c>
      <c r="D54" s="37">
        <v>308.91666666666669</v>
      </c>
      <c r="E54" s="37">
        <v>307.28333333333336</v>
      </c>
      <c r="F54" s="37">
        <v>305.36666666666667</v>
      </c>
      <c r="G54" s="37">
        <v>303.73333333333335</v>
      </c>
      <c r="H54" s="37">
        <v>310.83333333333337</v>
      </c>
      <c r="I54" s="37">
        <v>312.4666666666667</v>
      </c>
      <c r="J54" s="37">
        <v>314.38333333333338</v>
      </c>
      <c r="K54" s="28">
        <v>310.55</v>
      </c>
      <c r="L54" s="28">
        <v>307</v>
      </c>
      <c r="M54" s="28">
        <v>17.754280000000001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17649.349999999999</v>
      </c>
      <c r="D55" s="37">
        <v>17455.616666666669</v>
      </c>
      <c r="E55" s="37">
        <v>17172.283333333336</v>
      </c>
      <c r="F55" s="37">
        <v>16695.216666666667</v>
      </c>
      <c r="G55" s="37">
        <v>16411.883333333335</v>
      </c>
      <c r="H55" s="37">
        <v>17932.683333333338</v>
      </c>
      <c r="I55" s="37">
        <v>18216.016666666666</v>
      </c>
      <c r="J55" s="37">
        <v>18693.083333333339</v>
      </c>
      <c r="K55" s="28">
        <v>17738.95</v>
      </c>
      <c r="L55" s="28">
        <v>16978.55</v>
      </c>
      <c r="M55" s="28">
        <v>0.74234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3855.65</v>
      </c>
      <c r="D56" s="37">
        <v>3869.9499999999994</v>
      </c>
      <c r="E56" s="37">
        <v>3823.8999999999987</v>
      </c>
      <c r="F56" s="37">
        <v>3792.1499999999992</v>
      </c>
      <c r="G56" s="37">
        <v>3746.0999999999985</v>
      </c>
      <c r="H56" s="37">
        <v>3901.6999999999989</v>
      </c>
      <c r="I56" s="37">
        <v>3947.7499999999991</v>
      </c>
      <c r="J56" s="37">
        <v>3979.4999999999991</v>
      </c>
      <c r="K56" s="28">
        <v>3916</v>
      </c>
      <c r="L56" s="28">
        <v>3838.2</v>
      </c>
      <c r="M56" s="28">
        <v>3.23129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225.1</v>
      </c>
      <c r="D57" s="37">
        <v>224.2166666666667</v>
      </c>
      <c r="E57" s="37">
        <v>221.93333333333339</v>
      </c>
      <c r="F57" s="37">
        <v>218.76666666666671</v>
      </c>
      <c r="G57" s="37">
        <v>216.48333333333341</v>
      </c>
      <c r="H57" s="37">
        <v>227.38333333333338</v>
      </c>
      <c r="I57" s="37">
        <v>229.66666666666669</v>
      </c>
      <c r="J57" s="37">
        <v>232.83333333333337</v>
      </c>
      <c r="K57" s="28">
        <v>226.5</v>
      </c>
      <c r="L57" s="28">
        <v>221.05</v>
      </c>
      <c r="M57" s="28">
        <v>60.811390000000003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733.85</v>
      </c>
      <c r="D58" s="37">
        <v>720.65000000000009</v>
      </c>
      <c r="E58" s="37">
        <v>702.35000000000014</v>
      </c>
      <c r="F58" s="37">
        <v>670.85</v>
      </c>
      <c r="G58" s="37">
        <v>652.55000000000007</v>
      </c>
      <c r="H58" s="37">
        <v>752.1500000000002</v>
      </c>
      <c r="I58" s="37">
        <v>770.45000000000016</v>
      </c>
      <c r="J58" s="37">
        <v>801.95000000000027</v>
      </c>
      <c r="K58" s="28">
        <v>738.95</v>
      </c>
      <c r="L58" s="28">
        <v>689.15</v>
      </c>
      <c r="M58" s="28">
        <v>46.751280000000001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1004.55</v>
      </c>
      <c r="D59" s="37">
        <v>1007.9499999999999</v>
      </c>
      <c r="E59" s="37">
        <v>984.89999999999986</v>
      </c>
      <c r="F59" s="37">
        <v>965.24999999999989</v>
      </c>
      <c r="G59" s="37">
        <v>942.19999999999982</v>
      </c>
      <c r="H59" s="37">
        <v>1027.5999999999999</v>
      </c>
      <c r="I59" s="37">
        <v>1050.6499999999999</v>
      </c>
      <c r="J59" s="37">
        <v>1070.3</v>
      </c>
      <c r="K59" s="28">
        <v>1031</v>
      </c>
      <c r="L59" s="28">
        <v>988.3</v>
      </c>
      <c r="M59" s="28">
        <v>46.479120000000002</v>
      </c>
      <c r="N59" s="1"/>
      <c r="O59" s="1"/>
    </row>
    <row r="60" spans="1:15" ht="12.75" customHeight="1">
      <c r="A60" s="53">
        <v>51</v>
      </c>
      <c r="B60" s="28" t="s">
        <v>840</v>
      </c>
      <c r="C60" s="28">
        <v>1677.55</v>
      </c>
      <c r="D60" s="37">
        <v>1685.8500000000001</v>
      </c>
      <c r="E60" s="37">
        <v>1666.7000000000003</v>
      </c>
      <c r="F60" s="37">
        <v>1655.8500000000001</v>
      </c>
      <c r="G60" s="37">
        <v>1636.7000000000003</v>
      </c>
      <c r="H60" s="37">
        <v>1696.7000000000003</v>
      </c>
      <c r="I60" s="37">
        <v>1715.8500000000004</v>
      </c>
      <c r="J60" s="37">
        <v>1726.7000000000003</v>
      </c>
      <c r="K60" s="28">
        <v>1705</v>
      </c>
      <c r="L60" s="28">
        <v>1675</v>
      </c>
      <c r="M60" s="28">
        <v>0.83603000000000005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212.75</v>
      </c>
      <c r="D61" s="37">
        <v>212.08333333333334</v>
      </c>
      <c r="E61" s="37">
        <v>210.4666666666667</v>
      </c>
      <c r="F61" s="37">
        <v>208.18333333333337</v>
      </c>
      <c r="G61" s="37">
        <v>206.56666666666672</v>
      </c>
      <c r="H61" s="37">
        <v>214.36666666666667</v>
      </c>
      <c r="I61" s="37">
        <v>215.98333333333329</v>
      </c>
      <c r="J61" s="37">
        <v>218.26666666666665</v>
      </c>
      <c r="K61" s="28">
        <v>213.7</v>
      </c>
      <c r="L61" s="28">
        <v>209.8</v>
      </c>
      <c r="M61" s="28">
        <v>78.49924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3944.05</v>
      </c>
      <c r="D62" s="37">
        <v>3947.3333333333335</v>
      </c>
      <c r="E62" s="37">
        <v>3896.666666666667</v>
      </c>
      <c r="F62" s="37">
        <v>3849.2833333333333</v>
      </c>
      <c r="G62" s="37">
        <v>3798.6166666666668</v>
      </c>
      <c r="H62" s="37">
        <v>3994.7166666666672</v>
      </c>
      <c r="I62" s="37">
        <v>4045.3833333333341</v>
      </c>
      <c r="J62" s="37">
        <v>4092.7666666666673</v>
      </c>
      <c r="K62" s="28">
        <v>3998</v>
      </c>
      <c r="L62" s="28">
        <v>3899.95</v>
      </c>
      <c r="M62" s="28">
        <v>2.5650499999999998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1575.05</v>
      </c>
      <c r="D63" s="37">
        <v>1578.6000000000001</v>
      </c>
      <c r="E63" s="37">
        <v>1567.2000000000003</v>
      </c>
      <c r="F63" s="37">
        <v>1559.3500000000001</v>
      </c>
      <c r="G63" s="37">
        <v>1547.9500000000003</v>
      </c>
      <c r="H63" s="37">
        <v>1586.4500000000003</v>
      </c>
      <c r="I63" s="37">
        <v>1597.8500000000004</v>
      </c>
      <c r="J63" s="37">
        <v>1605.7000000000003</v>
      </c>
      <c r="K63" s="28">
        <v>1590</v>
      </c>
      <c r="L63" s="28">
        <v>1570.75</v>
      </c>
      <c r="M63" s="28">
        <v>1.70756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710.15</v>
      </c>
      <c r="D64" s="37">
        <v>712.13333333333333</v>
      </c>
      <c r="E64" s="37">
        <v>704.26666666666665</v>
      </c>
      <c r="F64" s="37">
        <v>698.38333333333333</v>
      </c>
      <c r="G64" s="37">
        <v>690.51666666666665</v>
      </c>
      <c r="H64" s="37">
        <v>718.01666666666665</v>
      </c>
      <c r="I64" s="37">
        <v>725.88333333333321</v>
      </c>
      <c r="J64" s="37">
        <v>731.76666666666665</v>
      </c>
      <c r="K64" s="28">
        <v>720</v>
      </c>
      <c r="L64" s="28">
        <v>706.25</v>
      </c>
      <c r="M64" s="28">
        <v>12.496029999999999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1045.8</v>
      </c>
      <c r="D65" s="37">
        <v>1042.5333333333335</v>
      </c>
      <c r="E65" s="37">
        <v>1036.0666666666671</v>
      </c>
      <c r="F65" s="37">
        <v>1026.3333333333335</v>
      </c>
      <c r="G65" s="37">
        <v>1019.866666666667</v>
      </c>
      <c r="H65" s="37">
        <v>1052.2666666666671</v>
      </c>
      <c r="I65" s="37">
        <v>1058.7333333333338</v>
      </c>
      <c r="J65" s="37">
        <v>1068.4666666666672</v>
      </c>
      <c r="K65" s="28">
        <v>1049</v>
      </c>
      <c r="L65" s="28">
        <v>1032.8</v>
      </c>
      <c r="M65" s="28">
        <v>6.5027799999999996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398.95</v>
      </c>
      <c r="D66" s="37">
        <v>396.68333333333339</v>
      </c>
      <c r="E66" s="37">
        <v>393.36666666666679</v>
      </c>
      <c r="F66" s="37">
        <v>387.78333333333342</v>
      </c>
      <c r="G66" s="37">
        <v>384.46666666666681</v>
      </c>
      <c r="H66" s="37">
        <v>402.26666666666677</v>
      </c>
      <c r="I66" s="37">
        <v>405.58333333333337</v>
      </c>
      <c r="J66" s="37">
        <v>411.16666666666674</v>
      </c>
      <c r="K66" s="28">
        <v>400</v>
      </c>
      <c r="L66" s="28">
        <v>391.1</v>
      </c>
      <c r="M66" s="28">
        <v>20.290859999999999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1222.8499999999999</v>
      </c>
      <c r="D67" s="37">
        <v>1233.05</v>
      </c>
      <c r="E67" s="37">
        <v>1209.8</v>
      </c>
      <c r="F67" s="37">
        <v>1196.75</v>
      </c>
      <c r="G67" s="37">
        <v>1173.5</v>
      </c>
      <c r="H67" s="37">
        <v>1246.0999999999999</v>
      </c>
      <c r="I67" s="37">
        <v>1269.3499999999999</v>
      </c>
      <c r="J67" s="37">
        <v>1282.3999999999999</v>
      </c>
      <c r="K67" s="28">
        <v>1256.3</v>
      </c>
      <c r="L67" s="28">
        <v>1220</v>
      </c>
      <c r="M67" s="28">
        <v>6.2302799999999996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384.25</v>
      </c>
      <c r="D68" s="37">
        <v>382.95</v>
      </c>
      <c r="E68" s="37">
        <v>378</v>
      </c>
      <c r="F68" s="37">
        <v>371.75</v>
      </c>
      <c r="G68" s="37">
        <v>366.8</v>
      </c>
      <c r="H68" s="37">
        <v>389.2</v>
      </c>
      <c r="I68" s="37">
        <v>394.14999999999992</v>
      </c>
      <c r="J68" s="37">
        <v>400.4</v>
      </c>
      <c r="K68" s="28">
        <v>387.9</v>
      </c>
      <c r="L68" s="28">
        <v>376.7</v>
      </c>
      <c r="M68" s="28">
        <v>74.296710000000004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580.79999999999995</v>
      </c>
      <c r="D69" s="37">
        <v>580.94999999999993</v>
      </c>
      <c r="E69" s="37">
        <v>576.34999999999991</v>
      </c>
      <c r="F69" s="37">
        <v>571.9</v>
      </c>
      <c r="G69" s="37">
        <v>567.29999999999995</v>
      </c>
      <c r="H69" s="37">
        <v>585.39999999999986</v>
      </c>
      <c r="I69" s="37">
        <v>590</v>
      </c>
      <c r="J69" s="37">
        <v>594.44999999999982</v>
      </c>
      <c r="K69" s="28">
        <v>585.54999999999995</v>
      </c>
      <c r="L69" s="28">
        <v>576.5</v>
      </c>
      <c r="M69" s="28">
        <v>9.9302299999999999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1586.3</v>
      </c>
      <c r="D70" s="37">
        <v>1592.4666666666665</v>
      </c>
      <c r="E70" s="37">
        <v>1572.133333333333</v>
      </c>
      <c r="F70" s="37">
        <v>1557.9666666666665</v>
      </c>
      <c r="G70" s="37">
        <v>1537.633333333333</v>
      </c>
      <c r="H70" s="37">
        <v>1606.633333333333</v>
      </c>
      <c r="I70" s="37">
        <v>1626.9666666666665</v>
      </c>
      <c r="J70" s="37">
        <v>1641.133333333333</v>
      </c>
      <c r="K70" s="28">
        <v>1612.8</v>
      </c>
      <c r="L70" s="28">
        <v>1578.3</v>
      </c>
      <c r="M70" s="28">
        <v>1.4218299999999999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1974.2</v>
      </c>
      <c r="D71" s="37">
        <v>1957.7666666666664</v>
      </c>
      <c r="E71" s="37">
        <v>1935.5333333333328</v>
      </c>
      <c r="F71" s="37">
        <v>1896.8666666666663</v>
      </c>
      <c r="G71" s="37">
        <v>1874.6333333333328</v>
      </c>
      <c r="H71" s="37">
        <v>1996.4333333333329</v>
      </c>
      <c r="I71" s="37">
        <v>2018.6666666666665</v>
      </c>
      <c r="J71" s="37">
        <v>2057.333333333333</v>
      </c>
      <c r="K71" s="28">
        <v>1980</v>
      </c>
      <c r="L71" s="28">
        <v>1919.1</v>
      </c>
      <c r="M71" s="28">
        <v>10.460129999999999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3795.2</v>
      </c>
      <c r="D72" s="37">
        <v>3811.5499999999997</v>
      </c>
      <c r="E72" s="37">
        <v>3765.8999999999996</v>
      </c>
      <c r="F72" s="37">
        <v>3736.6</v>
      </c>
      <c r="G72" s="37">
        <v>3690.95</v>
      </c>
      <c r="H72" s="37">
        <v>3840.8499999999995</v>
      </c>
      <c r="I72" s="37">
        <v>3886.5</v>
      </c>
      <c r="J72" s="37">
        <v>3915.7999999999993</v>
      </c>
      <c r="K72" s="28">
        <v>3857.2</v>
      </c>
      <c r="L72" s="28">
        <v>3782.25</v>
      </c>
      <c r="M72" s="28">
        <v>3.6499000000000001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3748.2</v>
      </c>
      <c r="D73" s="37">
        <v>3747.0333333333333</v>
      </c>
      <c r="E73" s="37">
        <v>3698.0666666666666</v>
      </c>
      <c r="F73" s="37">
        <v>3647.9333333333334</v>
      </c>
      <c r="G73" s="37">
        <v>3598.9666666666667</v>
      </c>
      <c r="H73" s="37">
        <v>3797.1666666666665</v>
      </c>
      <c r="I73" s="37">
        <v>3846.1333333333328</v>
      </c>
      <c r="J73" s="37">
        <v>3896.2666666666664</v>
      </c>
      <c r="K73" s="28">
        <v>3796</v>
      </c>
      <c r="L73" s="28">
        <v>3696.9</v>
      </c>
      <c r="M73" s="28">
        <v>2.4262899999999998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2308.85</v>
      </c>
      <c r="D74" s="37">
        <v>2301.8166666666671</v>
      </c>
      <c r="E74" s="37">
        <v>2273.6333333333341</v>
      </c>
      <c r="F74" s="37">
        <v>2238.416666666667</v>
      </c>
      <c r="G74" s="37">
        <v>2210.233333333334</v>
      </c>
      <c r="H74" s="37">
        <v>2337.0333333333342</v>
      </c>
      <c r="I74" s="37">
        <v>2365.2166666666676</v>
      </c>
      <c r="J74" s="37">
        <v>2400.4333333333343</v>
      </c>
      <c r="K74" s="28">
        <v>2330</v>
      </c>
      <c r="L74" s="28">
        <v>2266.6</v>
      </c>
      <c r="M74" s="28">
        <v>2.3524500000000002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4110.45</v>
      </c>
      <c r="D75" s="37">
        <v>4116.916666666667</v>
      </c>
      <c r="E75" s="37">
        <v>4094.0333333333338</v>
      </c>
      <c r="F75" s="37">
        <v>4077.6166666666668</v>
      </c>
      <c r="G75" s="37">
        <v>4054.7333333333336</v>
      </c>
      <c r="H75" s="37">
        <v>4133.3333333333339</v>
      </c>
      <c r="I75" s="37">
        <v>4156.2166666666672</v>
      </c>
      <c r="J75" s="37">
        <v>4172.6333333333341</v>
      </c>
      <c r="K75" s="28">
        <v>4139.8</v>
      </c>
      <c r="L75" s="28">
        <v>4100.5</v>
      </c>
      <c r="M75" s="28">
        <v>4.2736999999999998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3088.4</v>
      </c>
      <c r="D76" s="37">
        <v>3112.1166666666668</v>
      </c>
      <c r="E76" s="37">
        <v>3048.6833333333334</v>
      </c>
      <c r="F76" s="37">
        <v>3008.9666666666667</v>
      </c>
      <c r="G76" s="37">
        <v>2945.5333333333333</v>
      </c>
      <c r="H76" s="37">
        <v>3151.8333333333335</v>
      </c>
      <c r="I76" s="37">
        <v>3215.2666666666669</v>
      </c>
      <c r="J76" s="37">
        <v>3254.9833333333336</v>
      </c>
      <c r="K76" s="28">
        <v>3175.55</v>
      </c>
      <c r="L76" s="28">
        <v>3072.4</v>
      </c>
      <c r="M76" s="28">
        <v>8.9187600000000007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444.75</v>
      </c>
      <c r="D77" s="37">
        <v>446.98333333333335</v>
      </c>
      <c r="E77" s="37">
        <v>438.76666666666671</v>
      </c>
      <c r="F77" s="37">
        <v>432.78333333333336</v>
      </c>
      <c r="G77" s="37">
        <v>424.56666666666672</v>
      </c>
      <c r="H77" s="37">
        <v>452.9666666666667</v>
      </c>
      <c r="I77" s="37">
        <v>461.18333333333339</v>
      </c>
      <c r="J77" s="37">
        <v>467.16666666666669</v>
      </c>
      <c r="K77" s="28">
        <v>455.2</v>
      </c>
      <c r="L77" s="28">
        <v>441</v>
      </c>
      <c r="M77" s="28">
        <v>7.6508799999999999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1723.05</v>
      </c>
      <c r="D78" s="37">
        <v>1718.3166666666666</v>
      </c>
      <c r="E78" s="37">
        <v>1698.8333333333333</v>
      </c>
      <c r="F78" s="37">
        <v>1674.6166666666666</v>
      </c>
      <c r="G78" s="37">
        <v>1655.1333333333332</v>
      </c>
      <c r="H78" s="37">
        <v>1742.5333333333333</v>
      </c>
      <c r="I78" s="37">
        <v>1762.0166666666669</v>
      </c>
      <c r="J78" s="37">
        <v>1786.2333333333333</v>
      </c>
      <c r="K78" s="28">
        <v>1737.8</v>
      </c>
      <c r="L78" s="28">
        <v>1694.1</v>
      </c>
      <c r="M78" s="28">
        <v>6.3008100000000002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158.19999999999999</v>
      </c>
      <c r="D79" s="37">
        <v>159.06666666666669</v>
      </c>
      <c r="E79" s="37">
        <v>156.23333333333338</v>
      </c>
      <c r="F79" s="37">
        <v>154.26666666666668</v>
      </c>
      <c r="G79" s="37">
        <v>151.43333333333337</v>
      </c>
      <c r="H79" s="37">
        <v>161.03333333333339</v>
      </c>
      <c r="I79" s="37">
        <v>163.8666666666667</v>
      </c>
      <c r="J79" s="37">
        <v>165.8333333333334</v>
      </c>
      <c r="K79" s="28">
        <v>161.9</v>
      </c>
      <c r="L79" s="28">
        <v>157.1</v>
      </c>
      <c r="M79" s="28">
        <v>49.051560000000002</v>
      </c>
      <c r="N79" s="1"/>
      <c r="O79" s="1"/>
    </row>
    <row r="80" spans="1:15" ht="12.75" customHeight="1">
      <c r="A80" s="53">
        <v>71</v>
      </c>
      <c r="B80" s="28" t="s">
        <v>841</v>
      </c>
      <c r="C80" s="28">
        <v>1415.95</v>
      </c>
      <c r="D80" s="37">
        <v>1409.5166666666667</v>
      </c>
      <c r="E80" s="37">
        <v>1397.4333333333334</v>
      </c>
      <c r="F80" s="37">
        <v>1378.9166666666667</v>
      </c>
      <c r="G80" s="37">
        <v>1366.8333333333335</v>
      </c>
      <c r="H80" s="37">
        <v>1428.0333333333333</v>
      </c>
      <c r="I80" s="37">
        <v>1440.1166666666668</v>
      </c>
      <c r="J80" s="37">
        <v>1458.6333333333332</v>
      </c>
      <c r="K80" s="28">
        <v>1421.6</v>
      </c>
      <c r="L80" s="28">
        <v>1391</v>
      </c>
      <c r="M80" s="28">
        <v>4.6925600000000003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106.9</v>
      </c>
      <c r="D81" s="37">
        <v>106.83333333333333</v>
      </c>
      <c r="E81" s="37">
        <v>105.81666666666666</v>
      </c>
      <c r="F81" s="37">
        <v>104.73333333333333</v>
      </c>
      <c r="G81" s="37">
        <v>103.71666666666667</v>
      </c>
      <c r="H81" s="37">
        <v>107.91666666666666</v>
      </c>
      <c r="I81" s="37">
        <v>108.93333333333334</v>
      </c>
      <c r="J81" s="37">
        <v>110.01666666666665</v>
      </c>
      <c r="K81" s="28">
        <v>107.85</v>
      </c>
      <c r="L81" s="28">
        <v>105.75</v>
      </c>
      <c r="M81" s="28">
        <v>98.827290000000005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273.60000000000002</v>
      </c>
      <c r="D82" s="37">
        <v>275.96666666666664</v>
      </c>
      <c r="E82" s="37">
        <v>269.0333333333333</v>
      </c>
      <c r="F82" s="37">
        <v>264.46666666666664</v>
      </c>
      <c r="G82" s="37">
        <v>257.5333333333333</v>
      </c>
      <c r="H82" s="37">
        <v>280.5333333333333</v>
      </c>
      <c r="I82" s="37">
        <v>287.46666666666658</v>
      </c>
      <c r="J82" s="37">
        <v>292.0333333333333</v>
      </c>
      <c r="K82" s="28">
        <v>282.89999999999998</v>
      </c>
      <c r="L82" s="28">
        <v>271.39999999999998</v>
      </c>
      <c r="M82" s="28">
        <v>5.3602100000000004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147.30000000000001</v>
      </c>
      <c r="D83" s="37">
        <v>147.55000000000001</v>
      </c>
      <c r="E83" s="37">
        <v>146.30000000000001</v>
      </c>
      <c r="F83" s="37">
        <v>145.30000000000001</v>
      </c>
      <c r="G83" s="37">
        <v>144.05000000000001</v>
      </c>
      <c r="H83" s="37">
        <v>148.55000000000001</v>
      </c>
      <c r="I83" s="37">
        <v>149.80000000000001</v>
      </c>
      <c r="J83" s="37">
        <v>150.80000000000001</v>
      </c>
      <c r="K83" s="28">
        <v>148.80000000000001</v>
      </c>
      <c r="L83" s="28">
        <v>146.55000000000001</v>
      </c>
      <c r="M83" s="28">
        <v>68.859520000000003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2260.15</v>
      </c>
      <c r="D84" s="37">
        <v>2257.75</v>
      </c>
      <c r="E84" s="37">
        <v>2235.5</v>
      </c>
      <c r="F84" s="37">
        <v>2210.85</v>
      </c>
      <c r="G84" s="37">
        <v>2188.6</v>
      </c>
      <c r="H84" s="37">
        <v>2282.4</v>
      </c>
      <c r="I84" s="37">
        <v>2304.65</v>
      </c>
      <c r="J84" s="37">
        <v>2329.3000000000002</v>
      </c>
      <c r="K84" s="28">
        <v>2280</v>
      </c>
      <c r="L84" s="28">
        <v>2233.1</v>
      </c>
      <c r="M84" s="28">
        <v>5.7027900000000002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380.6</v>
      </c>
      <c r="D85" s="37">
        <v>380.73333333333335</v>
      </c>
      <c r="E85" s="37">
        <v>377.36666666666667</v>
      </c>
      <c r="F85" s="37">
        <v>374.13333333333333</v>
      </c>
      <c r="G85" s="37">
        <v>370.76666666666665</v>
      </c>
      <c r="H85" s="37">
        <v>383.9666666666667</v>
      </c>
      <c r="I85" s="37">
        <v>387.33333333333337</v>
      </c>
      <c r="J85" s="37">
        <v>390.56666666666672</v>
      </c>
      <c r="K85" s="28">
        <v>384.1</v>
      </c>
      <c r="L85" s="28">
        <v>377.5</v>
      </c>
      <c r="M85" s="28">
        <v>6.8164899999999999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861.3</v>
      </c>
      <c r="D86" s="37">
        <v>857.7166666666667</v>
      </c>
      <c r="E86" s="37">
        <v>848.83333333333337</v>
      </c>
      <c r="F86" s="37">
        <v>836.36666666666667</v>
      </c>
      <c r="G86" s="37">
        <v>827.48333333333335</v>
      </c>
      <c r="H86" s="37">
        <v>870.18333333333339</v>
      </c>
      <c r="I86" s="37">
        <v>879.06666666666661</v>
      </c>
      <c r="J86" s="37">
        <v>891.53333333333342</v>
      </c>
      <c r="K86" s="28">
        <v>866.6</v>
      </c>
      <c r="L86" s="28">
        <v>845.25</v>
      </c>
      <c r="M86" s="28">
        <v>9.1378699999999995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1512.25</v>
      </c>
      <c r="D87" s="37">
        <v>1513.3999999999999</v>
      </c>
      <c r="E87" s="37">
        <v>1496.8499999999997</v>
      </c>
      <c r="F87" s="37">
        <v>1481.4499999999998</v>
      </c>
      <c r="G87" s="37">
        <v>1464.8999999999996</v>
      </c>
      <c r="H87" s="37">
        <v>1528.7999999999997</v>
      </c>
      <c r="I87" s="37">
        <v>1545.35</v>
      </c>
      <c r="J87" s="37">
        <v>1560.7499999999998</v>
      </c>
      <c r="K87" s="28">
        <v>1529.95</v>
      </c>
      <c r="L87" s="28">
        <v>1498</v>
      </c>
      <c r="M87" s="28">
        <v>8.1241800000000008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1568.4</v>
      </c>
      <c r="D88" s="37">
        <v>1572.6000000000001</v>
      </c>
      <c r="E88" s="37">
        <v>1555.8500000000004</v>
      </c>
      <c r="F88" s="37">
        <v>1543.3000000000002</v>
      </c>
      <c r="G88" s="37">
        <v>1526.5500000000004</v>
      </c>
      <c r="H88" s="37">
        <v>1585.1500000000003</v>
      </c>
      <c r="I88" s="37">
        <v>1601.8999999999999</v>
      </c>
      <c r="J88" s="37">
        <v>1614.4500000000003</v>
      </c>
      <c r="K88" s="28">
        <v>1589.35</v>
      </c>
      <c r="L88" s="28">
        <v>1560.05</v>
      </c>
      <c r="M88" s="28">
        <v>5.5435600000000003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469.25</v>
      </c>
      <c r="D89" s="37">
        <v>466.7166666666667</v>
      </c>
      <c r="E89" s="37">
        <v>450.43333333333339</v>
      </c>
      <c r="F89" s="37">
        <v>431.61666666666667</v>
      </c>
      <c r="G89" s="37">
        <v>415.33333333333337</v>
      </c>
      <c r="H89" s="37">
        <v>485.53333333333342</v>
      </c>
      <c r="I89" s="37">
        <v>501.81666666666672</v>
      </c>
      <c r="J89" s="37">
        <v>520.63333333333344</v>
      </c>
      <c r="K89" s="28">
        <v>483</v>
      </c>
      <c r="L89" s="28">
        <v>447.9</v>
      </c>
      <c r="M89" s="28">
        <v>33.34552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238.15</v>
      </c>
      <c r="D90" s="37">
        <v>236.26666666666665</v>
      </c>
      <c r="E90" s="37">
        <v>233.5333333333333</v>
      </c>
      <c r="F90" s="37">
        <v>228.91666666666666</v>
      </c>
      <c r="G90" s="37">
        <v>226.18333333333331</v>
      </c>
      <c r="H90" s="37">
        <v>240.8833333333333</v>
      </c>
      <c r="I90" s="37">
        <v>243.61666666666665</v>
      </c>
      <c r="J90" s="37">
        <v>248.23333333333329</v>
      </c>
      <c r="K90" s="28">
        <v>239</v>
      </c>
      <c r="L90" s="28">
        <v>231.65</v>
      </c>
      <c r="M90" s="28">
        <v>9.7614800000000006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952.15</v>
      </c>
      <c r="D91" s="37">
        <v>951.28333333333342</v>
      </c>
      <c r="E91" s="37">
        <v>946.06666666666683</v>
      </c>
      <c r="F91" s="37">
        <v>939.98333333333346</v>
      </c>
      <c r="G91" s="37">
        <v>934.76666666666688</v>
      </c>
      <c r="H91" s="37">
        <v>957.36666666666679</v>
      </c>
      <c r="I91" s="37">
        <v>962.58333333333326</v>
      </c>
      <c r="J91" s="37">
        <v>968.66666666666674</v>
      </c>
      <c r="K91" s="28">
        <v>956.5</v>
      </c>
      <c r="L91" s="28">
        <v>945.2</v>
      </c>
      <c r="M91" s="28">
        <v>24.895189999999999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1999.85</v>
      </c>
      <c r="D92" s="37">
        <v>1988.3333333333333</v>
      </c>
      <c r="E92" s="37">
        <v>1954.5166666666664</v>
      </c>
      <c r="F92" s="37">
        <v>1909.1833333333332</v>
      </c>
      <c r="G92" s="37">
        <v>1875.3666666666663</v>
      </c>
      <c r="H92" s="37">
        <v>2033.6666666666665</v>
      </c>
      <c r="I92" s="37">
        <v>2067.4833333333336</v>
      </c>
      <c r="J92" s="37">
        <v>2112.8166666666666</v>
      </c>
      <c r="K92" s="28">
        <v>2022.15</v>
      </c>
      <c r="L92" s="28">
        <v>1943</v>
      </c>
      <c r="M92" s="28">
        <v>3.9469400000000001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1446.15</v>
      </c>
      <c r="D93" s="37">
        <v>1441.5500000000002</v>
      </c>
      <c r="E93" s="37">
        <v>1434.6500000000003</v>
      </c>
      <c r="F93" s="37">
        <v>1423.15</v>
      </c>
      <c r="G93" s="37">
        <v>1416.2500000000002</v>
      </c>
      <c r="H93" s="37">
        <v>1453.0500000000004</v>
      </c>
      <c r="I93" s="37">
        <v>1459.95</v>
      </c>
      <c r="J93" s="37">
        <v>1471.4500000000005</v>
      </c>
      <c r="K93" s="28">
        <v>1448.45</v>
      </c>
      <c r="L93" s="28">
        <v>1430.05</v>
      </c>
      <c r="M93" s="28">
        <v>65.965180000000004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546.04999999999995</v>
      </c>
      <c r="D94" s="37">
        <v>550.2166666666667</v>
      </c>
      <c r="E94" s="37">
        <v>540.23333333333335</v>
      </c>
      <c r="F94" s="37">
        <v>534.41666666666663</v>
      </c>
      <c r="G94" s="37">
        <v>524.43333333333328</v>
      </c>
      <c r="H94" s="37">
        <v>556.03333333333342</v>
      </c>
      <c r="I94" s="37">
        <v>566.01666666666677</v>
      </c>
      <c r="J94" s="37">
        <v>571.83333333333348</v>
      </c>
      <c r="K94" s="28">
        <v>560.20000000000005</v>
      </c>
      <c r="L94" s="28">
        <v>544.4</v>
      </c>
      <c r="M94" s="28">
        <v>44.827869999999997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1287.9000000000001</v>
      </c>
      <c r="D95" s="37">
        <v>1276.6166666666668</v>
      </c>
      <c r="E95" s="37">
        <v>1260.2333333333336</v>
      </c>
      <c r="F95" s="37">
        <v>1232.5666666666668</v>
      </c>
      <c r="G95" s="37">
        <v>1216.1833333333336</v>
      </c>
      <c r="H95" s="37">
        <v>1304.2833333333335</v>
      </c>
      <c r="I95" s="37">
        <v>1320.6666666666667</v>
      </c>
      <c r="J95" s="37">
        <v>1348.3333333333335</v>
      </c>
      <c r="K95" s="28">
        <v>1293</v>
      </c>
      <c r="L95" s="28">
        <v>1248.95</v>
      </c>
      <c r="M95" s="28">
        <v>10.266590000000001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2840.8</v>
      </c>
      <c r="D96" s="37">
        <v>2856.2666666666664</v>
      </c>
      <c r="E96" s="37">
        <v>2804.5333333333328</v>
      </c>
      <c r="F96" s="37">
        <v>2768.2666666666664</v>
      </c>
      <c r="G96" s="37">
        <v>2716.5333333333328</v>
      </c>
      <c r="H96" s="37">
        <v>2892.5333333333328</v>
      </c>
      <c r="I96" s="37">
        <v>2944.2666666666664</v>
      </c>
      <c r="J96" s="37">
        <v>2980.5333333333328</v>
      </c>
      <c r="K96" s="28">
        <v>2908</v>
      </c>
      <c r="L96" s="28">
        <v>2820</v>
      </c>
      <c r="M96" s="28">
        <v>9.6156199999999998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424</v>
      </c>
      <c r="D97" s="37">
        <v>423.61666666666662</v>
      </c>
      <c r="E97" s="37">
        <v>419.23333333333323</v>
      </c>
      <c r="F97" s="37">
        <v>414.46666666666664</v>
      </c>
      <c r="G97" s="37">
        <v>410.08333333333326</v>
      </c>
      <c r="H97" s="37">
        <v>428.38333333333321</v>
      </c>
      <c r="I97" s="37">
        <v>432.76666666666654</v>
      </c>
      <c r="J97" s="37">
        <v>437.53333333333319</v>
      </c>
      <c r="K97" s="28">
        <v>428</v>
      </c>
      <c r="L97" s="28">
        <v>418.85</v>
      </c>
      <c r="M97" s="28">
        <v>155.35310999999999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2029.2</v>
      </c>
      <c r="D98" s="37">
        <v>2035.3500000000001</v>
      </c>
      <c r="E98" s="37">
        <v>2011.3000000000002</v>
      </c>
      <c r="F98" s="37">
        <v>1993.4</v>
      </c>
      <c r="G98" s="37">
        <v>1969.3500000000001</v>
      </c>
      <c r="H98" s="37">
        <v>2053.25</v>
      </c>
      <c r="I98" s="37">
        <v>2077.3000000000002</v>
      </c>
      <c r="J98" s="37">
        <v>2095.2000000000003</v>
      </c>
      <c r="K98" s="28">
        <v>2059.4</v>
      </c>
      <c r="L98" s="28">
        <v>2017.45</v>
      </c>
      <c r="M98" s="28">
        <v>8.8839000000000006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241.3</v>
      </c>
      <c r="D99" s="37">
        <v>239.98333333333335</v>
      </c>
      <c r="E99" s="37">
        <v>237.9666666666667</v>
      </c>
      <c r="F99" s="37">
        <v>234.63333333333335</v>
      </c>
      <c r="G99" s="37">
        <v>232.6166666666667</v>
      </c>
      <c r="H99" s="37">
        <v>243.31666666666669</v>
      </c>
      <c r="I99" s="37">
        <v>245.33333333333334</v>
      </c>
      <c r="J99" s="37">
        <v>248.66666666666669</v>
      </c>
      <c r="K99" s="28">
        <v>242</v>
      </c>
      <c r="L99" s="28">
        <v>236.65</v>
      </c>
      <c r="M99" s="28">
        <v>29.85566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2593</v>
      </c>
      <c r="D100" s="37">
        <v>2603.6666666666665</v>
      </c>
      <c r="E100" s="37">
        <v>2569.333333333333</v>
      </c>
      <c r="F100" s="37">
        <v>2545.6666666666665</v>
      </c>
      <c r="G100" s="37">
        <v>2511.333333333333</v>
      </c>
      <c r="H100" s="37">
        <v>2627.333333333333</v>
      </c>
      <c r="I100" s="37">
        <v>2661.6666666666661</v>
      </c>
      <c r="J100" s="37">
        <v>2685.333333333333</v>
      </c>
      <c r="K100" s="28">
        <v>2638</v>
      </c>
      <c r="L100" s="28">
        <v>2580</v>
      </c>
      <c r="M100" s="28">
        <v>15.59918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272.39999999999998</v>
      </c>
      <c r="D101" s="37">
        <v>272.16666666666669</v>
      </c>
      <c r="E101" s="37">
        <v>270.58333333333337</v>
      </c>
      <c r="F101" s="37">
        <v>268.76666666666671</v>
      </c>
      <c r="G101" s="37">
        <v>267.18333333333339</v>
      </c>
      <c r="H101" s="37">
        <v>273.98333333333335</v>
      </c>
      <c r="I101" s="37">
        <v>275.56666666666672</v>
      </c>
      <c r="J101" s="37">
        <v>277.38333333333333</v>
      </c>
      <c r="K101" s="28">
        <v>273.75</v>
      </c>
      <c r="L101" s="28">
        <v>270.35000000000002</v>
      </c>
      <c r="M101" s="28">
        <v>4.9451099999999997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40727</v>
      </c>
      <c r="D102" s="37">
        <v>40622.9</v>
      </c>
      <c r="E102" s="37">
        <v>40304.15</v>
      </c>
      <c r="F102" s="37">
        <v>39881.300000000003</v>
      </c>
      <c r="G102" s="37">
        <v>39562.550000000003</v>
      </c>
      <c r="H102" s="37">
        <v>41045.75</v>
      </c>
      <c r="I102" s="37">
        <v>41364.5</v>
      </c>
      <c r="J102" s="37">
        <v>41787.35</v>
      </c>
      <c r="K102" s="28">
        <v>40941.65</v>
      </c>
      <c r="L102" s="28">
        <v>40200.050000000003</v>
      </c>
      <c r="M102" s="28">
        <v>3.9919999999999997E-2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2383.75</v>
      </c>
      <c r="D103" s="37">
        <v>2380.9333333333334</v>
      </c>
      <c r="E103" s="37">
        <v>2364.8666666666668</v>
      </c>
      <c r="F103" s="37">
        <v>2345.9833333333336</v>
      </c>
      <c r="G103" s="37">
        <v>2329.916666666667</v>
      </c>
      <c r="H103" s="37">
        <v>2399.8166666666666</v>
      </c>
      <c r="I103" s="37">
        <v>2415.8833333333332</v>
      </c>
      <c r="J103" s="37">
        <v>2434.7666666666664</v>
      </c>
      <c r="K103" s="28">
        <v>2397</v>
      </c>
      <c r="L103" s="28">
        <v>2362.0500000000002</v>
      </c>
      <c r="M103" s="28">
        <v>22.972259999999999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823.4</v>
      </c>
      <c r="D104" s="37">
        <v>821.9</v>
      </c>
      <c r="E104" s="37">
        <v>818.8</v>
      </c>
      <c r="F104" s="37">
        <v>814.19999999999993</v>
      </c>
      <c r="G104" s="37">
        <v>811.09999999999991</v>
      </c>
      <c r="H104" s="37">
        <v>826.5</v>
      </c>
      <c r="I104" s="37">
        <v>829.60000000000014</v>
      </c>
      <c r="J104" s="37">
        <v>834.2</v>
      </c>
      <c r="K104" s="28">
        <v>825</v>
      </c>
      <c r="L104" s="28">
        <v>817.3</v>
      </c>
      <c r="M104" s="28">
        <v>79.749030000000005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1230.8</v>
      </c>
      <c r="D105" s="37">
        <v>1227.4333333333334</v>
      </c>
      <c r="E105" s="37">
        <v>1219.8666666666668</v>
      </c>
      <c r="F105" s="37">
        <v>1208.9333333333334</v>
      </c>
      <c r="G105" s="37">
        <v>1201.3666666666668</v>
      </c>
      <c r="H105" s="37">
        <v>1238.3666666666668</v>
      </c>
      <c r="I105" s="37">
        <v>1245.9333333333334</v>
      </c>
      <c r="J105" s="37">
        <v>1256.8666666666668</v>
      </c>
      <c r="K105" s="28">
        <v>1235</v>
      </c>
      <c r="L105" s="28">
        <v>1216.5</v>
      </c>
      <c r="M105" s="28">
        <v>5.1820000000000004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559.45000000000005</v>
      </c>
      <c r="D106" s="37">
        <v>556.35</v>
      </c>
      <c r="E106" s="37">
        <v>551.80000000000007</v>
      </c>
      <c r="F106" s="37">
        <v>544.15000000000009</v>
      </c>
      <c r="G106" s="37">
        <v>539.60000000000014</v>
      </c>
      <c r="H106" s="37">
        <v>564</v>
      </c>
      <c r="I106" s="37">
        <v>568.54999999999995</v>
      </c>
      <c r="J106" s="37">
        <v>576.19999999999993</v>
      </c>
      <c r="K106" s="28">
        <v>560.9</v>
      </c>
      <c r="L106" s="28">
        <v>548.70000000000005</v>
      </c>
      <c r="M106" s="28">
        <v>12.81302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492.1</v>
      </c>
      <c r="D107" s="37">
        <v>490.13333333333338</v>
      </c>
      <c r="E107" s="37">
        <v>483.41666666666674</v>
      </c>
      <c r="F107" s="37">
        <v>474.73333333333335</v>
      </c>
      <c r="G107" s="37">
        <v>468.01666666666671</v>
      </c>
      <c r="H107" s="37">
        <v>498.81666666666678</v>
      </c>
      <c r="I107" s="37">
        <v>505.53333333333336</v>
      </c>
      <c r="J107" s="37">
        <v>514.21666666666681</v>
      </c>
      <c r="K107" s="28">
        <v>496.85</v>
      </c>
      <c r="L107" s="28">
        <v>481.45</v>
      </c>
      <c r="M107" s="28">
        <v>3.4181699999999999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36.5</v>
      </c>
      <c r="D108" s="37">
        <v>36.199999999999996</v>
      </c>
      <c r="E108" s="37">
        <v>35.54999999999999</v>
      </c>
      <c r="F108" s="37">
        <v>34.599999999999994</v>
      </c>
      <c r="G108" s="37">
        <v>33.949999999999989</v>
      </c>
      <c r="H108" s="37">
        <v>37.149999999999991</v>
      </c>
      <c r="I108" s="37">
        <v>37.799999999999997</v>
      </c>
      <c r="J108" s="37">
        <v>38.749999999999993</v>
      </c>
      <c r="K108" s="28">
        <v>36.85</v>
      </c>
      <c r="L108" s="28">
        <v>35.25</v>
      </c>
      <c r="M108" s="28">
        <v>61.276229999999998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41.95</v>
      </c>
      <c r="D109" s="37">
        <v>41.06666666666667</v>
      </c>
      <c r="E109" s="37">
        <v>39.38333333333334</v>
      </c>
      <c r="F109" s="37">
        <v>36.81666666666667</v>
      </c>
      <c r="G109" s="37">
        <v>35.13333333333334</v>
      </c>
      <c r="H109" s="37">
        <v>43.63333333333334</v>
      </c>
      <c r="I109" s="37">
        <v>45.316666666666663</v>
      </c>
      <c r="J109" s="37">
        <v>47.88333333333334</v>
      </c>
      <c r="K109" s="28">
        <v>42.75</v>
      </c>
      <c r="L109" s="28">
        <v>38.5</v>
      </c>
      <c r="M109" s="28">
        <v>1818.21137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307.5</v>
      </c>
      <c r="D110" s="37">
        <v>306.46666666666664</v>
      </c>
      <c r="E110" s="37">
        <v>304.13333333333327</v>
      </c>
      <c r="F110" s="37">
        <v>300.76666666666665</v>
      </c>
      <c r="G110" s="37">
        <v>298.43333333333328</v>
      </c>
      <c r="H110" s="37">
        <v>309.83333333333326</v>
      </c>
      <c r="I110" s="37">
        <v>312.16666666666663</v>
      </c>
      <c r="J110" s="37">
        <v>315.53333333333325</v>
      </c>
      <c r="K110" s="28">
        <v>308.8</v>
      </c>
      <c r="L110" s="28">
        <v>303.10000000000002</v>
      </c>
      <c r="M110" s="28">
        <v>158.89555999999999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4300.05</v>
      </c>
      <c r="D111" s="37">
        <v>4288.3499999999995</v>
      </c>
      <c r="E111" s="37">
        <v>4246.6999999999989</v>
      </c>
      <c r="F111" s="37">
        <v>4193.3499999999995</v>
      </c>
      <c r="G111" s="37">
        <v>4151.6999999999989</v>
      </c>
      <c r="H111" s="37">
        <v>4341.6999999999989</v>
      </c>
      <c r="I111" s="37">
        <v>4383.3499999999985</v>
      </c>
      <c r="J111" s="37">
        <v>4436.6999999999989</v>
      </c>
      <c r="K111" s="28">
        <v>4330</v>
      </c>
      <c r="L111" s="28">
        <v>4235</v>
      </c>
      <c r="M111" s="28">
        <v>0.87907000000000002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177.55</v>
      </c>
      <c r="D112" s="37">
        <v>176.46666666666667</v>
      </c>
      <c r="E112" s="37">
        <v>174.18333333333334</v>
      </c>
      <c r="F112" s="37">
        <v>170.81666666666666</v>
      </c>
      <c r="G112" s="37">
        <v>168.53333333333333</v>
      </c>
      <c r="H112" s="37">
        <v>179.83333333333334</v>
      </c>
      <c r="I112" s="37">
        <v>182.1166666666667</v>
      </c>
      <c r="J112" s="37">
        <v>185.48333333333335</v>
      </c>
      <c r="K112" s="28">
        <v>178.75</v>
      </c>
      <c r="L112" s="28">
        <v>173.1</v>
      </c>
      <c r="M112" s="28">
        <v>27.833300000000001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166.8</v>
      </c>
      <c r="D113" s="37">
        <v>164.28333333333333</v>
      </c>
      <c r="E113" s="37">
        <v>161.36666666666667</v>
      </c>
      <c r="F113" s="37">
        <v>155.93333333333334</v>
      </c>
      <c r="G113" s="37">
        <v>153.01666666666668</v>
      </c>
      <c r="H113" s="37">
        <v>169.71666666666667</v>
      </c>
      <c r="I113" s="37">
        <v>172.63333333333335</v>
      </c>
      <c r="J113" s="37">
        <v>178.06666666666666</v>
      </c>
      <c r="K113" s="28">
        <v>167.2</v>
      </c>
      <c r="L113" s="28">
        <v>158.85</v>
      </c>
      <c r="M113" s="28">
        <v>164.04449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270.45</v>
      </c>
      <c r="D114" s="37">
        <v>268.8</v>
      </c>
      <c r="E114" s="37">
        <v>264.75</v>
      </c>
      <c r="F114" s="37">
        <v>259.05</v>
      </c>
      <c r="G114" s="37">
        <v>255</v>
      </c>
      <c r="H114" s="37">
        <v>274.5</v>
      </c>
      <c r="I114" s="37">
        <v>278.55000000000007</v>
      </c>
      <c r="J114" s="37">
        <v>284.25</v>
      </c>
      <c r="K114" s="28">
        <v>272.85000000000002</v>
      </c>
      <c r="L114" s="28">
        <v>263.10000000000002</v>
      </c>
      <c r="M114" s="28">
        <v>50.32085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71.099999999999994</v>
      </c>
      <c r="D115" s="37">
        <v>71.466666666666654</v>
      </c>
      <c r="E115" s="37">
        <v>70.433333333333309</v>
      </c>
      <c r="F115" s="37">
        <v>69.766666666666652</v>
      </c>
      <c r="G115" s="37">
        <v>68.733333333333306</v>
      </c>
      <c r="H115" s="37">
        <v>72.133333333333312</v>
      </c>
      <c r="I115" s="37">
        <v>73.166666666666643</v>
      </c>
      <c r="J115" s="37">
        <v>73.833333333333314</v>
      </c>
      <c r="K115" s="28">
        <v>72.5</v>
      </c>
      <c r="L115" s="28">
        <v>70.8</v>
      </c>
      <c r="M115" s="28">
        <v>301.68750999999997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641.9</v>
      </c>
      <c r="D116" s="37">
        <v>640.85</v>
      </c>
      <c r="E116" s="37">
        <v>633.80000000000007</v>
      </c>
      <c r="F116" s="37">
        <v>625.70000000000005</v>
      </c>
      <c r="G116" s="37">
        <v>618.65000000000009</v>
      </c>
      <c r="H116" s="37">
        <v>648.95000000000005</v>
      </c>
      <c r="I116" s="37">
        <v>656</v>
      </c>
      <c r="J116" s="37">
        <v>664.1</v>
      </c>
      <c r="K116" s="28">
        <v>647.9</v>
      </c>
      <c r="L116" s="28">
        <v>632.75</v>
      </c>
      <c r="M116" s="28">
        <v>30.68787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359</v>
      </c>
      <c r="D117" s="37">
        <v>356.06666666666666</v>
      </c>
      <c r="E117" s="37">
        <v>349.98333333333335</v>
      </c>
      <c r="F117" s="37">
        <v>340.9666666666667</v>
      </c>
      <c r="G117" s="37">
        <v>334.88333333333338</v>
      </c>
      <c r="H117" s="37">
        <v>365.08333333333331</v>
      </c>
      <c r="I117" s="37">
        <v>371.16666666666669</v>
      </c>
      <c r="J117" s="37">
        <v>380.18333333333328</v>
      </c>
      <c r="K117" s="28">
        <v>362.15</v>
      </c>
      <c r="L117" s="28">
        <v>347.05</v>
      </c>
      <c r="M117" s="28">
        <v>36.373289999999997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227.7</v>
      </c>
      <c r="D118" s="37">
        <v>226.95000000000002</v>
      </c>
      <c r="E118" s="37">
        <v>224.15000000000003</v>
      </c>
      <c r="F118" s="37">
        <v>220.60000000000002</v>
      </c>
      <c r="G118" s="37">
        <v>217.80000000000004</v>
      </c>
      <c r="H118" s="37">
        <v>230.50000000000003</v>
      </c>
      <c r="I118" s="37">
        <v>233.30000000000004</v>
      </c>
      <c r="J118" s="37">
        <v>236.85000000000002</v>
      </c>
      <c r="K118" s="28">
        <v>229.75</v>
      </c>
      <c r="L118" s="28">
        <v>223.4</v>
      </c>
      <c r="M118" s="28">
        <v>18.875800000000002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1040.1500000000001</v>
      </c>
      <c r="D119" s="37">
        <v>1037.5333333333335</v>
      </c>
      <c r="E119" s="37">
        <v>1027.166666666667</v>
      </c>
      <c r="F119" s="37">
        <v>1014.1833333333334</v>
      </c>
      <c r="G119" s="37">
        <v>1003.8166666666668</v>
      </c>
      <c r="H119" s="37">
        <v>1050.5166666666671</v>
      </c>
      <c r="I119" s="37">
        <v>1060.8833333333334</v>
      </c>
      <c r="J119" s="37">
        <v>1073.8666666666672</v>
      </c>
      <c r="K119" s="28">
        <v>1047.9000000000001</v>
      </c>
      <c r="L119" s="28">
        <v>1024.55</v>
      </c>
      <c r="M119" s="28">
        <v>42.996969999999997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4341</v>
      </c>
      <c r="D120" s="37">
        <v>4347.5</v>
      </c>
      <c r="E120" s="37">
        <v>4298.2</v>
      </c>
      <c r="F120" s="37">
        <v>4255.3999999999996</v>
      </c>
      <c r="G120" s="37">
        <v>4206.0999999999995</v>
      </c>
      <c r="H120" s="37">
        <v>4390.3</v>
      </c>
      <c r="I120" s="37">
        <v>4439.5999999999995</v>
      </c>
      <c r="J120" s="37">
        <v>4482.4000000000005</v>
      </c>
      <c r="K120" s="28">
        <v>4396.8</v>
      </c>
      <c r="L120" s="28">
        <v>4304.7</v>
      </c>
      <c r="M120" s="28">
        <v>3.85907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1551.05</v>
      </c>
      <c r="D121" s="37">
        <v>1550.9833333333336</v>
      </c>
      <c r="E121" s="37">
        <v>1537.9666666666672</v>
      </c>
      <c r="F121" s="37">
        <v>1524.8833333333337</v>
      </c>
      <c r="G121" s="37">
        <v>1511.8666666666672</v>
      </c>
      <c r="H121" s="37">
        <v>1564.0666666666671</v>
      </c>
      <c r="I121" s="37">
        <v>1577.0833333333335</v>
      </c>
      <c r="J121" s="37">
        <v>1590.166666666667</v>
      </c>
      <c r="K121" s="28">
        <v>1564</v>
      </c>
      <c r="L121" s="28">
        <v>1537.9</v>
      </c>
      <c r="M121" s="28">
        <v>29.83249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1891.4</v>
      </c>
      <c r="D122" s="37">
        <v>1886.1333333333332</v>
      </c>
      <c r="E122" s="37">
        <v>1875.2666666666664</v>
      </c>
      <c r="F122" s="37">
        <v>1859.1333333333332</v>
      </c>
      <c r="G122" s="37">
        <v>1848.2666666666664</v>
      </c>
      <c r="H122" s="37">
        <v>1902.2666666666664</v>
      </c>
      <c r="I122" s="37">
        <v>1913.1333333333332</v>
      </c>
      <c r="J122" s="37">
        <v>1929.2666666666664</v>
      </c>
      <c r="K122" s="28">
        <v>1897</v>
      </c>
      <c r="L122" s="28">
        <v>1870</v>
      </c>
      <c r="M122" s="28">
        <v>4.0895999999999999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997.7</v>
      </c>
      <c r="D123" s="37">
        <v>1002.2833333333333</v>
      </c>
      <c r="E123" s="37">
        <v>988.06666666666661</v>
      </c>
      <c r="F123" s="37">
        <v>978.43333333333328</v>
      </c>
      <c r="G123" s="37">
        <v>964.21666666666658</v>
      </c>
      <c r="H123" s="37">
        <v>1011.9166666666666</v>
      </c>
      <c r="I123" s="37">
        <v>1026.1333333333332</v>
      </c>
      <c r="J123" s="37">
        <v>1035.7666666666667</v>
      </c>
      <c r="K123" s="28">
        <v>1016.5</v>
      </c>
      <c r="L123" s="28">
        <v>992.65</v>
      </c>
      <c r="M123" s="28">
        <v>1.63659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246.15</v>
      </c>
      <c r="D124" s="37">
        <v>243.04999999999998</v>
      </c>
      <c r="E124" s="37">
        <v>239.09999999999997</v>
      </c>
      <c r="F124" s="37">
        <v>232.04999999999998</v>
      </c>
      <c r="G124" s="37">
        <v>228.09999999999997</v>
      </c>
      <c r="H124" s="37">
        <v>250.09999999999997</v>
      </c>
      <c r="I124" s="37">
        <v>254.04999999999995</v>
      </c>
      <c r="J124" s="37">
        <v>261.09999999999997</v>
      </c>
      <c r="K124" s="28">
        <v>247</v>
      </c>
      <c r="L124" s="28">
        <v>236</v>
      </c>
      <c r="M124" s="28">
        <v>18.088519999999999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639.20000000000005</v>
      </c>
      <c r="D125" s="37">
        <v>636.15</v>
      </c>
      <c r="E125" s="37">
        <v>631.29999999999995</v>
      </c>
      <c r="F125" s="37">
        <v>623.4</v>
      </c>
      <c r="G125" s="37">
        <v>618.54999999999995</v>
      </c>
      <c r="H125" s="37">
        <v>644.04999999999995</v>
      </c>
      <c r="I125" s="37">
        <v>648.90000000000009</v>
      </c>
      <c r="J125" s="37">
        <v>656.8</v>
      </c>
      <c r="K125" s="28">
        <v>641</v>
      </c>
      <c r="L125" s="28">
        <v>628.25</v>
      </c>
      <c r="M125" s="28">
        <v>30.55387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390.9</v>
      </c>
      <c r="D126" s="37">
        <v>390.7833333333333</v>
      </c>
      <c r="E126" s="37">
        <v>386.76666666666659</v>
      </c>
      <c r="F126" s="37">
        <v>382.63333333333327</v>
      </c>
      <c r="G126" s="37">
        <v>378.61666666666656</v>
      </c>
      <c r="H126" s="37">
        <v>394.91666666666663</v>
      </c>
      <c r="I126" s="37">
        <v>398.93333333333328</v>
      </c>
      <c r="J126" s="37">
        <v>403.06666666666666</v>
      </c>
      <c r="K126" s="28">
        <v>394.8</v>
      </c>
      <c r="L126" s="28">
        <v>386.65</v>
      </c>
      <c r="M126" s="28">
        <v>49.948970000000003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559.65</v>
      </c>
      <c r="D127" s="37">
        <v>556.4</v>
      </c>
      <c r="E127" s="37">
        <v>548.44999999999993</v>
      </c>
      <c r="F127" s="37">
        <v>537.25</v>
      </c>
      <c r="G127" s="37">
        <v>529.29999999999995</v>
      </c>
      <c r="H127" s="37">
        <v>567.59999999999991</v>
      </c>
      <c r="I127" s="37">
        <v>575.54999999999995</v>
      </c>
      <c r="J127" s="37">
        <v>586.74999999999989</v>
      </c>
      <c r="K127" s="28">
        <v>564.35</v>
      </c>
      <c r="L127" s="28">
        <v>545.20000000000005</v>
      </c>
      <c r="M127" s="28">
        <v>46.047910000000002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1855.75</v>
      </c>
      <c r="D128" s="37">
        <v>1843.25</v>
      </c>
      <c r="E128" s="37">
        <v>1824.5</v>
      </c>
      <c r="F128" s="37">
        <v>1793.25</v>
      </c>
      <c r="G128" s="37">
        <v>1774.5</v>
      </c>
      <c r="H128" s="37">
        <v>1874.5</v>
      </c>
      <c r="I128" s="37">
        <v>1893.25</v>
      </c>
      <c r="J128" s="37">
        <v>1924.5</v>
      </c>
      <c r="K128" s="28">
        <v>1862</v>
      </c>
      <c r="L128" s="28">
        <v>1812</v>
      </c>
      <c r="M128" s="28">
        <v>16.55537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76.400000000000006</v>
      </c>
      <c r="D129" s="37">
        <v>75.899999999999991</v>
      </c>
      <c r="E129" s="37">
        <v>75.049999999999983</v>
      </c>
      <c r="F129" s="37">
        <v>73.699999999999989</v>
      </c>
      <c r="G129" s="37">
        <v>72.84999999999998</v>
      </c>
      <c r="H129" s="37">
        <v>77.249999999999986</v>
      </c>
      <c r="I129" s="37">
        <v>78.09999999999998</v>
      </c>
      <c r="J129" s="37">
        <v>79.449999999999989</v>
      </c>
      <c r="K129" s="28">
        <v>76.75</v>
      </c>
      <c r="L129" s="28">
        <v>74.55</v>
      </c>
      <c r="M129" s="28">
        <v>58.892870000000002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3524.15</v>
      </c>
      <c r="D130" s="37">
        <v>3521.0666666666671</v>
      </c>
      <c r="E130" s="37">
        <v>3471.1833333333343</v>
      </c>
      <c r="F130" s="37">
        <v>3418.2166666666672</v>
      </c>
      <c r="G130" s="37">
        <v>3368.3333333333344</v>
      </c>
      <c r="H130" s="37">
        <v>3574.0333333333342</v>
      </c>
      <c r="I130" s="37">
        <v>3623.9166666666665</v>
      </c>
      <c r="J130" s="37">
        <v>3676.8833333333341</v>
      </c>
      <c r="K130" s="28">
        <v>3570.95</v>
      </c>
      <c r="L130" s="28">
        <v>3468.1</v>
      </c>
      <c r="M130" s="28">
        <v>3.4182999999999999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384.2</v>
      </c>
      <c r="D131" s="37">
        <v>384.01666666666665</v>
      </c>
      <c r="E131" s="37">
        <v>381.73333333333329</v>
      </c>
      <c r="F131" s="37">
        <v>379.26666666666665</v>
      </c>
      <c r="G131" s="37">
        <v>376.98333333333329</v>
      </c>
      <c r="H131" s="37">
        <v>386.48333333333329</v>
      </c>
      <c r="I131" s="37">
        <v>388.76666666666659</v>
      </c>
      <c r="J131" s="37">
        <v>391.23333333333329</v>
      </c>
      <c r="K131" s="28">
        <v>386.3</v>
      </c>
      <c r="L131" s="28">
        <v>381.55</v>
      </c>
      <c r="M131" s="28">
        <v>15.011839999999999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4769.05</v>
      </c>
      <c r="D132" s="37">
        <v>4750.7666666666664</v>
      </c>
      <c r="E132" s="37">
        <v>4698.2833333333328</v>
      </c>
      <c r="F132" s="37">
        <v>4627.5166666666664</v>
      </c>
      <c r="G132" s="37">
        <v>4575.0333333333328</v>
      </c>
      <c r="H132" s="37">
        <v>4821.5333333333328</v>
      </c>
      <c r="I132" s="37">
        <v>4874.0166666666664</v>
      </c>
      <c r="J132" s="37">
        <v>4944.7833333333328</v>
      </c>
      <c r="K132" s="28">
        <v>4803.25</v>
      </c>
      <c r="L132" s="28">
        <v>4680</v>
      </c>
      <c r="M132" s="28">
        <v>3.28694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1814.7</v>
      </c>
      <c r="D133" s="37">
        <v>1807.6166666666668</v>
      </c>
      <c r="E133" s="37">
        <v>1797.3833333333337</v>
      </c>
      <c r="F133" s="37">
        <v>1780.0666666666668</v>
      </c>
      <c r="G133" s="37">
        <v>1769.8333333333337</v>
      </c>
      <c r="H133" s="37">
        <v>1824.9333333333336</v>
      </c>
      <c r="I133" s="37">
        <v>1835.1666666666667</v>
      </c>
      <c r="J133" s="37">
        <v>1852.4833333333336</v>
      </c>
      <c r="K133" s="28">
        <v>1817.85</v>
      </c>
      <c r="L133" s="28">
        <v>1790.3</v>
      </c>
      <c r="M133" s="28">
        <v>13.41943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525.79999999999995</v>
      </c>
      <c r="D134" s="37">
        <v>525.0333333333333</v>
      </c>
      <c r="E134" s="37">
        <v>519.91666666666663</v>
      </c>
      <c r="F134" s="37">
        <v>514.0333333333333</v>
      </c>
      <c r="G134" s="37">
        <v>508.91666666666663</v>
      </c>
      <c r="H134" s="37">
        <v>530.91666666666663</v>
      </c>
      <c r="I134" s="37">
        <v>536.03333333333342</v>
      </c>
      <c r="J134" s="37">
        <v>541.91666666666663</v>
      </c>
      <c r="K134" s="28">
        <v>530.15</v>
      </c>
      <c r="L134" s="28">
        <v>519.15</v>
      </c>
      <c r="M134" s="28">
        <v>11.471209999999999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641.15</v>
      </c>
      <c r="D135" s="37">
        <v>642.88333333333333</v>
      </c>
      <c r="E135" s="37">
        <v>633.31666666666661</v>
      </c>
      <c r="F135" s="37">
        <v>625.48333333333323</v>
      </c>
      <c r="G135" s="37">
        <v>615.91666666666652</v>
      </c>
      <c r="H135" s="37">
        <v>650.7166666666667</v>
      </c>
      <c r="I135" s="37">
        <v>660.28333333333353</v>
      </c>
      <c r="J135" s="37">
        <v>668.11666666666679</v>
      </c>
      <c r="K135" s="28">
        <v>652.45000000000005</v>
      </c>
      <c r="L135" s="28">
        <v>635.04999999999995</v>
      </c>
      <c r="M135" s="28">
        <v>11.241059999999999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86950.35</v>
      </c>
      <c r="D136" s="37">
        <v>86116.233333333337</v>
      </c>
      <c r="E136" s="37">
        <v>84832.466666666674</v>
      </c>
      <c r="F136" s="37">
        <v>82714.583333333343</v>
      </c>
      <c r="G136" s="37">
        <v>81430.81666666668</v>
      </c>
      <c r="H136" s="37">
        <v>88234.116666666669</v>
      </c>
      <c r="I136" s="37">
        <v>89517.883333333331</v>
      </c>
      <c r="J136" s="37">
        <v>91635.766666666663</v>
      </c>
      <c r="K136" s="28">
        <v>87400</v>
      </c>
      <c r="L136" s="28">
        <v>83998.35</v>
      </c>
      <c r="M136" s="28">
        <v>0.16248000000000001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189.75</v>
      </c>
      <c r="D137" s="37">
        <v>189.16666666666666</v>
      </c>
      <c r="E137" s="37">
        <v>185.58333333333331</v>
      </c>
      <c r="F137" s="37">
        <v>181.41666666666666</v>
      </c>
      <c r="G137" s="37">
        <v>177.83333333333331</v>
      </c>
      <c r="H137" s="37">
        <v>193.33333333333331</v>
      </c>
      <c r="I137" s="37">
        <v>196.91666666666663</v>
      </c>
      <c r="J137" s="37">
        <v>201.08333333333331</v>
      </c>
      <c r="K137" s="28">
        <v>192.75</v>
      </c>
      <c r="L137" s="28">
        <v>185</v>
      </c>
      <c r="M137" s="28">
        <v>96.370099999999994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1237.75</v>
      </c>
      <c r="D138" s="37">
        <v>1223.5666666666666</v>
      </c>
      <c r="E138" s="37">
        <v>1198.4333333333332</v>
      </c>
      <c r="F138" s="37">
        <v>1159.1166666666666</v>
      </c>
      <c r="G138" s="37">
        <v>1133.9833333333331</v>
      </c>
      <c r="H138" s="37">
        <v>1262.8833333333332</v>
      </c>
      <c r="I138" s="37">
        <v>1288.0166666666664</v>
      </c>
      <c r="J138" s="37">
        <v>1327.3333333333333</v>
      </c>
      <c r="K138" s="28">
        <v>1248.7</v>
      </c>
      <c r="L138" s="28">
        <v>1184.25</v>
      </c>
      <c r="M138" s="28">
        <v>126.73841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103.8</v>
      </c>
      <c r="D139" s="37">
        <v>102.09999999999998</v>
      </c>
      <c r="E139" s="37">
        <v>99.799999999999955</v>
      </c>
      <c r="F139" s="37">
        <v>95.799999999999969</v>
      </c>
      <c r="G139" s="37">
        <v>93.499999999999943</v>
      </c>
      <c r="H139" s="37">
        <v>106.09999999999997</v>
      </c>
      <c r="I139" s="37">
        <v>108.4</v>
      </c>
      <c r="J139" s="37">
        <v>112.39999999999998</v>
      </c>
      <c r="K139" s="28">
        <v>104.4</v>
      </c>
      <c r="L139" s="28">
        <v>98.1</v>
      </c>
      <c r="M139" s="28">
        <v>104.34153000000001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523.1</v>
      </c>
      <c r="D140" s="37">
        <v>521.93333333333328</v>
      </c>
      <c r="E140" s="37">
        <v>519.46666666666658</v>
      </c>
      <c r="F140" s="37">
        <v>515.83333333333326</v>
      </c>
      <c r="G140" s="37">
        <v>513.36666666666656</v>
      </c>
      <c r="H140" s="37">
        <v>525.56666666666661</v>
      </c>
      <c r="I140" s="37">
        <v>528.0333333333333</v>
      </c>
      <c r="J140" s="37">
        <v>531.66666666666663</v>
      </c>
      <c r="K140" s="28">
        <v>524.4</v>
      </c>
      <c r="L140" s="28">
        <v>518.29999999999995</v>
      </c>
      <c r="M140" s="28">
        <v>7.0598900000000002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9003.4</v>
      </c>
      <c r="D141" s="37">
        <v>8970.3333333333339</v>
      </c>
      <c r="E141" s="37">
        <v>8855.6666666666679</v>
      </c>
      <c r="F141" s="37">
        <v>8707.9333333333343</v>
      </c>
      <c r="G141" s="37">
        <v>8593.2666666666682</v>
      </c>
      <c r="H141" s="37">
        <v>9118.0666666666675</v>
      </c>
      <c r="I141" s="37">
        <v>9232.7333333333354</v>
      </c>
      <c r="J141" s="37">
        <v>9380.4666666666672</v>
      </c>
      <c r="K141" s="28">
        <v>9085</v>
      </c>
      <c r="L141" s="28">
        <v>8822.6</v>
      </c>
      <c r="M141" s="28">
        <v>10.09408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874.6</v>
      </c>
      <c r="D142" s="37">
        <v>869.19999999999993</v>
      </c>
      <c r="E142" s="37">
        <v>853.39999999999986</v>
      </c>
      <c r="F142" s="37">
        <v>832.19999999999993</v>
      </c>
      <c r="G142" s="37">
        <v>816.39999999999986</v>
      </c>
      <c r="H142" s="37">
        <v>890.39999999999986</v>
      </c>
      <c r="I142" s="37">
        <v>906.19999999999982</v>
      </c>
      <c r="J142" s="37">
        <v>927.39999999999986</v>
      </c>
      <c r="K142" s="28">
        <v>885</v>
      </c>
      <c r="L142" s="28">
        <v>848</v>
      </c>
      <c r="M142" s="28">
        <v>7.3924000000000003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369.6</v>
      </c>
      <c r="D143" s="37">
        <v>369.73333333333335</v>
      </c>
      <c r="E143" s="37">
        <v>366.86666666666667</v>
      </c>
      <c r="F143" s="37">
        <v>364.13333333333333</v>
      </c>
      <c r="G143" s="37">
        <v>361.26666666666665</v>
      </c>
      <c r="H143" s="37">
        <v>372.4666666666667</v>
      </c>
      <c r="I143" s="37">
        <v>375.33333333333337</v>
      </c>
      <c r="J143" s="37">
        <v>378.06666666666672</v>
      </c>
      <c r="K143" s="28">
        <v>372.6</v>
      </c>
      <c r="L143" s="28">
        <v>367</v>
      </c>
      <c r="M143" s="28">
        <v>3.1047799999999999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1582.95</v>
      </c>
      <c r="D144" s="37">
        <v>1592.6333333333334</v>
      </c>
      <c r="E144" s="37">
        <v>1567.6166666666668</v>
      </c>
      <c r="F144" s="37">
        <v>1552.2833333333333</v>
      </c>
      <c r="G144" s="37">
        <v>1527.2666666666667</v>
      </c>
      <c r="H144" s="37">
        <v>1607.9666666666669</v>
      </c>
      <c r="I144" s="37">
        <v>1632.9833333333338</v>
      </c>
      <c r="J144" s="37">
        <v>1648.3166666666671</v>
      </c>
      <c r="K144" s="28">
        <v>1617.65</v>
      </c>
      <c r="L144" s="28">
        <v>1577.3</v>
      </c>
      <c r="M144" s="28">
        <v>2.6025399999999999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3430.25</v>
      </c>
      <c r="D145" s="37">
        <v>3414.0666666666671</v>
      </c>
      <c r="E145" s="37">
        <v>3376.1833333333343</v>
      </c>
      <c r="F145" s="37">
        <v>3322.1166666666672</v>
      </c>
      <c r="G145" s="37">
        <v>3284.2333333333345</v>
      </c>
      <c r="H145" s="37">
        <v>3468.1333333333341</v>
      </c>
      <c r="I145" s="37">
        <v>3506.0166666666664</v>
      </c>
      <c r="J145" s="37">
        <v>3560.0833333333339</v>
      </c>
      <c r="K145" s="28">
        <v>3451.95</v>
      </c>
      <c r="L145" s="28">
        <v>3360</v>
      </c>
      <c r="M145" s="28">
        <v>5.7969900000000001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2305.9499999999998</v>
      </c>
      <c r="D146" s="37">
        <v>2310.65</v>
      </c>
      <c r="E146" s="37">
        <v>2287.15</v>
      </c>
      <c r="F146" s="37">
        <v>2268.35</v>
      </c>
      <c r="G146" s="37">
        <v>2244.85</v>
      </c>
      <c r="H146" s="37">
        <v>2329.4500000000003</v>
      </c>
      <c r="I146" s="37">
        <v>2352.9500000000003</v>
      </c>
      <c r="J146" s="37">
        <v>2371.7500000000005</v>
      </c>
      <c r="K146" s="28">
        <v>2334.15</v>
      </c>
      <c r="L146" s="28">
        <v>2291.85</v>
      </c>
      <c r="M146" s="28">
        <v>4.75779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1113.45</v>
      </c>
      <c r="D147" s="37">
        <v>1105.1499999999999</v>
      </c>
      <c r="E147" s="37">
        <v>1075.2999999999997</v>
      </c>
      <c r="F147" s="37">
        <v>1037.1499999999999</v>
      </c>
      <c r="G147" s="37">
        <v>1007.2999999999997</v>
      </c>
      <c r="H147" s="37">
        <v>1143.2999999999997</v>
      </c>
      <c r="I147" s="37">
        <v>1173.1499999999996</v>
      </c>
      <c r="J147" s="37">
        <v>1211.2999999999997</v>
      </c>
      <c r="K147" s="28">
        <v>1135</v>
      </c>
      <c r="L147" s="28">
        <v>1067</v>
      </c>
      <c r="M147" s="28">
        <v>19.00084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107.7</v>
      </c>
      <c r="D148" s="37">
        <v>107.81666666666666</v>
      </c>
      <c r="E148" s="37">
        <v>106.88333333333333</v>
      </c>
      <c r="F148" s="37">
        <v>106.06666666666666</v>
      </c>
      <c r="G148" s="37">
        <v>105.13333333333333</v>
      </c>
      <c r="H148" s="37">
        <v>108.63333333333333</v>
      </c>
      <c r="I148" s="37">
        <v>109.56666666666666</v>
      </c>
      <c r="J148" s="37">
        <v>110.38333333333333</v>
      </c>
      <c r="K148" s="28">
        <v>108.75</v>
      </c>
      <c r="L148" s="28">
        <v>107</v>
      </c>
      <c r="M148" s="28">
        <v>68.960380000000001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156.5</v>
      </c>
      <c r="D149" s="37">
        <v>155.06666666666666</v>
      </c>
      <c r="E149" s="37">
        <v>152.43333333333334</v>
      </c>
      <c r="F149" s="37">
        <v>148.36666666666667</v>
      </c>
      <c r="G149" s="37">
        <v>145.73333333333335</v>
      </c>
      <c r="H149" s="37">
        <v>159.13333333333333</v>
      </c>
      <c r="I149" s="37">
        <v>161.76666666666665</v>
      </c>
      <c r="J149" s="37">
        <v>165.83333333333331</v>
      </c>
      <c r="K149" s="28">
        <v>157.69999999999999</v>
      </c>
      <c r="L149" s="28">
        <v>151</v>
      </c>
      <c r="M149" s="28">
        <v>142.21965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79.099999999999994</v>
      </c>
      <c r="D150" s="37">
        <v>78.633333333333326</v>
      </c>
      <c r="E150" s="37">
        <v>77.916666666666657</v>
      </c>
      <c r="F150" s="37">
        <v>76.733333333333334</v>
      </c>
      <c r="G150" s="37">
        <v>76.016666666666666</v>
      </c>
      <c r="H150" s="37">
        <v>79.816666666666649</v>
      </c>
      <c r="I150" s="37">
        <v>80.533333333333317</v>
      </c>
      <c r="J150" s="37">
        <v>81.71666666666664</v>
      </c>
      <c r="K150" s="28">
        <v>79.349999999999994</v>
      </c>
      <c r="L150" s="28">
        <v>77.45</v>
      </c>
      <c r="M150" s="28">
        <v>125.45177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4349.7</v>
      </c>
      <c r="D151" s="37">
        <v>4372.4666666666672</v>
      </c>
      <c r="E151" s="37">
        <v>4313.6833333333343</v>
      </c>
      <c r="F151" s="37">
        <v>4277.666666666667</v>
      </c>
      <c r="G151" s="37">
        <v>4218.8833333333341</v>
      </c>
      <c r="H151" s="37">
        <v>4408.4833333333345</v>
      </c>
      <c r="I151" s="37">
        <v>4467.2666666666673</v>
      </c>
      <c r="J151" s="37">
        <v>4503.2833333333347</v>
      </c>
      <c r="K151" s="28">
        <v>4431.25</v>
      </c>
      <c r="L151" s="28">
        <v>4336.45</v>
      </c>
      <c r="M151" s="28">
        <v>2.3658100000000002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19255.2</v>
      </c>
      <c r="D152" s="37">
        <v>19286.733333333334</v>
      </c>
      <c r="E152" s="37">
        <v>19073.466666666667</v>
      </c>
      <c r="F152" s="37">
        <v>18891.733333333334</v>
      </c>
      <c r="G152" s="37">
        <v>18678.466666666667</v>
      </c>
      <c r="H152" s="37">
        <v>19468.466666666667</v>
      </c>
      <c r="I152" s="37">
        <v>19681.733333333337</v>
      </c>
      <c r="J152" s="37">
        <v>19863.466666666667</v>
      </c>
      <c r="K152" s="28">
        <v>19500</v>
      </c>
      <c r="L152" s="28">
        <v>19105</v>
      </c>
      <c r="M152" s="28">
        <v>0.58567000000000002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281</v>
      </c>
      <c r="D153" s="37">
        <v>281.0333333333333</v>
      </c>
      <c r="E153" s="37">
        <v>279.41666666666663</v>
      </c>
      <c r="F153" s="37">
        <v>277.83333333333331</v>
      </c>
      <c r="G153" s="37">
        <v>276.21666666666664</v>
      </c>
      <c r="H153" s="37">
        <v>282.61666666666662</v>
      </c>
      <c r="I153" s="37">
        <v>284.23333333333329</v>
      </c>
      <c r="J153" s="37">
        <v>285.81666666666661</v>
      </c>
      <c r="K153" s="28">
        <v>282.64999999999998</v>
      </c>
      <c r="L153" s="28">
        <v>279.45</v>
      </c>
      <c r="M153" s="28">
        <v>6.4153500000000001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934.2</v>
      </c>
      <c r="D154" s="37">
        <v>925.75</v>
      </c>
      <c r="E154" s="37">
        <v>912.45</v>
      </c>
      <c r="F154" s="37">
        <v>890.7</v>
      </c>
      <c r="G154" s="37">
        <v>877.40000000000009</v>
      </c>
      <c r="H154" s="37">
        <v>947.5</v>
      </c>
      <c r="I154" s="37">
        <v>960.8</v>
      </c>
      <c r="J154" s="37">
        <v>982.55</v>
      </c>
      <c r="K154" s="28">
        <v>939.05</v>
      </c>
      <c r="L154" s="28">
        <v>904</v>
      </c>
      <c r="M154" s="28">
        <v>13.8543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138.4</v>
      </c>
      <c r="D155" s="37">
        <v>136.86666666666665</v>
      </c>
      <c r="E155" s="37">
        <v>134.73333333333329</v>
      </c>
      <c r="F155" s="37">
        <v>131.06666666666663</v>
      </c>
      <c r="G155" s="37">
        <v>128.93333333333328</v>
      </c>
      <c r="H155" s="37">
        <v>140.5333333333333</v>
      </c>
      <c r="I155" s="37">
        <v>142.66666666666669</v>
      </c>
      <c r="J155" s="37">
        <v>146.33333333333331</v>
      </c>
      <c r="K155" s="28">
        <v>139</v>
      </c>
      <c r="L155" s="28">
        <v>133.19999999999999</v>
      </c>
      <c r="M155" s="28">
        <v>205.92825999999999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193.85</v>
      </c>
      <c r="D156" s="37">
        <v>192.2166666666667</v>
      </c>
      <c r="E156" s="37">
        <v>189.93333333333339</v>
      </c>
      <c r="F156" s="37">
        <v>186.01666666666671</v>
      </c>
      <c r="G156" s="37">
        <v>183.73333333333341</v>
      </c>
      <c r="H156" s="37">
        <v>196.13333333333338</v>
      </c>
      <c r="I156" s="37">
        <v>198.41666666666669</v>
      </c>
      <c r="J156" s="37">
        <v>202.33333333333337</v>
      </c>
      <c r="K156" s="28">
        <v>194.5</v>
      </c>
      <c r="L156" s="28">
        <v>188.3</v>
      </c>
      <c r="M156" s="28">
        <v>18.705690000000001</v>
      </c>
      <c r="N156" s="1"/>
      <c r="O156" s="1"/>
    </row>
    <row r="157" spans="1:15" ht="12.75" customHeight="1">
      <c r="A157" s="53">
        <v>148</v>
      </c>
      <c r="B157" s="28" t="s">
        <v>842</v>
      </c>
      <c r="C157" s="28">
        <v>744.35</v>
      </c>
      <c r="D157" s="37">
        <v>734.25</v>
      </c>
      <c r="E157" s="37">
        <v>717.55</v>
      </c>
      <c r="F157" s="37">
        <v>690.75</v>
      </c>
      <c r="G157" s="37">
        <v>674.05</v>
      </c>
      <c r="H157" s="37">
        <v>761.05</v>
      </c>
      <c r="I157" s="37">
        <v>777.75</v>
      </c>
      <c r="J157" s="37">
        <v>804.55</v>
      </c>
      <c r="K157" s="28">
        <v>750.95</v>
      </c>
      <c r="L157" s="28">
        <v>707.45</v>
      </c>
      <c r="M157" s="28">
        <v>24.366700000000002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3160.75</v>
      </c>
      <c r="D158" s="37">
        <v>3162.4833333333336</v>
      </c>
      <c r="E158" s="37">
        <v>3134.9666666666672</v>
      </c>
      <c r="F158" s="37">
        <v>3109.1833333333334</v>
      </c>
      <c r="G158" s="37">
        <v>3081.666666666667</v>
      </c>
      <c r="H158" s="37">
        <v>3188.2666666666673</v>
      </c>
      <c r="I158" s="37">
        <v>3215.7833333333338</v>
      </c>
      <c r="J158" s="37">
        <v>3241.5666666666675</v>
      </c>
      <c r="K158" s="28">
        <v>3190</v>
      </c>
      <c r="L158" s="28">
        <v>3136.7</v>
      </c>
      <c r="M158" s="28">
        <v>0.90085999999999999</v>
      </c>
      <c r="N158" s="1"/>
      <c r="O158" s="1"/>
    </row>
    <row r="159" spans="1:15" ht="12.75" customHeight="1">
      <c r="A159" s="53">
        <v>150</v>
      </c>
      <c r="B159" s="28" t="s">
        <v>843</v>
      </c>
      <c r="C159" s="28">
        <v>504.2</v>
      </c>
      <c r="D159" s="37">
        <v>494.16666666666669</v>
      </c>
      <c r="E159" s="37">
        <v>476.33333333333337</v>
      </c>
      <c r="F159" s="37">
        <v>448.4666666666667</v>
      </c>
      <c r="G159" s="37">
        <v>430.63333333333338</v>
      </c>
      <c r="H159" s="37">
        <v>522.0333333333333</v>
      </c>
      <c r="I159" s="37">
        <v>539.86666666666679</v>
      </c>
      <c r="J159" s="37">
        <v>567.73333333333335</v>
      </c>
      <c r="K159" s="28">
        <v>512</v>
      </c>
      <c r="L159" s="28">
        <v>466.3</v>
      </c>
      <c r="M159" s="28">
        <v>28.4467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3083.55</v>
      </c>
      <c r="D160" s="37">
        <v>3101.4333333333329</v>
      </c>
      <c r="E160" s="37">
        <v>3052.8666666666659</v>
      </c>
      <c r="F160" s="37">
        <v>3022.1833333333329</v>
      </c>
      <c r="G160" s="37">
        <v>2973.6166666666659</v>
      </c>
      <c r="H160" s="37">
        <v>3132.1166666666659</v>
      </c>
      <c r="I160" s="37">
        <v>3180.6833333333325</v>
      </c>
      <c r="J160" s="37">
        <v>3211.3666666666659</v>
      </c>
      <c r="K160" s="28">
        <v>3150</v>
      </c>
      <c r="L160" s="28">
        <v>3070.75</v>
      </c>
      <c r="M160" s="28">
        <v>2.1128200000000001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49222.8</v>
      </c>
      <c r="D161" s="37">
        <v>49068.933333333327</v>
      </c>
      <c r="E161" s="37">
        <v>48753.866666666654</v>
      </c>
      <c r="F161" s="37">
        <v>48284.933333333327</v>
      </c>
      <c r="G161" s="37">
        <v>47969.866666666654</v>
      </c>
      <c r="H161" s="37">
        <v>49537.866666666654</v>
      </c>
      <c r="I161" s="37">
        <v>49852.93333333332</v>
      </c>
      <c r="J161" s="37">
        <v>50321.866666666654</v>
      </c>
      <c r="K161" s="28">
        <v>49384</v>
      </c>
      <c r="L161" s="28">
        <v>48600</v>
      </c>
      <c r="M161" s="28">
        <v>0.15659999999999999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3655.2</v>
      </c>
      <c r="D162" s="37">
        <v>3644.8000000000006</v>
      </c>
      <c r="E162" s="37">
        <v>3616.4500000000012</v>
      </c>
      <c r="F162" s="37">
        <v>3577.7000000000007</v>
      </c>
      <c r="G162" s="37">
        <v>3549.3500000000013</v>
      </c>
      <c r="H162" s="37">
        <v>3683.5500000000011</v>
      </c>
      <c r="I162" s="37">
        <v>3711.9000000000005</v>
      </c>
      <c r="J162" s="37">
        <v>3750.650000000001</v>
      </c>
      <c r="K162" s="28">
        <v>3673.15</v>
      </c>
      <c r="L162" s="28">
        <v>3606.05</v>
      </c>
      <c r="M162" s="28">
        <v>3.6624500000000002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225.6</v>
      </c>
      <c r="D163" s="37">
        <v>223.95000000000002</v>
      </c>
      <c r="E163" s="37">
        <v>221.90000000000003</v>
      </c>
      <c r="F163" s="37">
        <v>218.20000000000002</v>
      </c>
      <c r="G163" s="37">
        <v>216.15000000000003</v>
      </c>
      <c r="H163" s="37">
        <v>227.65000000000003</v>
      </c>
      <c r="I163" s="37">
        <v>229.70000000000005</v>
      </c>
      <c r="J163" s="37">
        <v>233.40000000000003</v>
      </c>
      <c r="K163" s="28">
        <v>226</v>
      </c>
      <c r="L163" s="28">
        <v>220.25</v>
      </c>
      <c r="M163" s="28">
        <v>22.452819999999999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2496.15</v>
      </c>
      <c r="D164" s="37">
        <v>2485.6833333333329</v>
      </c>
      <c r="E164" s="37">
        <v>2467.3666666666659</v>
      </c>
      <c r="F164" s="37">
        <v>2438.583333333333</v>
      </c>
      <c r="G164" s="37">
        <v>2420.266666666666</v>
      </c>
      <c r="H164" s="37">
        <v>2514.4666666666658</v>
      </c>
      <c r="I164" s="37">
        <v>2532.7833333333324</v>
      </c>
      <c r="J164" s="37">
        <v>2561.5666666666657</v>
      </c>
      <c r="K164" s="28">
        <v>2504</v>
      </c>
      <c r="L164" s="28">
        <v>2456.9</v>
      </c>
      <c r="M164" s="28">
        <v>3.5853199999999998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1749.9</v>
      </c>
      <c r="D165" s="37">
        <v>1759.3166666666668</v>
      </c>
      <c r="E165" s="37">
        <v>1726.6833333333336</v>
      </c>
      <c r="F165" s="37">
        <v>1703.4666666666667</v>
      </c>
      <c r="G165" s="37">
        <v>1670.8333333333335</v>
      </c>
      <c r="H165" s="37">
        <v>1782.5333333333338</v>
      </c>
      <c r="I165" s="37">
        <v>1815.166666666667</v>
      </c>
      <c r="J165" s="37">
        <v>1838.3833333333339</v>
      </c>
      <c r="K165" s="28">
        <v>1791.95</v>
      </c>
      <c r="L165" s="28">
        <v>1736.1</v>
      </c>
      <c r="M165" s="28">
        <v>8.9879099999999994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2342.3000000000002</v>
      </c>
      <c r="D166" s="37">
        <v>2330.0666666666671</v>
      </c>
      <c r="E166" s="37">
        <v>2300.5833333333339</v>
      </c>
      <c r="F166" s="37">
        <v>2258.8666666666668</v>
      </c>
      <c r="G166" s="37">
        <v>2229.3833333333337</v>
      </c>
      <c r="H166" s="37">
        <v>2371.7833333333342</v>
      </c>
      <c r="I166" s="37">
        <v>2401.2666666666669</v>
      </c>
      <c r="J166" s="37">
        <v>2442.9833333333345</v>
      </c>
      <c r="K166" s="28">
        <v>2359.5500000000002</v>
      </c>
      <c r="L166" s="28">
        <v>2288.35</v>
      </c>
      <c r="M166" s="28">
        <v>5.1578799999999996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117.1</v>
      </c>
      <c r="D167" s="37">
        <v>116.83333333333333</v>
      </c>
      <c r="E167" s="37">
        <v>116.16666666666666</v>
      </c>
      <c r="F167" s="37">
        <v>115.23333333333333</v>
      </c>
      <c r="G167" s="37">
        <v>114.56666666666666</v>
      </c>
      <c r="H167" s="37">
        <v>117.76666666666665</v>
      </c>
      <c r="I167" s="37">
        <v>118.43333333333331</v>
      </c>
      <c r="J167" s="37">
        <v>119.36666666666665</v>
      </c>
      <c r="K167" s="28">
        <v>117.5</v>
      </c>
      <c r="L167" s="28">
        <v>115.9</v>
      </c>
      <c r="M167" s="28">
        <v>32.456780000000002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218.95</v>
      </c>
      <c r="D168" s="37">
        <v>217.75</v>
      </c>
      <c r="E168" s="37">
        <v>215.35</v>
      </c>
      <c r="F168" s="37">
        <v>211.75</v>
      </c>
      <c r="G168" s="37">
        <v>209.35</v>
      </c>
      <c r="H168" s="37">
        <v>221.35</v>
      </c>
      <c r="I168" s="37">
        <v>223.74999999999997</v>
      </c>
      <c r="J168" s="37">
        <v>227.35</v>
      </c>
      <c r="K168" s="28">
        <v>220.15</v>
      </c>
      <c r="L168" s="28">
        <v>214.15</v>
      </c>
      <c r="M168" s="28">
        <v>91.024180000000001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437.25</v>
      </c>
      <c r="D169" s="37">
        <v>434.06666666666666</v>
      </c>
      <c r="E169" s="37">
        <v>416.23333333333335</v>
      </c>
      <c r="F169" s="37">
        <v>395.2166666666667</v>
      </c>
      <c r="G169" s="37">
        <v>377.38333333333338</v>
      </c>
      <c r="H169" s="37">
        <v>455.08333333333331</v>
      </c>
      <c r="I169" s="37">
        <v>472.91666666666669</v>
      </c>
      <c r="J169" s="37">
        <v>493.93333333333328</v>
      </c>
      <c r="K169" s="28">
        <v>451.9</v>
      </c>
      <c r="L169" s="28">
        <v>413.05</v>
      </c>
      <c r="M169" s="28">
        <v>11.00924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14672.35</v>
      </c>
      <c r="D170" s="37">
        <v>14593.75</v>
      </c>
      <c r="E170" s="37">
        <v>14446.55</v>
      </c>
      <c r="F170" s="37">
        <v>14220.75</v>
      </c>
      <c r="G170" s="37">
        <v>14073.55</v>
      </c>
      <c r="H170" s="37">
        <v>14819.55</v>
      </c>
      <c r="I170" s="37">
        <v>14966.75</v>
      </c>
      <c r="J170" s="37">
        <v>15192.55</v>
      </c>
      <c r="K170" s="28">
        <v>14740.95</v>
      </c>
      <c r="L170" s="28">
        <v>14367.95</v>
      </c>
      <c r="M170" s="28">
        <v>7.5499999999999998E-2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33.4</v>
      </c>
      <c r="D171" s="37">
        <v>32.833333333333336</v>
      </c>
      <c r="E171" s="37">
        <v>31.916666666666671</v>
      </c>
      <c r="F171" s="37">
        <v>30.433333333333337</v>
      </c>
      <c r="G171" s="37">
        <v>29.516666666666673</v>
      </c>
      <c r="H171" s="37">
        <v>34.31666666666667</v>
      </c>
      <c r="I171" s="37">
        <v>35.233333333333341</v>
      </c>
      <c r="J171" s="37">
        <v>36.716666666666669</v>
      </c>
      <c r="K171" s="28">
        <v>33.75</v>
      </c>
      <c r="L171" s="28">
        <v>31.35</v>
      </c>
      <c r="M171" s="28">
        <v>704.56056000000001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132.85</v>
      </c>
      <c r="D172" s="37">
        <v>132.45000000000002</v>
      </c>
      <c r="E172" s="37">
        <v>131.90000000000003</v>
      </c>
      <c r="F172" s="37">
        <v>130.95000000000002</v>
      </c>
      <c r="G172" s="37">
        <v>130.40000000000003</v>
      </c>
      <c r="H172" s="37">
        <v>133.40000000000003</v>
      </c>
      <c r="I172" s="37">
        <v>133.95000000000005</v>
      </c>
      <c r="J172" s="37">
        <v>134.90000000000003</v>
      </c>
      <c r="K172" s="28">
        <v>133</v>
      </c>
      <c r="L172" s="28">
        <v>131.5</v>
      </c>
      <c r="M172" s="28">
        <v>29.476459999999999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2574.85</v>
      </c>
      <c r="D173" s="37">
        <v>2556.7333333333336</v>
      </c>
      <c r="E173" s="37">
        <v>2525.7166666666672</v>
      </c>
      <c r="F173" s="37">
        <v>2476.5833333333335</v>
      </c>
      <c r="G173" s="37">
        <v>2445.5666666666671</v>
      </c>
      <c r="H173" s="37">
        <v>2605.8666666666672</v>
      </c>
      <c r="I173" s="37">
        <v>2636.8833333333337</v>
      </c>
      <c r="J173" s="37">
        <v>2686.0166666666673</v>
      </c>
      <c r="K173" s="28">
        <v>2587.75</v>
      </c>
      <c r="L173" s="28">
        <v>2507.6</v>
      </c>
      <c r="M173" s="28">
        <v>72.455680000000001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944.2</v>
      </c>
      <c r="D174" s="37">
        <v>944.35</v>
      </c>
      <c r="E174" s="37">
        <v>937.1</v>
      </c>
      <c r="F174" s="37">
        <v>930</v>
      </c>
      <c r="G174" s="37">
        <v>922.75</v>
      </c>
      <c r="H174" s="37">
        <v>951.45</v>
      </c>
      <c r="I174" s="37">
        <v>958.7</v>
      </c>
      <c r="J174" s="37">
        <v>965.80000000000007</v>
      </c>
      <c r="K174" s="28">
        <v>951.6</v>
      </c>
      <c r="L174" s="28">
        <v>937.25</v>
      </c>
      <c r="M174" s="28">
        <v>14.524290000000001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1313.3</v>
      </c>
      <c r="D175" s="37">
        <v>1305.9833333333333</v>
      </c>
      <c r="E175" s="37">
        <v>1294.7166666666667</v>
      </c>
      <c r="F175" s="37">
        <v>1276.1333333333334</v>
      </c>
      <c r="G175" s="37">
        <v>1264.8666666666668</v>
      </c>
      <c r="H175" s="37">
        <v>1324.5666666666666</v>
      </c>
      <c r="I175" s="37">
        <v>1335.8333333333335</v>
      </c>
      <c r="J175" s="37">
        <v>1354.4166666666665</v>
      </c>
      <c r="K175" s="28">
        <v>1317.25</v>
      </c>
      <c r="L175" s="28">
        <v>1287.4000000000001</v>
      </c>
      <c r="M175" s="28">
        <v>29.73441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2453.5</v>
      </c>
      <c r="D176" s="37">
        <v>2444.4833333333336</v>
      </c>
      <c r="E176" s="37">
        <v>2431.166666666667</v>
      </c>
      <c r="F176" s="37">
        <v>2408.8333333333335</v>
      </c>
      <c r="G176" s="37">
        <v>2395.5166666666669</v>
      </c>
      <c r="H176" s="37">
        <v>2466.8166666666671</v>
      </c>
      <c r="I176" s="37">
        <v>2480.1333333333337</v>
      </c>
      <c r="J176" s="37">
        <v>2502.4666666666672</v>
      </c>
      <c r="K176" s="28">
        <v>2457.8000000000002</v>
      </c>
      <c r="L176" s="28">
        <v>2422.15</v>
      </c>
      <c r="M176" s="28">
        <v>3.3600400000000001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20947</v>
      </c>
      <c r="D177" s="37">
        <v>20827.383333333335</v>
      </c>
      <c r="E177" s="37">
        <v>20669.616666666669</v>
      </c>
      <c r="F177" s="37">
        <v>20392.233333333334</v>
      </c>
      <c r="G177" s="37">
        <v>20234.466666666667</v>
      </c>
      <c r="H177" s="37">
        <v>21104.76666666667</v>
      </c>
      <c r="I177" s="37">
        <v>21262.53333333334</v>
      </c>
      <c r="J177" s="37">
        <v>21539.916666666672</v>
      </c>
      <c r="K177" s="28">
        <v>20985.15</v>
      </c>
      <c r="L177" s="28">
        <v>20550</v>
      </c>
      <c r="M177" s="28">
        <v>0.32066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1374.85</v>
      </c>
      <c r="D178" s="37">
        <v>1377.9833333333333</v>
      </c>
      <c r="E178" s="37">
        <v>1357.9666666666667</v>
      </c>
      <c r="F178" s="37">
        <v>1341.0833333333333</v>
      </c>
      <c r="G178" s="37">
        <v>1321.0666666666666</v>
      </c>
      <c r="H178" s="37">
        <v>1394.8666666666668</v>
      </c>
      <c r="I178" s="37">
        <v>1414.8833333333337</v>
      </c>
      <c r="J178" s="37">
        <v>1431.7666666666669</v>
      </c>
      <c r="K178" s="28">
        <v>1398</v>
      </c>
      <c r="L178" s="28">
        <v>1361.1</v>
      </c>
      <c r="M178" s="28">
        <v>9.4180499999999991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2758.85</v>
      </c>
      <c r="D179" s="37">
        <v>2741.7666666666664</v>
      </c>
      <c r="E179" s="37">
        <v>2717.5333333333328</v>
      </c>
      <c r="F179" s="37">
        <v>2676.2166666666662</v>
      </c>
      <c r="G179" s="37">
        <v>2651.9833333333327</v>
      </c>
      <c r="H179" s="37">
        <v>2783.083333333333</v>
      </c>
      <c r="I179" s="37">
        <v>2807.3166666666666</v>
      </c>
      <c r="J179" s="37">
        <v>2848.6333333333332</v>
      </c>
      <c r="K179" s="28">
        <v>2766</v>
      </c>
      <c r="L179" s="28">
        <v>2700.45</v>
      </c>
      <c r="M179" s="28">
        <v>6.2751599999999996</v>
      </c>
      <c r="N179" s="1"/>
      <c r="O179" s="1"/>
    </row>
    <row r="180" spans="1:15" ht="12.75" customHeight="1">
      <c r="A180" s="53">
        <v>171</v>
      </c>
      <c r="B180" s="28" t="s">
        <v>827</v>
      </c>
      <c r="C180" s="28">
        <v>596.20000000000005</v>
      </c>
      <c r="D180" s="37">
        <v>588.69999999999993</v>
      </c>
      <c r="E180" s="37">
        <v>573.39999999999986</v>
      </c>
      <c r="F180" s="37">
        <v>550.59999999999991</v>
      </c>
      <c r="G180" s="37">
        <v>535.29999999999984</v>
      </c>
      <c r="H180" s="37">
        <v>611.49999999999989</v>
      </c>
      <c r="I180" s="37">
        <v>626.79999999999984</v>
      </c>
      <c r="J180" s="37">
        <v>649.59999999999991</v>
      </c>
      <c r="K180" s="28">
        <v>604</v>
      </c>
      <c r="L180" s="28">
        <v>565.9</v>
      </c>
      <c r="M180" s="28">
        <v>19.061689999999999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533.75</v>
      </c>
      <c r="D181" s="37">
        <v>531.7166666666667</v>
      </c>
      <c r="E181" s="37">
        <v>528.43333333333339</v>
      </c>
      <c r="F181" s="37">
        <v>523.11666666666667</v>
      </c>
      <c r="G181" s="37">
        <v>519.83333333333337</v>
      </c>
      <c r="H181" s="37">
        <v>537.03333333333342</v>
      </c>
      <c r="I181" s="37">
        <v>540.31666666666672</v>
      </c>
      <c r="J181" s="37">
        <v>545.63333333333344</v>
      </c>
      <c r="K181" s="28">
        <v>535</v>
      </c>
      <c r="L181" s="28">
        <v>526.4</v>
      </c>
      <c r="M181" s="28">
        <v>82.956310000000002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77.7</v>
      </c>
      <c r="D182" s="37">
        <v>77.516666666666666</v>
      </c>
      <c r="E182" s="37">
        <v>76.883333333333326</v>
      </c>
      <c r="F182" s="37">
        <v>76.066666666666663</v>
      </c>
      <c r="G182" s="37">
        <v>75.433333333333323</v>
      </c>
      <c r="H182" s="37">
        <v>78.333333333333329</v>
      </c>
      <c r="I182" s="37">
        <v>78.966666666666683</v>
      </c>
      <c r="J182" s="37">
        <v>79.783333333333331</v>
      </c>
      <c r="K182" s="28">
        <v>78.150000000000006</v>
      </c>
      <c r="L182" s="28">
        <v>76.7</v>
      </c>
      <c r="M182" s="28">
        <v>181.5129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918.7</v>
      </c>
      <c r="D183" s="37">
        <v>922.88333333333333</v>
      </c>
      <c r="E183" s="37">
        <v>905.81666666666661</v>
      </c>
      <c r="F183" s="37">
        <v>892.93333333333328</v>
      </c>
      <c r="G183" s="37">
        <v>875.86666666666656</v>
      </c>
      <c r="H183" s="37">
        <v>935.76666666666665</v>
      </c>
      <c r="I183" s="37">
        <v>952.83333333333348</v>
      </c>
      <c r="J183" s="37">
        <v>965.7166666666667</v>
      </c>
      <c r="K183" s="28">
        <v>939.95</v>
      </c>
      <c r="L183" s="28">
        <v>910</v>
      </c>
      <c r="M183" s="28">
        <v>42.198900000000002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472.65</v>
      </c>
      <c r="D184" s="37">
        <v>473.56666666666666</v>
      </c>
      <c r="E184" s="37">
        <v>468.13333333333333</v>
      </c>
      <c r="F184" s="37">
        <v>463.61666666666667</v>
      </c>
      <c r="G184" s="37">
        <v>458.18333333333334</v>
      </c>
      <c r="H184" s="37">
        <v>478.08333333333331</v>
      </c>
      <c r="I184" s="37">
        <v>483.51666666666659</v>
      </c>
      <c r="J184" s="37">
        <v>488.0333333333333</v>
      </c>
      <c r="K184" s="28">
        <v>479</v>
      </c>
      <c r="L184" s="28">
        <v>469.05</v>
      </c>
      <c r="M184" s="28">
        <v>5.7755299999999998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574.9</v>
      </c>
      <c r="D185" s="37">
        <v>573.9666666666667</v>
      </c>
      <c r="E185" s="37">
        <v>567.93333333333339</v>
      </c>
      <c r="F185" s="37">
        <v>560.9666666666667</v>
      </c>
      <c r="G185" s="37">
        <v>554.93333333333339</v>
      </c>
      <c r="H185" s="37">
        <v>580.93333333333339</v>
      </c>
      <c r="I185" s="37">
        <v>586.9666666666667</v>
      </c>
      <c r="J185" s="37">
        <v>593.93333333333339</v>
      </c>
      <c r="K185" s="28">
        <v>580</v>
      </c>
      <c r="L185" s="28">
        <v>567</v>
      </c>
      <c r="M185" s="28">
        <v>4.0801299999999996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926.65</v>
      </c>
      <c r="D186" s="37">
        <v>926.1</v>
      </c>
      <c r="E186" s="37">
        <v>908.6</v>
      </c>
      <c r="F186" s="37">
        <v>890.55</v>
      </c>
      <c r="G186" s="37">
        <v>873.05</v>
      </c>
      <c r="H186" s="37">
        <v>944.15000000000009</v>
      </c>
      <c r="I186" s="37">
        <v>961.65000000000009</v>
      </c>
      <c r="J186" s="37">
        <v>979.70000000000016</v>
      </c>
      <c r="K186" s="28">
        <v>943.6</v>
      </c>
      <c r="L186" s="28">
        <v>908.05</v>
      </c>
      <c r="M186" s="28">
        <v>27.670829999999999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944.05</v>
      </c>
      <c r="D187" s="37">
        <v>933.68333333333339</v>
      </c>
      <c r="E187" s="37">
        <v>920.36666666666679</v>
      </c>
      <c r="F187" s="37">
        <v>896.68333333333339</v>
      </c>
      <c r="G187" s="37">
        <v>883.36666666666679</v>
      </c>
      <c r="H187" s="37">
        <v>957.36666666666679</v>
      </c>
      <c r="I187" s="37">
        <v>970.68333333333339</v>
      </c>
      <c r="J187" s="37">
        <v>994.36666666666679</v>
      </c>
      <c r="K187" s="28">
        <v>947</v>
      </c>
      <c r="L187" s="28">
        <v>910</v>
      </c>
      <c r="M187" s="28">
        <v>14.504189999999999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1049.2</v>
      </c>
      <c r="D188" s="37">
        <v>1049.5666666666666</v>
      </c>
      <c r="E188" s="37">
        <v>1037.6833333333332</v>
      </c>
      <c r="F188" s="37">
        <v>1026.1666666666665</v>
      </c>
      <c r="G188" s="37">
        <v>1014.2833333333331</v>
      </c>
      <c r="H188" s="37">
        <v>1061.0833333333333</v>
      </c>
      <c r="I188" s="37">
        <v>1072.9666666666665</v>
      </c>
      <c r="J188" s="37">
        <v>1084.4833333333333</v>
      </c>
      <c r="K188" s="28">
        <v>1061.45</v>
      </c>
      <c r="L188" s="28">
        <v>1038.05</v>
      </c>
      <c r="M188" s="28">
        <v>4.81067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3298.8</v>
      </c>
      <c r="D189" s="37">
        <v>3298.9333333333329</v>
      </c>
      <c r="E189" s="37">
        <v>3270.8666666666659</v>
      </c>
      <c r="F189" s="37">
        <v>3242.9333333333329</v>
      </c>
      <c r="G189" s="37">
        <v>3214.8666666666659</v>
      </c>
      <c r="H189" s="37">
        <v>3326.8666666666659</v>
      </c>
      <c r="I189" s="37">
        <v>3354.9333333333325</v>
      </c>
      <c r="J189" s="37">
        <v>3382.8666666666659</v>
      </c>
      <c r="K189" s="28">
        <v>3327</v>
      </c>
      <c r="L189" s="28">
        <v>3271</v>
      </c>
      <c r="M189" s="28">
        <v>13.069129999999999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811.1</v>
      </c>
      <c r="D190" s="37">
        <v>808.35</v>
      </c>
      <c r="E190" s="37">
        <v>802.2</v>
      </c>
      <c r="F190" s="37">
        <v>793.30000000000007</v>
      </c>
      <c r="G190" s="37">
        <v>787.15000000000009</v>
      </c>
      <c r="H190" s="37">
        <v>817.25</v>
      </c>
      <c r="I190" s="37">
        <v>823.39999999999986</v>
      </c>
      <c r="J190" s="37">
        <v>832.3</v>
      </c>
      <c r="K190" s="28">
        <v>814.5</v>
      </c>
      <c r="L190" s="28">
        <v>799.45</v>
      </c>
      <c r="M190" s="28">
        <v>12.692869999999999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8720.6</v>
      </c>
      <c r="D191" s="37">
        <v>8734.35</v>
      </c>
      <c r="E191" s="37">
        <v>8640.0500000000011</v>
      </c>
      <c r="F191" s="37">
        <v>8559.5</v>
      </c>
      <c r="G191" s="37">
        <v>8465.2000000000007</v>
      </c>
      <c r="H191" s="37">
        <v>8814.9000000000015</v>
      </c>
      <c r="I191" s="37">
        <v>8909.2000000000007</v>
      </c>
      <c r="J191" s="37">
        <v>8989.7500000000018</v>
      </c>
      <c r="K191" s="28">
        <v>8828.65</v>
      </c>
      <c r="L191" s="28">
        <v>8653.7999999999993</v>
      </c>
      <c r="M191" s="28">
        <v>2.4506899999999998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479.2</v>
      </c>
      <c r="D192" s="37">
        <v>470.41666666666669</v>
      </c>
      <c r="E192" s="37">
        <v>459.83333333333337</v>
      </c>
      <c r="F192" s="37">
        <v>440.4666666666667</v>
      </c>
      <c r="G192" s="37">
        <v>429.88333333333338</v>
      </c>
      <c r="H192" s="37">
        <v>489.78333333333336</v>
      </c>
      <c r="I192" s="37">
        <v>500.36666666666673</v>
      </c>
      <c r="J192" s="37">
        <v>519.73333333333335</v>
      </c>
      <c r="K192" s="28">
        <v>481</v>
      </c>
      <c r="L192" s="28">
        <v>451.05</v>
      </c>
      <c r="M192" s="28">
        <v>430.84536000000003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230.35</v>
      </c>
      <c r="D193" s="37">
        <v>227.73333333333335</v>
      </c>
      <c r="E193" s="37">
        <v>224.2166666666667</v>
      </c>
      <c r="F193" s="37">
        <v>218.08333333333334</v>
      </c>
      <c r="G193" s="37">
        <v>214.56666666666669</v>
      </c>
      <c r="H193" s="37">
        <v>233.8666666666667</v>
      </c>
      <c r="I193" s="37">
        <v>237.38333333333335</v>
      </c>
      <c r="J193" s="37">
        <v>243.51666666666671</v>
      </c>
      <c r="K193" s="28">
        <v>231.25</v>
      </c>
      <c r="L193" s="28">
        <v>221.6</v>
      </c>
      <c r="M193" s="28">
        <v>220.10177999999999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108.25</v>
      </c>
      <c r="D194" s="37">
        <v>108.61666666666667</v>
      </c>
      <c r="E194" s="37">
        <v>105.78333333333335</v>
      </c>
      <c r="F194" s="37">
        <v>103.31666666666668</v>
      </c>
      <c r="G194" s="37">
        <v>100.48333333333335</v>
      </c>
      <c r="H194" s="37">
        <v>111.08333333333334</v>
      </c>
      <c r="I194" s="37">
        <v>113.91666666666666</v>
      </c>
      <c r="J194" s="37">
        <v>116.38333333333334</v>
      </c>
      <c r="K194" s="28">
        <v>111.45</v>
      </c>
      <c r="L194" s="28">
        <v>106.15</v>
      </c>
      <c r="M194" s="28">
        <v>1253.65761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1049.5999999999999</v>
      </c>
      <c r="D195" s="37">
        <v>1048.7833333333335</v>
      </c>
      <c r="E195" s="37">
        <v>1038.616666666667</v>
      </c>
      <c r="F195" s="37">
        <v>1027.6333333333334</v>
      </c>
      <c r="G195" s="37">
        <v>1017.4666666666669</v>
      </c>
      <c r="H195" s="37">
        <v>1059.7666666666671</v>
      </c>
      <c r="I195" s="37">
        <v>1069.9333333333336</v>
      </c>
      <c r="J195" s="37">
        <v>1080.9166666666672</v>
      </c>
      <c r="K195" s="28">
        <v>1058.95</v>
      </c>
      <c r="L195" s="28">
        <v>1037.8</v>
      </c>
      <c r="M195" s="28">
        <v>25.400839999999999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752.1</v>
      </c>
      <c r="D196" s="37">
        <v>748.15</v>
      </c>
      <c r="E196" s="37">
        <v>734.5</v>
      </c>
      <c r="F196" s="37">
        <v>716.9</v>
      </c>
      <c r="G196" s="37">
        <v>703.25</v>
      </c>
      <c r="H196" s="37">
        <v>765.75</v>
      </c>
      <c r="I196" s="37">
        <v>779.39999999999986</v>
      </c>
      <c r="J196" s="37">
        <v>797</v>
      </c>
      <c r="K196" s="28">
        <v>761.8</v>
      </c>
      <c r="L196" s="28">
        <v>730.55</v>
      </c>
      <c r="M196" s="28">
        <v>11.445830000000001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2376.25</v>
      </c>
      <c r="D197" s="37">
        <v>2365.4333333333334</v>
      </c>
      <c r="E197" s="37">
        <v>2349.8166666666666</v>
      </c>
      <c r="F197" s="37">
        <v>2323.3833333333332</v>
      </c>
      <c r="G197" s="37">
        <v>2307.7666666666664</v>
      </c>
      <c r="H197" s="37">
        <v>2391.8666666666668</v>
      </c>
      <c r="I197" s="37">
        <v>2407.4833333333336</v>
      </c>
      <c r="J197" s="37">
        <v>2433.916666666667</v>
      </c>
      <c r="K197" s="28">
        <v>2381.0500000000002</v>
      </c>
      <c r="L197" s="28">
        <v>2339</v>
      </c>
      <c r="M197" s="28">
        <v>5.8126600000000002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1525.65</v>
      </c>
      <c r="D198" s="37">
        <v>1533.8833333333334</v>
      </c>
      <c r="E198" s="37">
        <v>1508.8166666666668</v>
      </c>
      <c r="F198" s="37">
        <v>1491.9833333333333</v>
      </c>
      <c r="G198" s="37">
        <v>1466.9166666666667</v>
      </c>
      <c r="H198" s="37">
        <v>1550.7166666666669</v>
      </c>
      <c r="I198" s="37">
        <v>1575.7833333333335</v>
      </c>
      <c r="J198" s="37">
        <v>1592.616666666667</v>
      </c>
      <c r="K198" s="28">
        <v>1558.95</v>
      </c>
      <c r="L198" s="28">
        <v>1517.05</v>
      </c>
      <c r="M198" s="28">
        <v>4.0224700000000002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527.15</v>
      </c>
      <c r="D199" s="37">
        <v>526.80000000000007</v>
      </c>
      <c r="E199" s="37">
        <v>521.60000000000014</v>
      </c>
      <c r="F199" s="37">
        <v>516.05000000000007</v>
      </c>
      <c r="G199" s="37">
        <v>510.85000000000014</v>
      </c>
      <c r="H199" s="37">
        <v>532.35000000000014</v>
      </c>
      <c r="I199" s="37">
        <v>537.55000000000018</v>
      </c>
      <c r="J199" s="37">
        <v>543.10000000000014</v>
      </c>
      <c r="K199" s="28">
        <v>532</v>
      </c>
      <c r="L199" s="28">
        <v>521.25</v>
      </c>
      <c r="M199" s="28">
        <v>5.8287899999999997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1301</v>
      </c>
      <c r="D200" s="37">
        <v>1291.5</v>
      </c>
      <c r="E200" s="37">
        <v>1277.5</v>
      </c>
      <c r="F200" s="37">
        <v>1254</v>
      </c>
      <c r="G200" s="37">
        <v>1240</v>
      </c>
      <c r="H200" s="37">
        <v>1315</v>
      </c>
      <c r="I200" s="37">
        <v>1329</v>
      </c>
      <c r="J200" s="37">
        <v>1352.5</v>
      </c>
      <c r="K200" s="28">
        <v>1305.5</v>
      </c>
      <c r="L200" s="28">
        <v>1268</v>
      </c>
      <c r="M200" s="28">
        <v>7.93553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39.6</v>
      </c>
      <c r="D201" s="37">
        <v>39.833333333333336</v>
      </c>
      <c r="E201" s="37">
        <v>39.016666666666673</v>
      </c>
      <c r="F201" s="37">
        <v>38.433333333333337</v>
      </c>
      <c r="G201" s="37">
        <v>37.616666666666674</v>
      </c>
      <c r="H201" s="37">
        <v>40.416666666666671</v>
      </c>
      <c r="I201" s="37">
        <v>41.233333333333334</v>
      </c>
      <c r="J201" s="37">
        <v>41.81666666666667</v>
      </c>
      <c r="K201" s="28">
        <v>40.65</v>
      </c>
      <c r="L201" s="28">
        <v>39.25</v>
      </c>
      <c r="M201" s="28">
        <v>100.34196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767.35</v>
      </c>
      <c r="D202" s="37">
        <v>763.93333333333339</v>
      </c>
      <c r="E202" s="37">
        <v>747.46666666666681</v>
      </c>
      <c r="F202" s="37">
        <v>727.58333333333337</v>
      </c>
      <c r="G202" s="37">
        <v>711.11666666666679</v>
      </c>
      <c r="H202" s="37">
        <v>783.81666666666683</v>
      </c>
      <c r="I202" s="37">
        <v>800.28333333333353</v>
      </c>
      <c r="J202" s="37">
        <v>820.16666666666686</v>
      </c>
      <c r="K202" s="28">
        <v>780.4</v>
      </c>
      <c r="L202" s="28">
        <v>744.05</v>
      </c>
      <c r="M202" s="28">
        <v>77.972340000000003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6657.65</v>
      </c>
      <c r="D203" s="37">
        <v>6627.2333333333336</v>
      </c>
      <c r="E203" s="37">
        <v>6590.4666666666672</v>
      </c>
      <c r="F203" s="37">
        <v>6523.2833333333338</v>
      </c>
      <c r="G203" s="37">
        <v>6486.5166666666673</v>
      </c>
      <c r="H203" s="37">
        <v>6694.416666666667</v>
      </c>
      <c r="I203" s="37">
        <v>6731.1833333333334</v>
      </c>
      <c r="J203" s="37">
        <v>6798.3666666666668</v>
      </c>
      <c r="K203" s="28">
        <v>6664</v>
      </c>
      <c r="L203" s="28">
        <v>6560.05</v>
      </c>
      <c r="M203" s="28">
        <v>4.1433900000000001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38.700000000000003</v>
      </c>
      <c r="D204" s="37">
        <v>38.56666666666667</v>
      </c>
      <c r="E204" s="37">
        <v>38.13333333333334</v>
      </c>
      <c r="F204" s="37">
        <v>37.56666666666667</v>
      </c>
      <c r="G204" s="37">
        <v>37.13333333333334</v>
      </c>
      <c r="H204" s="37">
        <v>39.13333333333334</v>
      </c>
      <c r="I204" s="37">
        <v>39.566666666666663</v>
      </c>
      <c r="J204" s="37">
        <v>40.13333333333334</v>
      </c>
      <c r="K204" s="28">
        <v>39</v>
      </c>
      <c r="L204" s="28">
        <v>38</v>
      </c>
      <c r="M204" s="28">
        <v>68.286069999999995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1617.5</v>
      </c>
      <c r="D205" s="37">
        <v>1624.2666666666667</v>
      </c>
      <c r="E205" s="37">
        <v>1604.2333333333333</v>
      </c>
      <c r="F205" s="37">
        <v>1590.9666666666667</v>
      </c>
      <c r="G205" s="37">
        <v>1570.9333333333334</v>
      </c>
      <c r="H205" s="37">
        <v>1637.5333333333333</v>
      </c>
      <c r="I205" s="37">
        <v>1657.5666666666666</v>
      </c>
      <c r="J205" s="37">
        <v>1670.8333333333333</v>
      </c>
      <c r="K205" s="28">
        <v>1644.3</v>
      </c>
      <c r="L205" s="28">
        <v>1611</v>
      </c>
      <c r="M205" s="28">
        <v>3.2353499999999999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793.5</v>
      </c>
      <c r="D206" s="37">
        <v>787.55000000000007</v>
      </c>
      <c r="E206" s="37">
        <v>779.60000000000014</v>
      </c>
      <c r="F206" s="37">
        <v>765.7</v>
      </c>
      <c r="G206" s="37">
        <v>757.75000000000011</v>
      </c>
      <c r="H206" s="37">
        <v>801.45000000000016</v>
      </c>
      <c r="I206" s="37">
        <v>809.4000000000002</v>
      </c>
      <c r="J206" s="37">
        <v>823.30000000000018</v>
      </c>
      <c r="K206" s="28">
        <v>795.5</v>
      </c>
      <c r="L206" s="28">
        <v>773.65</v>
      </c>
      <c r="M206" s="28">
        <v>15.59712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926.1</v>
      </c>
      <c r="D207" s="37">
        <v>920.69999999999993</v>
      </c>
      <c r="E207" s="37">
        <v>895.39999999999986</v>
      </c>
      <c r="F207" s="37">
        <v>864.69999999999993</v>
      </c>
      <c r="G207" s="37">
        <v>839.39999999999986</v>
      </c>
      <c r="H207" s="37">
        <v>951.39999999999986</v>
      </c>
      <c r="I207" s="37">
        <v>976.69999999999982</v>
      </c>
      <c r="J207" s="37">
        <v>1007.3999999999999</v>
      </c>
      <c r="K207" s="28">
        <v>946</v>
      </c>
      <c r="L207" s="28">
        <v>890</v>
      </c>
      <c r="M207" s="28">
        <v>38.126530000000002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255.4</v>
      </c>
      <c r="D208" s="37">
        <v>255.35</v>
      </c>
      <c r="E208" s="37">
        <v>253.3</v>
      </c>
      <c r="F208" s="37">
        <v>251.20000000000002</v>
      </c>
      <c r="G208" s="37">
        <v>249.15000000000003</v>
      </c>
      <c r="H208" s="37">
        <v>257.45</v>
      </c>
      <c r="I208" s="37">
        <v>259.5</v>
      </c>
      <c r="J208" s="37">
        <v>261.59999999999997</v>
      </c>
      <c r="K208" s="28">
        <v>257.39999999999998</v>
      </c>
      <c r="L208" s="28">
        <v>253.25</v>
      </c>
      <c r="M208" s="28">
        <v>101.14375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9.1</v>
      </c>
      <c r="D209" s="37">
        <v>9.0166666666666657</v>
      </c>
      <c r="E209" s="37">
        <v>8.8333333333333321</v>
      </c>
      <c r="F209" s="37">
        <v>8.5666666666666664</v>
      </c>
      <c r="G209" s="37">
        <v>8.3833333333333329</v>
      </c>
      <c r="H209" s="37">
        <v>9.2833333333333314</v>
      </c>
      <c r="I209" s="37">
        <v>9.466666666666665</v>
      </c>
      <c r="J209" s="37">
        <v>9.7333333333333307</v>
      </c>
      <c r="K209" s="28">
        <v>9.1999999999999993</v>
      </c>
      <c r="L209" s="28">
        <v>8.75</v>
      </c>
      <c r="M209" s="28">
        <v>816.43471999999997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999.25</v>
      </c>
      <c r="D210" s="37">
        <v>1000.5</v>
      </c>
      <c r="E210" s="37">
        <v>990</v>
      </c>
      <c r="F210" s="37">
        <v>980.75</v>
      </c>
      <c r="G210" s="37">
        <v>970.25</v>
      </c>
      <c r="H210" s="37">
        <v>1009.75</v>
      </c>
      <c r="I210" s="37">
        <v>1020.25</v>
      </c>
      <c r="J210" s="37">
        <v>1029.5</v>
      </c>
      <c r="K210" s="28">
        <v>1011</v>
      </c>
      <c r="L210" s="28">
        <v>991.25</v>
      </c>
      <c r="M210" s="28">
        <v>12.97725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1783.1</v>
      </c>
      <c r="D211" s="37">
        <v>1779.3833333333332</v>
      </c>
      <c r="E211" s="37">
        <v>1768.7666666666664</v>
      </c>
      <c r="F211" s="37">
        <v>1754.4333333333332</v>
      </c>
      <c r="G211" s="37">
        <v>1743.8166666666664</v>
      </c>
      <c r="H211" s="37">
        <v>1793.7166666666665</v>
      </c>
      <c r="I211" s="37">
        <v>1804.3333333333333</v>
      </c>
      <c r="J211" s="37">
        <v>1818.6666666666665</v>
      </c>
      <c r="K211" s="28">
        <v>1790</v>
      </c>
      <c r="L211" s="28">
        <v>1765.05</v>
      </c>
      <c r="M211" s="28">
        <v>0.78537999999999997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429</v>
      </c>
      <c r="D212" s="37">
        <v>427.5</v>
      </c>
      <c r="E212" s="37">
        <v>424.1</v>
      </c>
      <c r="F212" s="37">
        <v>419.20000000000005</v>
      </c>
      <c r="G212" s="37">
        <v>415.80000000000007</v>
      </c>
      <c r="H212" s="37">
        <v>432.4</v>
      </c>
      <c r="I212" s="37">
        <v>435.79999999999995</v>
      </c>
      <c r="J212" s="37">
        <v>440.69999999999993</v>
      </c>
      <c r="K212" s="28">
        <v>430.9</v>
      </c>
      <c r="L212" s="28">
        <v>422.6</v>
      </c>
      <c r="M212" s="28">
        <v>51.828740000000003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15.25</v>
      </c>
      <c r="D213" s="37">
        <v>15.266666666666666</v>
      </c>
      <c r="E213" s="37">
        <v>14.733333333333331</v>
      </c>
      <c r="F213" s="37">
        <v>14.216666666666665</v>
      </c>
      <c r="G213" s="37">
        <v>13.68333333333333</v>
      </c>
      <c r="H213" s="37">
        <v>15.783333333333331</v>
      </c>
      <c r="I213" s="37">
        <v>16.316666666666666</v>
      </c>
      <c r="J213" s="37">
        <v>16.833333333333332</v>
      </c>
      <c r="K213" s="28">
        <v>15.8</v>
      </c>
      <c r="L213" s="28">
        <v>14.75</v>
      </c>
      <c r="M213" s="28">
        <v>2837.53874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253.2</v>
      </c>
      <c r="D214" s="37">
        <v>252.98333333333332</v>
      </c>
      <c r="E214" s="37">
        <v>246.56666666666666</v>
      </c>
      <c r="F214" s="37">
        <v>239.93333333333334</v>
      </c>
      <c r="G214" s="37">
        <v>233.51666666666668</v>
      </c>
      <c r="H214" s="37">
        <v>259.61666666666667</v>
      </c>
      <c r="I214" s="37">
        <v>266.0333333333333</v>
      </c>
      <c r="J214" s="37">
        <v>272.66666666666663</v>
      </c>
      <c r="K214" s="37">
        <v>259.39999999999998</v>
      </c>
      <c r="L214" s="37">
        <v>246.35</v>
      </c>
      <c r="M214" s="37">
        <v>145.10639</v>
      </c>
      <c r="N214" s="1"/>
      <c r="O214" s="1"/>
    </row>
    <row r="215" spans="1:15" ht="12.75" customHeight="1">
      <c r="A215" s="53">
        <v>206</v>
      </c>
      <c r="B215" s="28" t="s">
        <v>844</v>
      </c>
      <c r="C215" s="37">
        <v>46.3</v>
      </c>
      <c r="D215" s="37">
        <v>46.199999999999996</v>
      </c>
      <c r="E215" s="37">
        <v>45.149999999999991</v>
      </c>
      <c r="F215" s="37">
        <v>43.999999999999993</v>
      </c>
      <c r="G215" s="37">
        <v>42.949999999999989</v>
      </c>
      <c r="H215" s="37">
        <v>47.349999999999994</v>
      </c>
      <c r="I215" s="37">
        <v>48.399999999999991</v>
      </c>
      <c r="J215" s="37">
        <v>49.55</v>
      </c>
      <c r="K215" s="37">
        <v>47.25</v>
      </c>
      <c r="L215" s="37">
        <v>45.05</v>
      </c>
      <c r="M215" s="37">
        <v>1359.4404300000001</v>
      </c>
      <c r="N215" s="1"/>
      <c r="O215" s="1"/>
    </row>
    <row r="216" spans="1:15" ht="12.75" customHeight="1">
      <c r="A216" s="53">
        <v>207</v>
      </c>
      <c r="B216" s="28" t="s">
        <v>828</v>
      </c>
      <c r="C216" s="37">
        <v>350.15</v>
      </c>
      <c r="D216" s="37">
        <v>349.33333333333331</v>
      </c>
      <c r="E216" s="37">
        <v>347.71666666666664</v>
      </c>
      <c r="F216" s="37">
        <v>345.2833333333333</v>
      </c>
      <c r="G216" s="37">
        <v>343.66666666666663</v>
      </c>
      <c r="H216" s="37">
        <v>351.76666666666665</v>
      </c>
      <c r="I216" s="37">
        <v>353.38333333333333</v>
      </c>
      <c r="J216" s="37">
        <v>355.81666666666666</v>
      </c>
      <c r="K216" s="37">
        <v>350.95</v>
      </c>
      <c r="L216" s="37">
        <v>346.9</v>
      </c>
      <c r="M216" s="37">
        <v>6.63056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7"/>
      <c r="B1" s="38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0" t="s">
        <v>16</v>
      </c>
      <c r="B9" s="382" t="s">
        <v>18</v>
      </c>
      <c r="C9" s="386" t="s">
        <v>20</v>
      </c>
      <c r="D9" s="386" t="s">
        <v>21</v>
      </c>
      <c r="E9" s="377" t="s">
        <v>22</v>
      </c>
      <c r="F9" s="378"/>
      <c r="G9" s="379"/>
      <c r="H9" s="377" t="s">
        <v>23</v>
      </c>
      <c r="I9" s="378"/>
      <c r="J9" s="379"/>
      <c r="K9" s="23"/>
      <c r="L9" s="24"/>
      <c r="M9" s="50"/>
      <c r="N9" s="1"/>
      <c r="O9" s="1"/>
    </row>
    <row r="10" spans="1:15" ht="42.75" customHeight="1">
      <c r="A10" s="384"/>
      <c r="B10" s="385"/>
      <c r="C10" s="385"/>
      <c r="D10" s="38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22922.1</v>
      </c>
      <c r="D11" s="272">
        <v>22834.033333333336</v>
      </c>
      <c r="E11" s="272">
        <v>22588.066666666673</v>
      </c>
      <c r="F11" s="272">
        <v>22254.033333333336</v>
      </c>
      <c r="G11" s="272">
        <v>22008.066666666673</v>
      </c>
      <c r="H11" s="272">
        <v>23168.066666666673</v>
      </c>
      <c r="I11" s="272">
        <v>23414.03333333334</v>
      </c>
      <c r="J11" s="272">
        <v>23748.066666666673</v>
      </c>
      <c r="K11" s="271">
        <v>23080</v>
      </c>
      <c r="L11" s="271">
        <v>22500</v>
      </c>
      <c r="M11" s="271">
        <v>3.4450000000000001E-2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2745.65</v>
      </c>
      <c r="D12" s="272">
        <v>2759.2833333333333</v>
      </c>
      <c r="E12" s="272">
        <v>2710.3666666666668</v>
      </c>
      <c r="F12" s="272">
        <v>2675.0833333333335</v>
      </c>
      <c r="G12" s="272">
        <v>2626.166666666667</v>
      </c>
      <c r="H12" s="272">
        <v>2794.5666666666666</v>
      </c>
      <c r="I12" s="272">
        <v>2843.4833333333336</v>
      </c>
      <c r="J12" s="272">
        <v>2878.7666666666664</v>
      </c>
      <c r="K12" s="271">
        <v>2808.2</v>
      </c>
      <c r="L12" s="271">
        <v>2724</v>
      </c>
      <c r="M12" s="271">
        <v>3.6345999999999998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2226.5500000000002</v>
      </c>
      <c r="D13" s="272">
        <v>2223.1166666666668</v>
      </c>
      <c r="E13" s="272">
        <v>2212.2333333333336</v>
      </c>
      <c r="F13" s="272">
        <v>2197.916666666667</v>
      </c>
      <c r="G13" s="272">
        <v>2187.0333333333338</v>
      </c>
      <c r="H13" s="272">
        <v>2237.4333333333334</v>
      </c>
      <c r="I13" s="272">
        <v>2248.3166666666666</v>
      </c>
      <c r="J13" s="272">
        <v>2262.6333333333332</v>
      </c>
      <c r="K13" s="271">
        <v>2234</v>
      </c>
      <c r="L13" s="271">
        <v>2208.8000000000002</v>
      </c>
      <c r="M13" s="271">
        <v>2.8622100000000001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2474.65</v>
      </c>
      <c r="D14" s="272">
        <v>2457.5499999999997</v>
      </c>
      <c r="E14" s="272">
        <v>2418.0999999999995</v>
      </c>
      <c r="F14" s="272">
        <v>2361.5499999999997</v>
      </c>
      <c r="G14" s="272">
        <v>2322.0999999999995</v>
      </c>
      <c r="H14" s="272">
        <v>2514.0999999999995</v>
      </c>
      <c r="I14" s="272">
        <v>2553.5499999999993</v>
      </c>
      <c r="J14" s="272">
        <v>2610.0999999999995</v>
      </c>
      <c r="K14" s="271">
        <v>2497</v>
      </c>
      <c r="L14" s="271">
        <v>2401</v>
      </c>
      <c r="M14" s="271">
        <v>1.0866100000000001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985.7</v>
      </c>
      <c r="D15" s="272">
        <v>985.23333333333323</v>
      </c>
      <c r="E15" s="272">
        <v>970.46666666666647</v>
      </c>
      <c r="F15" s="272">
        <v>955.23333333333323</v>
      </c>
      <c r="G15" s="272">
        <v>940.46666666666647</v>
      </c>
      <c r="H15" s="272">
        <v>1000.4666666666665</v>
      </c>
      <c r="I15" s="272">
        <v>1015.2333333333331</v>
      </c>
      <c r="J15" s="272">
        <v>1030.4666666666665</v>
      </c>
      <c r="K15" s="271">
        <v>1000</v>
      </c>
      <c r="L15" s="271">
        <v>970</v>
      </c>
      <c r="M15" s="271">
        <v>8.5851000000000006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604.75</v>
      </c>
      <c r="D16" s="272">
        <v>600.15</v>
      </c>
      <c r="E16" s="272">
        <v>592.84999999999991</v>
      </c>
      <c r="F16" s="272">
        <v>580.94999999999993</v>
      </c>
      <c r="G16" s="272">
        <v>573.64999999999986</v>
      </c>
      <c r="H16" s="272">
        <v>612.04999999999995</v>
      </c>
      <c r="I16" s="272">
        <v>619.34999999999991</v>
      </c>
      <c r="J16" s="272">
        <v>631.25</v>
      </c>
      <c r="K16" s="271">
        <v>607.45000000000005</v>
      </c>
      <c r="L16" s="271">
        <v>588.25</v>
      </c>
      <c r="M16" s="271">
        <v>12.957269999999999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429.75</v>
      </c>
      <c r="D17" s="272">
        <v>427.7166666666667</v>
      </c>
      <c r="E17" s="272">
        <v>424.53333333333342</v>
      </c>
      <c r="F17" s="272">
        <v>419.31666666666672</v>
      </c>
      <c r="G17" s="272">
        <v>416.13333333333344</v>
      </c>
      <c r="H17" s="272">
        <v>432.93333333333339</v>
      </c>
      <c r="I17" s="272">
        <v>436.11666666666667</v>
      </c>
      <c r="J17" s="272">
        <v>441.33333333333337</v>
      </c>
      <c r="K17" s="271">
        <v>430.9</v>
      </c>
      <c r="L17" s="271">
        <v>422.5</v>
      </c>
      <c r="M17" s="271">
        <v>0.86878999999999995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2395.6999999999998</v>
      </c>
      <c r="D18" s="272">
        <v>2390.8666666666668</v>
      </c>
      <c r="E18" s="272">
        <v>2370.3333333333335</v>
      </c>
      <c r="F18" s="272">
        <v>2344.9666666666667</v>
      </c>
      <c r="G18" s="272">
        <v>2324.4333333333334</v>
      </c>
      <c r="H18" s="272">
        <v>2416.2333333333336</v>
      </c>
      <c r="I18" s="272">
        <v>2436.7666666666664</v>
      </c>
      <c r="J18" s="272">
        <v>2462.1333333333337</v>
      </c>
      <c r="K18" s="271">
        <v>2411.4</v>
      </c>
      <c r="L18" s="271">
        <v>2365.5</v>
      </c>
      <c r="M18" s="271">
        <v>0.53015000000000001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20543.349999999999</v>
      </c>
      <c r="D19" s="272">
        <v>20426.633333333335</v>
      </c>
      <c r="E19" s="272">
        <v>20132.316666666669</v>
      </c>
      <c r="F19" s="272">
        <v>19721.283333333333</v>
      </c>
      <c r="G19" s="272">
        <v>19426.966666666667</v>
      </c>
      <c r="H19" s="272">
        <v>20837.666666666672</v>
      </c>
      <c r="I19" s="272">
        <v>21131.983333333337</v>
      </c>
      <c r="J19" s="272">
        <v>21543.016666666674</v>
      </c>
      <c r="K19" s="271">
        <v>20720.95</v>
      </c>
      <c r="L19" s="271">
        <v>20015.599999999999</v>
      </c>
      <c r="M19" s="271">
        <v>0.22175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2660.15</v>
      </c>
      <c r="D20" s="272">
        <v>2632.9166666666665</v>
      </c>
      <c r="E20" s="272">
        <v>2596.4333333333329</v>
      </c>
      <c r="F20" s="272">
        <v>2532.7166666666662</v>
      </c>
      <c r="G20" s="272">
        <v>2496.2333333333327</v>
      </c>
      <c r="H20" s="272">
        <v>2696.6333333333332</v>
      </c>
      <c r="I20" s="272">
        <v>2733.1166666666668</v>
      </c>
      <c r="J20" s="272">
        <v>2796.8333333333335</v>
      </c>
      <c r="K20" s="271">
        <v>2669.4</v>
      </c>
      <c r="L20" s="271">
        <v>2569.1999999999998</v>
      </c>
      <c r="M20" s="271">
        <v>12.670389999999999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2273.6999999999998</v>
      </c>
      <c r="D21" s="272">
        <v>2245.15</v>
      </c>
      <c r="E21" s="272">
        <v>2199.3500000000004</v>
      </c>
      <c r="F21" s="272">
        <v>2125.0000000000005</v>
      </c>
      <c r="G21" s="272">
        <v>2079.2000000000007</v>
      </c>
      <c r="H21" s="272">
        <v>2319.5</v>
      </c>
      <c r="I21" s="272">
        <v>2365.3000000000002</v>
      </c>
      <c r="J21" s="272">
        <v>2439.6499999999996</v>
      </c>
      <c r="K21" s="271">
        <v>2290.9499999999998</v>
      </c>
      <c r="L21" s="271">
        <v>2170.8000000000002</v>
      </c>
      <c r="M21" s="271">
        <v>22.394749999999998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801.25</v>
      </c>
      <c r="D22" s="272">
        <v>790.1</v>
      </c>
      <c r="E22" s="272">
        <v>776.2</v>
      </c>
      <c r="F22" s="272">
        <v>751.15</v>
      </c>
      <c r="G22" s="272">
        <v>737.25</v>
      </c>
      <c r="H22" s="272">
        <v>815.15000000000009</v>
      </c>
      <c r="I22" s="272">
        <v>829.05</v>
      </c>
      <c r="J22" s="272">
        <v>854.10000000000014</v>
      </c>
      <c r="K22" s="271">
        <v>804</v>
      </c>
      <c r="L22" s="271">
        <v>765.05</v>
      </c>
      <c r="M22" s="271">
        <v>64.596410000000006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3217.65</v>
      </c>
      <c r="D23" s="272">
        <v>3176.65</v>
      </c>
      <c r="E23" s="272">
        <v>3121</v>
      </c>
      <c r="F23" s="272">
        <v>3024.35</v>
      </c>
      <c r="G23" s="272">
        <v>2968.7</v>
      </c>
      <c r="H23" s="272">
        <v>3273.3</v>
      </c>
      <c r="I23" s="272">
        <v>3328.9500000000007</v>
      </c>
      <c r="J23" s="272">
        <v>3425.6000000000004</v>
      </c>
      <c r="K23" s="271">
        <v>3232.3</v>
      </c>
      <c r="L23" s="271">
        <v>3080</v>
      </c>
      <c r="M23" s="271">
        <v>4.9573299999999998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3261.75</v>
      </c>
      <c r="D24" s="272">
        <v>3215.65</v>
      </c>
      <c r="E24" s="272">
        <v>3146.9</v>
      </c>
      <c r="F24" s="272">
        <v>3032.05</v>
      </c>
      <c r="G24" s="272">
        <v>2963.3</v>
      </c>
      <c r="H24" s="272">
        <v>3330.5</v>
      </c>
      <c r="I24" s="272">
        <v>3399.25</v>
      </c>
      <c r="J24" s="272">
        <v>3514.1</v>
      </c>
      <c r="K24" s="271">
        <v>3284.4</v>
      </c>
      <c r="L24" s="271">
        <v>3100.8</v>
      </c>
      <c r="M24" s="271">
        <v>5.4628899999999998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107.8</v>
      </c>
      <c r="D25" s="272">
        <v>107.39999999999999</v>
      </c>
      <c r="E25" s="272">
        <v>106.09999999999998</v>
      </c>
      <c r="F25" s="272">
        <v>104.39999999999999</v>
      </c>
      <c r="G25" s="272">
        <v>103.09999999999998</v>
      </c>
      <c r="H25" s="272">
        <v>109.09999999999998</v>
      </c>
      <c r="I25" s="272">
        <v>110.39999999999999</v>
      </c>
      <c r="J25" s="272">
        <v>112.09999999999998</v>
      </c>
      <c r="K25" s="271">
        <v>108.7</v>
      </c>
      <c r="L25" s="271">
        <v>105.7</v>
      </c>
      <c r="M25" s="271">
        <v>42.083530000000003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271.95</v>
      </c>
      <c r="D26" s="272">
        <v>271.96666666666664</v>
      </c>
      <c r="E26" s="272">
        <v>269.98333333333329</v>
      </c>
      <c r="F26" s="272">
        <v>268.01666666666665</v>
      </c>
      <c r="G26" s="272">
        <v>266.0333333333333</v>
      </c>
      <c r="H26" s="272">
        <v>273.93333333333328</v>
      </c>
      <c r="I26" s="272">
        <v>275.91666666666663</v>
      </c>
      <c r="J26" s="272">
        <v>277.88333333333327</v>
      </c>
      <c r="K26" s="271">
        <v>273.95</v>
      </c>
      <c r="L26" s="271">
        <v>270</v>
      </c>
      <c r="M26" s="271">
        <v>16.683029999999999</v>
      </c>
      <c r="N26" s="1"/>
      <c r="O26" s="1"/>
    </row>
    <row r="27" spans="1:15" ht="12.75" customHeight="1">
      <c r="A27" s="30">
        <v>17</v>
      </c>
      <c r="B27" s="281" t="s">
        <v>845</v>
      </c>
      <c r="C27" s="271">
        <v>426.95</v>
      </c>
      <c r="D27" s="272">
        <v>426.23333333333335</v>
      </c>
      <c r="E27" s="272">
        <v>422.26666666666671</v>
      </c>
      <c r="F27" s="272">
        <v>417.58333333333337</v>
      </c>
      <c r="G27" s="272">
        <v>413.61666666666673</v>
      </c>
      <c r="H27" s="272">
        <v>430.91666666666669</v>
      </c>
      <c r="I27" s="272">
        <v>434.88333333333338</v>
      </c>
      <c r="J27" s="272">
        <v>439.56666666666666</v>
      </c>
      <c r="K27" s="271">
        <v>430.2</v>
      </c>
      <c r="L27" s="271">
        <v>421.55</v>
      </c>
      <c r="M27" s="271">
        <v>0.66888999999999998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289.05</v>
      </c>
      <c r="D28" s="272">
        <v>290.18333333333334</v>
      </c>
      <c r="E28" s="272">
        <v>284.36666666666667</v>
      </c>
      <c r="F28" s="272">
        <v>279.68333333333334</v>
      </c>
      <c r="G28" s="272">
        <v>273.86666666666667</v>
      </c>
      <c r="H28" s="272">
        <v>294.86666666666667</v>
      </c>
      <c r="I28" s="272">
        <v>300.68333333333339</v>
      </c>
      <c r="J28" s="272">
        <v>305.36666666666667</v>
      </c>
      <c r="K28" s="271">
        <v>296</v>
      </c>
      <c r="L28" s="271">
        <v>285.5</v>
      </c>
      <c r="M28" s="271">
        <v>0.71357000000000004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263.05</v>
      </c>
      <c r="D29" s="272">
        <v>261.85000000000002</v>
      </c>
      <c r="E29" s="272">
        <v>258.80000000000007</v>
      </c>
      <c r="F29" s="272">
        <v>254.55000000000007</v>
      </c>
      <c r="G29" s="272">
        <v>251.50000000000011</v>
      </c>
      <c r="H29" s="272">
        <v>266.10000000000002</v>
      </c>
      <c r="I29" s="272">
        <v>269.14999999999998</v>
      </c>
      <c r="J29" s="272">
        <v>273.39999999999998</v>
      </c>
      <c r="K29" s="271">
        <v>264.89999999999998</v>
      </c>
      <c r="L29" s="271">
        <v>257.60000000000002</v>
      </c>
      <c r="M29" s="271">
        <v>6.0508800000000003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1098.6500000000001</v>
      </c>
      <c r="D30" s="272">
        <v>1098.2333333333333</v>
      </c>
      <c r="E30" s="272">
        <v>1065.4666666666667</v>
      </c>
      <c r="F30" s="272">
        <v>1032.2833333333333</v>
      </c>
      <c r="G30" s="272">
        <v>999.51666666666665</v>
      </c>
      <c r="H30" s="272">
        <v>1131.4166666666667</v>
      </c>
      <c r="I30" s="272">
        <v>1164.1833333333336</v>
      </c>
      <c r="J30" s="272">
        <v>1197.3666666666668</v>
      </c>
      <c r="K30" s="271">
        <v>1131</v>
      </c>
      <c r="L30" s="271">
        <v>1065.05</v>
      </c>
      <c r="M30" s="271">
        <v>6.6028399999999996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1281.5</v>
      </c>
      <c r="D31" s="272">
        <v>1281.9166666666667</v>
      </c>
      <c r="E31" s="272">
        <v>1269.5833333333335</v>
      </c>
      <c r="F31" s="272">
        <v>1257.6666666666667</v>
      </c>
      <c r="G31" s="272">
        <v>1245.3333333333335</v>
      </c>
      <c r="H31" s="272">
        <v>1293.8333333333335</v>
      </c>
      <c r="I31" s="272">
        <v>1306.166666666667</v>
      </c>
      <c r="J31" s="272">
        <v>1318.0833333333335</v>
      </c>
      <c r="K31" s="271">
        <v>1294.25</v>
      </c>
      <c r="L31" s="271">
        <v>1270</v>
      </c>
      <c r="M31" s="271">
        <v>1.4446000000000001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705.05</v>
      </c>
      <c r="D32" s="272">
        <v>703.7833333333333</v>
      </c>
      <c r="E32" s="272">
        <v>700.26666666666665</v>
      </c>
      <c r="F32" s="272">
        <v>695.48333333333335</v>
      </c>
      <c r="G32" s="272">
        <v>691.9666666666667</v>
      </c>
      <c r="H32" s="272">
        <v>708.56666666666661</v>
      </c>
      <c r="I32" s="272">
        <v>712.08333333333326</v>
      </c>
      <c r="J32" s="272">
        <v>716.86666666666656</v>
      </c>
      <c r="K32" s="271">
        <v>707.3</v>
      </c>
      <c r="L32" s="271">
        <v>699</v>
      </c>
      <c r="M32" s="271">
        <v>0.71838999999999997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3214.35</v>
      </c>
      <c r="D33" s="272">
        <v>3220.9333333333329</v>
      </c>
      <c r="E33" s="272">
        <v>3190.766666666666</v>
      </c>
      <c r="F33" s="272">
        <v>3167.1833333333329</v>
      </c>
      <c r="G33" s="272">
        <v>3137.016666666666</v>
      </c>
      <c r="H33" s="272">
        <v>3244.516666666666</v>
      </c>
      <c r="I33" s="272">
        <v>3274.6833333333329</v>
      </c>
      <c r="J33" s="272">
        <v>3298.266666666666</v>
      </c>
      <c r="K33" s="271">
        <v>3251.1</v>
      </c>
      <c r="L33" s="271">
        <v>3197.35</v>
      </c>
      <c r="M33" s="271">
        <v>1.1804600000000001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3188.05</v>
      </c>
      <c r="D34" s="272">
        <v>3111.8333333333335</v>
      </c>
      <c r="E34" s="272">
        <v>3007.2166666666672</v>
      </c>
      <c r="F34" s="272">
        <v>2826.3833333333337</v>
      </c>
      <c r="G34" s="272">
        <v>2721.7666666666673</v>
      </c>
      <c r="H34" s="272">
        <v>3292.666666666667</v>
      </c>
      <c r="I34" s="272">
        <v>3397.2833333333328</v>
      </c>
      <c r="J34" s="272">
        <v>3578.1166666666668</v>
      </c>
      <c r="K34" s="271">
        <v>3216.45</v>
      </c>
      <c r="L34" s="271">
        <v>2931</v>
      </c>
      <c r="M34" s="271">
        <v>3.5362300000000002</v>
      </c>
      <c r="N34" s="1"/>
      <c r="O34" s="1"/>
    </row>
    <row r="35" spans="1:15" ht="12.75" customHeight="1">
      <c r="A35" s="30">
        <v>25</v>
      </c>
      <c r="B35" s="281" t="s">
        <v>749</v>
      </c>
      <c r="C35" s="271">
        <v>306.75</v>
      </c>
      <c r="D35" s="272">
        <v>308.15000000000003</v>
      </c>
      <c r="E35" s="272">
        <v>304.45000000000005</v>
      </c>
      <c r="F35" s="272">
        <v>302.15000000000003</v>
      </c>
      <c r="G35" s="272">
        <v>298.45000000000005</v>
      </c>
      <c r="H35" s="272">
        <v>310.45000000000005</v>
      </c>
      <c r="I35" s="272">
        <v>314.14999999999998</v>
      </c>
      <c r="J35" s="272">
        <v>316.45000000000005</v>
      </c>
      <c r="K35" s="271">
        <v>311.85000000000002</v>
      </c>
      <c r="L35" s="271">
        <v>305.85000000000002</v>
      </c>
      <c r="M35" s="271">
        <v>2.9180299999999999</v>
      </c>
      <c r="N35" s="1"/>
      <c r="O35" s="1"/>
    </row>
    <row r="36" spans="1:15" ht="12.75" customHeight="1">
      <c r="A36" s="30">
        <v>26</v>
      </c>
      <c r="B36" s="281" t="s">
        <v>298</v>
      </c>
      <c r="C36" s="271">
        <v>20</v>
      </c>
      <c r="D36" s="272">
        <v>20.016666666666666</v>
      </c>
      <c r="E36" s="272">
        <v>19.733333333333331</v>
      </c>
      <c r="F36" s="272">
        <v>19.466666666666665</v>
      </c>
      <c r="G36" s="272">
        <v>19.18333333333333</v>
      </c>
      <c r="H36" s="272">
        <v>20.283333333333331</v>
      </c>
      <c r="I36" s="272">
        <v>20.566666666666663</v>
      </c>
      <c r="J36" s="272">
        <v>20.833333333333332</v>
      </c>
      <c r="K36" s="271">
        <v>20.3</v>
      </c>
      <c r="L36" s="271">
        <v>19.75</v>
      </c>
      <c r="M36" s="271">
        <v>18.898859999999999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501.6</v>
      </c>
      <c r="D37" s="272">
        <v>499.31666666666666</v>
      </c>
      <c r="E37" s="272">
        <v>495.33333333333331</v>
      </c>
      <c r="F37" s="272">
        <v>489.06666666666666</v>
      </c>
      <c r="G37" s="272">
        <v>485.08333333333331</v>
      </c>
      <c r="H37" s="272">
        <v>505.58333333333331</v>
      </c>
      <c r="I37" s="272">
        <v>509.56666666666666</v>
      </c>
      <c r="J37" s="272">
        <v>515.83333333333326</v>
      </c>
      <c r="K37" s="271">
        <v>503.3</v>
      </c>
      <c r="L37" s="271">
        <v>493.05</v>
      </c>
      <c r="M37" s="271">
        <v>7.6807299999999996</v>
      </c>
      <c r="N37" s="1"/>
      <c r="O37" s="1"/>
    </row>
    <row r="38" spans="1:15" ht="12.75" customHeight="1">
      <c r="A38" s="30">
        <v>28</v>
      </c>
      <c r="B38" s="281" t="s">
        <v>299</v>
      </c>
      <c r="C38" s="271">
        <v>2479.85</v>
      </c>
      <c r="D38" s="272">
        <v>2486.3000000000002</v>
      </c>
      <c r="E38" s="272">
        <v>2457.6000000000004</v>
      </c>
      <c r="F38" s="272">
        <v>2435.3500000000004</v>
      </c>
      <c r="G38" s="272">
        <v>2406.6500000000005</v>
      </c>
      <c r="H38" s="272">
        <v>2508.5500000000002</v>
      </c>
      <c r="I38" s="272">
        <v>2537.25</v>
      </c>
      <c r="J38" s="272">
        <v>2559.5</v>
      </c>
      <c r="K38" s="271">
        <v>2515</v>
      </c>
      <c r="L38" s="271">
        <v>2464.0500000000002</v>
      </c>
      <c r="M38" s="271">
        <v>0.31191000000000002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375.4</v>
      </c>
      <c r="D39" s="272">
        <v>375.88333333333338</v>
      </c>
      <c r="E39" s="272">
        <v>373.76666666666677</v>
      </c>
      <c r="F39" s="272">
        <v>372.13333333333338</v>
      </c>
      <c r="G39" s="272">
        <v>370.01666666666677</v>
      </c>
      <c r="H39" s="272">
        <v>377.51666666666677</v>
      </c>
      <c r="I39" s="272">
        <v>379.63333333333344</v>
      </c>
      <c r="J39" s="272">
        <v>381.26666666666677</v>
      </c>
      <c r="K39" s="271">
        <v>378</v>
      </c>
      <c r="L39" s="271">
        <v>374.25</v>
      </c>
      <c r="M39" s="271">
        <v>28.589110000000002</v>
      </c>
      <c r="N39" s="1"/>
      <c r="O39" s="1"/>
    </row>
    <row r="40" spans="1:15" ht="12.75" customHeight="1">
      <c r="A40" s="30">
        <v>30</v>
      </c>
      <c r="B40" s="281" t="s">
        <v>816</v>
      </c>
      <c r="C40" s="271">
        <v>1358.6</v>
      </c>
      <c r="D40" s="272">
        <v>1365.7833333333335</v>
      </c>
      <c r="E40" s="272">
        <v>1343.866666666667</v>
      </c>
      <c r="F40" s="272">
        <v>1329.1333333333334</v>
      </c>
      <c r="G40" s="272">
        <v>1307.2166666666669</v>
      </c>
      <c r="H40" s="272">
        <v>1380.5166666666671</v>
      </c>
      <c r="I40" s="272">
        <v>1402.4333333333336</v>
      </c>
      <c r="J40" s="272">
        <v>1417.1666666666672</v>
      </c>
      <c r="K40" s="271">
        <v>1387.7</v>
      </c>
      <c r="L40" s="271">
        <v>1351.05</v>
      </c>
      <c r="M40" s="271">
        <v>3.4759899999999999</v>
      </c>
      <c r="N40" s="1"/>
      <c r="O40" s="1"/>
    </row>
    <row r="41" spans="1:15" ht="12.75" customHeight="1">
      <c r="A41" s="30">
        <v>31</v>
      </c>
      <c r="B41" s="281" t="s">
        <v>779</v>
      </c>
      <c r="C41" s="271">
        <v>837.75</v>
      </c>
      <c r="D41" s="272">
        <v>824.55000000000007</v>
      </c>
      <c r="E41" s="272">
        <v>802.85000000000014</v>
      </c>
      <c r="F41" s="272">
        <v>767.95</v>
      </c>
      <c r="G41" s="272">
        <v>746.25000000000011</v>
      </c>
      <c r="H41" s="272">
        <v>859.45000000000016</v>
      </c>
      <c r="I41" s="272">
        <v>881.1500000000002</v>
      </c>
      <c r="J41" s="272">
        <v>916.05000000000018</v>
      </c>
      <c r="K41" s="271">
        <v>846.25</v>
      </c>
      <c r="L41" s="271">
        <v>789.65</v>
      </c>
      <c r="M41" s="271">
        <v>1.9413199999999999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4288.1000000000004</v>
      </c>
      <c r="D42" s="272">
        <v>4257.2833333333338</v>
      </c>
      <c r="E42" s="272">
        <v>4220.8166666666675</v>
      </c>
      <c r="F42" s="272">
        <v>4153.5333333333338</v>
      </c>
      <c r="G42" s="272">
        <v>4117.0666666666675</v>
      </c>
      <c r="H42" s="272">
        <v>4324.5666666666675</v>
      </c>
      <c r="I42" s="272">
        <v>4361.0333333333328</v>
      </c>
      <c r="J42" s="272">
        <v>4428.3166666666675</v>
      </c>
      <c r="K42" s="271">
        <v>4293.75</v>
      </c>
      <c r="L42" s="271">
        <v>4190</v>
      </c>
      <c r="M42" s="271">
        <v>3.1132499999999999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222.1</v>
      </c>
      <c r="D43" s="272">
        <v>222.31666666666669</v>
      </c>
      <c r="E43" s="272">
        <v>220.13333333333338</v>
      </c>
      <c r="F43" s="272">
        <v>218.16666666666669</v>
      </c>
      <c r="G43" s="272">
        <v>215.98333333333338</v>
      </c>
      <c r="H43" s="272">
        <v>224.28333333333339</v>
      </c>
      <c r="I43" s="272">
        <v>226.46666666666673</v>
      </c>
      <c r="J43" s="272">
        <v>228.43333333333339</v>
      </c>
      <c r="K43" s="271">
        <v>224.5</v>
      </c>
      <c r="L43" s="271">
        <v>220.35</v>
      </c>
      <c r="M43" s="271">
        <v>21.578330000000001</v>
      </c>
      <c r="N43" s="1"/>
      <c r="O43" s="1"/>
    </row>
    <row r="44" spans="1:15" ht="12.75" customHeight="1">
      <c r="A44" s="30">
        <v>34</v>
      </c>
      <c r="B44" s="281" t="s">
        <v>846</v>
      </c>
      <c r="C44" s="271">
        <v>290.89999999999998</v>
      </c>
      <c r="D44" s="272">
        <v>288.56666666666666</v>
      </c>
      <c r="E44" s="272">
        <v>281.13333333333333</v>
      </c>
      <c r="F44" s="272">
        <v>271.36666666666667</v>
      </c>
      <c r="G44" s="272">
        <v>263.93333333333334</v>
      </c>
      <c r="H44" s="272">
        <v>298.33333333333331</v>
      </c>
      <c r="I44" s="272">
        <v>305.76666666666659</v>
      </c>
      <c r="J44" s="272">
        <v>315.5333333333333</v>
      </c>
      <c r="K44" s="271">
        <v>296</v>
      </c>
      <c r="L44" s="271">
        <v>278.8</v>
      </c>
      <c r="M44" s="271">
        <v>1.1856500000000001</v>
      </c>
      <c r="N44" s="1"/>
      <c r="O44" s="1"/>
    </row>
    <row r="45" spans="1:15" ht="12.75" customHeight="1">
      <c r="A45" s="30">
        <v>35</v>
      </c>
      <c r="B45" s="281" t="s">
        <v>300</v>
      </c>
      <c r="C45" s="271">
        <v>576.35</v>
      </c>
      <c r="D45" s="272">
        <v>585.45000000000005</v>
      </c>
      <c r="E45" s="272">
        <v>560.95000000000005</v>
      </c>
      <c r="F45" s="272">
        <v>545.54999999999995</v>
      </c>
      <c r="G45" s="272">
        <v>521.04999999999995</v>
      </c>
      <c r="H45" s="272">
        <v>600.85000000000014</v>
      </c>
      <c r="I45" s="272">
        <v>625.35000000000014</v>
      </c>
      <c r="J45" s="272">
        <v>640.75000000000023</v>
      </c>
      <c r="K45" s="271">
        <v>609.95000000000005</v>
      </c>
      <c r="L45" s="271">
        <v>570.04999999999995</v>
      </c>
      <c r="M45" s="271">
        <v>5.7921199999999997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154.25</v>
      </c>
      <c r="D46" s="272">
        <v>154.11666666666667</v>
      </c>
      <c r="E46" s="272">
        <v>149.98333333333335</v>
      </c>
      <c r="F46" s="272">
        <v>145.71666666666667</v>
      </c>
      <c r="G46" s="272">
        <v>141.58333333333334</v>
      </c>
      <c r="H46" s="272">
        <v>158.38333333333335</v>
      </c>
      <c r="I46" s="272">
        <v>162.51666666666668</v>
      </c>
      <c r="J46" s="272">
        <v>166.78333333333336</v>
      </c>
      <c r="K46" s="271">
        <v>158.25</v>
      </c>
      <c r="L46" s="271">
        <v>149.85</v>
      </c>
      <c r="M46" s="271">
        <v>320.08127000000002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3324.55</v>
      </c>
      <c r="D47" s="272">
        <v>3331.35</v>
      </c>
      <c r="E47" s="272">
        <v>3307.7</v>
      </c>
      <c r="F47" s="272">
        <v>3290.85</v>
      </c>
      <c r="G47" s="272">
        <v>3267.2</v>
      </c>
      <c r="H47" s="272">
        <v>3348.2</v>
      </c>
      <c r="I47" s="272">
        <v>3371.8500000000004</v>
      </c>
      <c r="J47" s="272">
        <v>3388.7</v>
      </c>
      <c r="K47" s="271">
        <v>3355</v>
      </c>
      <c r="L47" s="271">
        <v>3314.5</v>
      </c>
      <c r="M47" s="271">
        <v>10.76122</v>
      </c>
      <c r="N47" s="1"/>
      <c r="O47" s="1"/>
    </row>
    <row r="48" spans="1:15" ht="12.75" customHeight="1">
      <c r="A48" s="30">
        <v>38</v>
      </c>
      <c r="B48" s="281" t="s">
        <v>301</v>
      </c>
      <c r="C48" s="271">
        <v>237.15</v>
      </c>
      <c r="D48" s="272">
        <v>236.38333333333333</v>
      </c>
      <c r="E48" s="272">
        <v>230.76666666666665</v>
      </c>
      <c r="F48" s="272">
        <v>224.38333333333333</v>
      </c>
      <c r="G48" s="272">
        <v>218.76666666666665</v>
      </c>
      <c r="H48" s="272">
        <v>242.76666666666665</v>
      </c>
      <c r="I48" s="272">
        <v>248.38333333333333</v>
      </c>
      <c r="J48" s="272">
        <v>254.76666666666665</v>
      </c>
      <c r="K48" s="271">
        <v>242</v>
      </c>
      <c r="L48" s="271">
        <v>230</v>
      </c>
      <c r="M48" s="271">
        <v>9.8163099999999996</v>
      </c>
      <c r="N48" s="1"/>
      <c r="O48" s="1"/>
    </row>
    <row r="49" spans="1:15" ht="12.75" customHeight="1">
      <c r="A49" s="30">
        <v>39</v>
      </c>
      <c r="B49" s="281" t="s">
        <v>302</v>
      </c>
      <c r="C49" s="271">
        <v>3106</v>
      </c>
      <c r="D49" s="272">
        <v>3095.5666666666671</v>
      </c>
      <c r="E49" s="272">
        <v>3071.4333333333343</v>
      </c>
      <c r="F49" s="272">
        <v>3036.8666666666672</v>
      </c>
      <c r="G49" s="272">
        <v>3012.7333333333345</v>
      </c>
      <c r="H49" s="272">
        <v>3130.1333333333341</v>
      </c>
      <c r="I49" s="272">
        <v>3154.2666666666664</v>
      </c>
      <c r="J49" s="272">
        <v>3188.8333333333339</v>
      </c>
      <c r="K49" s="271">
        <v>3119.7</v>
      </c>
      <c r="L49" s="271">
        <v>3061</v>
      </c>
      <c r="M49" s="271">
        <v>0.13794000000000001</v>
      </c>
      <c r="N49" s="1"/>
      <c r="O49" s="1"/>
    </row>
    <row r="50" spans="1:15" ht="12.75" customHeight="1">
      <c r="A50" s="30">
        <v>40</v>
      </c>
      <c r="B50" s="281" t="s">
        <v>303</v>
      </c>
      <c r="C50" s="271">
        <v>1886.2</v>
      </c>
      <c r="D50" s="272">
        <v>1862.0833333333333</v>
      </c>
      <c r="E50" s="272">
        <v>1829.1666666666665</v>
      </c>
      <c r="F50" s="272">
        <v>1772.1333333333332</v>
      </c>
      <c r="G50" s="272">
        <v>1739.2166666666665</v>
      </c>
      <c r="H50" s="272">
        <v>1919.1166666666666</v>
      </c>
      <c r="I50" s="272">
        <v>1952.0333333333331</v>
      </c>
      <c r="J50" s="272">
        <v>2009.0666666666666</v>
      </c>
      <c r="K50" s="271">
        <v>1895</v>
      </c>
      <c r="L50" s="271">
        <v>1805.05</v>
      </c>
      <c r="M50" s="271">
        <v>3.8581500000000002</v>
      </c>
      <c r="N50" s="1"/>
      <c r="O50" s="1"/>
    </row>
    <row r="51" spans="1:15" ht="12.75" customHeight="1">
      <c r="A51" s="30">
        <v>41</v>
      </c>
      <c r="B51" s="281" t="s">
        <v>304</v>
      </c>
      <c r="C51" s="271">
        <v>9142.7000000000007</v>
      </c>
      <c r="D51" s="272">
        <v>9073.2166666666672</v>
      </c>
      <c r="E51" s="272">
        <v>8956.4333333333343</v>
      </c>
      <c r="F51" s="272">
        <v>8770.1666666666679</v>
      </c>
      <c r="G51" s="272">
        <v>8653.383333333335</v>
      </c>
      <c r="H51" s="272">
        <v>9259.4833333333336</v>
      </c>
      <c r="I51" s="272">
        <v>9376.2666666666664</v>
      </c>
      <c r="J51" s="272">
        <v>9562.5333333333328</v>
      </c>
      <c r="K51" s="271">
        <v>9190</v>
      </c>
      <c r="L51" s="271">
        <v>8886.9500000000007</v>
      </c>
      <c r="M51" s="271">
        <v>0.62258999999999998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558.15</v>
      </c>
      <c r="D52" s="272">
        <v>554.93333333333328</v>
      </c>
      <c r="E52" s="272">
        <v>549.31666666666661</v>
      </c>
      <c r="F52" s="272">
        <v>540.48333333333335</v>
      </c>
      <c r="G52" s="272">
        <v>534.86666666666667</v>
      </c>
      <c r="H52" s="272">
        <v>563.76666666666654</v>
      </c>
      <c r="I52" s="272">
        <v>569.3833333333331</v>
      </c>
      <c r="J52" s="272">
        <v>578.21666666666647</v>
      </c>
      <c r="K52" s="271">
        <v>560.54999999999995</v>
      </c>
      <c r="L52" s="271">
        <v>546.1</v>
      </c>
      <c r="M52" s="271">
        <v>10.2873</v>
      </c>
      <c r="N52" s="1"/>
      <c r="O52" s="1"/>
    </row>
    <row r="53" spans="1:15" ht="12.75" customHeight="1">
      <c r="A53" s="30">
        <v>43</v>
      </c>
      <c r="B53" s="281" t="s">
        <v>305</v>
      </c>
      <c r="C53" s="271">
        <v>470</v>
      </c>
      <c r="D53" s="272">
        <v>462.15000000000003</v>
      </c>
      <c r="E53" s="272">
        <v>450.35000000000008</v>
      </c>
      <c r="F53" s="272">
        <v>430.70000000000005</v>
      </c>
      <c r="G53" s="272">
        <v>418.90000000000009</v>
      </c>
      <c r="H53" s="272">
        <v>481.80000000000007</v>
      </c>
      <c r="I53" s="272">
        <v>493.6</v>
      </c>
      <c r="J53" s="272">
        <v>513.25</v>
      </c>
      <c r="K53" s="271">
        <v>473.95</v>
      </c>
      <c r="L53" s="271">
        <v>442.5</v>
      </c>
      <c r="M53" s="271">
        <v>6.2980799999999997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4307.6499999999996</v>
      </c>
      <c r="D54" s="272">
        <v>4290.3833333333332</v>
      </c>
      <c r="E54" s="272">
        <v>4263.7666666666664</v>
      </c>
      <c r="F54" s="272">
        <v>4219.8833333333332</v>
      </c>
      <c r="G54" s="272">
        <v>4193.2666666666664</v>
      </c>
      <c r="H54" s="272">
        <v>4334.2666666666664</v>
      </c>
      <c r="I54" s="272">
        <v>4360.8833333333332</v>
      </c>
      <c r="J54" s="272">
        <v>4404.7666666666664</v>
      </c>
      <c r="K54" s="271">
        <v>4317</v>
      </c>
      <c r="L54" s="271">
        <v>4246.5</v>
      </c>
      <c r="M54" s="271">
        <v>3.9972500000000002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730.8</v>
      </c>
      <c r="D55" s="272">
        <v>727.83333333333337</v>
      </c>
      <c r="E55" s="272">
        <v>723.36666666666679</v>
      </c>
      <c r="F55" s="272">
        <v>715.93333333333339</v>
      </c>
      <c r="G55" s="272">
        <v>711.46666666666681</v>
      </c>
      <c r="H55" s="272">
        <v>735.26666666666677</v>
      </c>
      <c r="I55" s="272">
        <v>739.73333333333323</v>
      </c>
      <c r="J55" s="272">
        <v>747.16666666666674</v>
      </c>
      <c r="K55" s="271">
        <v>732.3</v>
      </c>
      <c r="L55" s="271">
        <v>720.4</v>
      </c>
      <c r="M55" s="271">
        <v>54.931049999999999</v>
      </c>
      <c r="N55" s="1"/>
      <c r="O55" s="1"/>
    </row>
    <row r="56" spans="1:15" ht="12.75" customHeight="1">
      <c r="A56" s="30">
        <v>46</v>
      </c>
      <c r="B56" s="281" t="s">
        <v>306</v>
      </c>
      <c r="C56" s="271">
        <v>2758.7</v>
      </c>
      <c r="D56" s="272">
        <v>2742.6333333333332</v>
      </c>
      <c r="E56" s="272">
        <v>2711.2666666666664</v>
      </c>
      <c r="F56" s="272">
        <v>2663.833333333333</v>
      </c>
      <c r="G56" s="272">
        <v>2632.4666666666662</v>
      </c>
      <c r="H56" s="272">
        <v>2790.0666666666666</v>
      </c>
      <c r="I56" s="272">
        <v>2821.4333333333334</v>
      </c>
      <c r="J56" s="272">
        <v>2868.8666666666668</v>
      </c>
      <c r="K56" s="271">
        <v>2774</v>
      </c>
      <c r="L56" s="271">
        <v>2695.2</v>
      </c>
      <c r="M56" s="271">
        <v>0.30225999999999997</v>
      </c>
      <c r="N56" s="1"/>
      <c r="O56" s="1"/>
    </row>
    <row r="57" spans="1:15" ht="12.75" customHeight="1">
      <c r="A57" s="30">
        <v>47</v>
      </c>
      <c r="B57" s="281" t="s">
        <v>307</v>
      </c>
      <c r="C57" s="271">
        <v>682</v>
      </c>
      <c r="D57" s="272">
        <v>685.31666666666661</v>
      </c>
      <c r="E57" s="272">
        <v>672.68333333333317</v>
      </c>
      <c r="F57" s="272">
        <v>663.36666666666656</v>
      </c>
      <c r="G57" s="272">
        <v>650.73333333333312</v>
      </c>
      <c r="H57" s="272">
        <v>694.63333333333321</v>
      </c>
      <c r="I57" s="272">
        <v>707.26666666666665</v>
      </c>
      <c r="J57" s="272">
        <v>716.58333333333326</v>
      </c>
      <c r="K57" s="271">
        <v>697.95</v>
      </c>
      <c r="L57" s="271">
        <v>676</v>
      </c>
      <c r="M57" s="271">
        <v>15.692119999999999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3973.3</v>
      </c>
      <c r="D58" s="272">
        <v>3958.85</v>
      </c>
      <c r="E58" s="272">
        <v>3929.45</v>
      </c>
      <c r="F58" s="272">
        <v>3885.6</v>
      </c>
      <c r="G58" s="272">
        <v>3856.2</v>
      </c>
      <c r="H58" s="272">
        <v>4002.7</v>
      </c>
      <c r="I58" s="272">
        <v>4032.1000000000004</v>
      </c>
      <c r="J58" s="272">
        <v>4075.95</v>
      </c>
      <c r="K58" s="271">
        <v>3988.25</v>
      </c>
      <c r="L58" s="271">
        <v>3915</v>
      </c>
      <c r="M58" s="271">
        <v>4.5948200000000003</v>
      </c>
      <c r="N58" s="1"/>
      <c r="O58" s="1"/>
    </row>
    <row r="59" spans="1:15" ht="12" customHeight="1">
      <c r="A59" s="30">
        <v>49</v>
      </c>
      <c r="B59" s="281" t="s">
        <v>308</v>
      </c>
      <c r="C59" s="271">
        <v>1139.6500000000001</v>
      </c>
      <c r="D59" s="272">
        <v>1144.5166666666667</v>
      </c>
      <c r="E59" s="272">
        <v>1129.0333333333333</v>
      </c>
      <c r="F59" s="272">
        <v>1118.4166666666667</v>
      </c>
      <c r="G59" s="272">
        <v>1102.9333333333334</v>
      </c>
      <c r="H59" s="272">
        <v>1155.1333333333332</v>
      </c>
      <c r="I59" s="272">
        <v>1170.6166666666663</v>
      </c>
      <c r="J59" s="272">
        <v>1181.2333333333331</v>
      </c>
      <c r="K59" s="271">
        <v>1160</v>
      </c>
      <c r="L59" s="271">
        <v>1133.9000000000001</v>
      </c>
      <c r="M59" s="271">
        <v>0.23233999999999999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7261</v>
      </c>
      <c r="D60" s="272">
        <v>7254.333333333333</v>
      </c>
      <c r="E60" s="272">
        <v>7198.6666666666661</v>
      </c>
      <c r="F60" s="272">
        <v>7136.333333333333</v>
      </c>
      <c r="G60" s="272">
        <v>7080.6666666666661</v>
      </c>
      <c r="H60" s="272">
        <v>7316.6666666666661</v>
      </c>
      <c r="I60" s="272">
        <v>7372.3333333333321</v>
      </c>
      <c r="J60" s="272">
        <v>7434.6666666666661</v>
      </c>
      <c r="K60" s="271">
        <v>7310</v>
      </c>
      <c r="L60" s="271">
        <v>7192</v>
      </c>
      <c r="M60" s="271">
        <v>12.270770000000001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15073.1</v>
      </c>
      <c r="D61" s="272">
        <v>15084.699999999999</v>
      </c>
      <c r="E61" s="272">
        <v>14919.399999999998</v>
      </c>
      <c r="F61" s="272">
        <v>14765.699999999999</v>
      </c>
      <c r="G61" s="272">
        <v>14600.399999999998</v>
      </c>
      <c r="H61" s="272">
        <v>15238.399999999998</v>
      </c>
      <c r="I61" s="272">
        <v>15403.699999999997</v>
      </c>
      <c r="J61" s="272">
        <v>15557.399999999998</v>
      </c>
      <c r="K61" s="271">
        <v>15250</v>
      </c>
      <c r="L61" s="271">
        <v>14931</v>
      </c>
      <c r="M61" s="271">
        <v>4.3201599999999996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5256.15</v>
      </c>
      <c r="D62" s="272">
        <v>5209.05</v>
      </c>
      <c r="E62" s="272">
        <v>5147.1000000000004</v>
      </c>
      <c r="F62" s="272">
        <v>5038.05</v>
      </c>
      <c r="G62" s="272">
        <v>4976.1000000000004</v>
      </c>
      <c r="H62" s="272">
        <v>5318.1</v>
      </c>
      <c r="I62" s="272">
        <v>5380.0499999999993</v>
      </c>
      <c r="J62" s="272">
        <v>5489.1</v>
      </c>
      <c r="K62" s="271">
        <v>5271</v>
      </c>
      <c r="L62" s="271">
        <v>5100</v>
      </c>
      <c r="M62" s="271">
        <v>0.68298000000000003</v>
      </c>
      <c r="N62" s="1"/>
      <c r="O62" s="1"/>
    </row>
    <row r="63" spans="1:15" ht="12.75" customHeight="1">
      <c r="A63" s="30">
        <v>53</v>
      </c>
      <c r="B63" s="281" t="s">
        <v>309</v>
      </c>
      <c r="C63" s="271">
        <v>3543.1</v>
      </c>
      <c r="D63" s="272">
        <v>3505.85</v>
      </c>
      <c r="E63" s="272">
        <v>3442.8999999999996</v>
      </c>
      <c r="F63" s="272">
        <v>3342.7</v>
      </c>
      <c r="G63" s="272">
        <v>3279.7499999999995</v>
      </c>
      <c r="H63" s="272">
        <v>3606.0499999999997</v>
      </c>
      <c r="I63" s="272">
        <v>3668.9999999999995</v>
      </c>
      <c r="J63" s="272">
        <v>3769.2</v>
      </c>
      <c r="K63" s="271">
        <v>3568.8</v>
      </c>
      <c r="L63" s="271">
        <v>3405.65</v>
      </c>
      <c r="M63" s="271">
        <v>3.1670099999999999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2380.9499999999998</v>
      </c>
      <c r="D64" s="272">
        <v>2366.7166666666667</v>
      </c>
      <c r="E64" s="272">
        <v>2325.4833333333336</v>
      </c>
      <c r="F64" s="272">
        <v>2270.0166666666669</v>
      </c>
      <c r="G64" s="272">
        <v>2228.7833333333338</v>
      </c>
      <c r="H64" s="272">
        <v>2422.1833333333334</v>
      </c>
      <c r="I64" s="272">
        <v>2463.4166666666661</v>
      </c>
      <c r="J64" s="272">
        <v>2518.8833333333332</v>
      </c>
      <c r="K64" s="271">
        <v>2407.9499999999998</v>
      </c>
      <c r="L64" s="271">
        <v>2311.25</v>
      </c>
      <c r="M64" s="271">
        <v>4.8672000000000004</v>
      </c>
      <c r="N64" s="1"/>
      <c r="O64" s="1"/>
    </row>
    <row r="65" spans="1:15" ht="12.75" customHeight="1">
      <c r="A65" s="30">
        <v>55</v>
      </c>
      <c r="B65" s="281" t="s">
        <v>310</v>
      </c>
      <c r="C65" s="271">
        <v>392.7</v>
      </c>
      <c r="D65" s="272">
        <v>392.45</v>
      </c>
      <c r="E65" s="272">
        <v>387.79999999999995</v>
      </c>
      <c r="F65" s="272">
        <v>382.9</v>
      </c>
      <c r="G65" s="272">
        <v>378.24999999999994</v>
      </c>
      <c r="H65" s="272">
        <v>397.34999999999997</v>
      </c>
      <c r="I65" s="272">
        <v>401.99999999999994</v>
      </c>
      <c r="J65" s="272">
        <v>406.9</v>
      </c>
      <c r="K65" s="271">
        <v>397.1</v>
      </c>
      <c r="L65" s="271">
        <v>387.55</v>
      </c>
      <c r="M65" s="271">
        <v>16.87886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282.39999999999998</v>
      </c>
      <c r="D66" s="272">
        <v>280.09999999999997</v>
      </c>
      <c r="E66" s="272">
        <v>276.59999999999991</v>
      </c>
      <c r="F66" s="272">
        <v>270.79999999999995</v>
      </c>
      <c r="G66" s="272">
        <v>267.2999999999999</v>
      </c>
      <c r="H66" s="272">
        <v>285.89999999999992</v>
      </c>
      <c r="I66" s="272">
        <v>289.40000000000003</v>
      </c>
      <c r="J66" s="272">
        <v>295.19999999999993</v>
      </c>
      <c r="K66" s="271">
        <v>283.60000000000002</v>
      </c>
      <c r="L66" s="271">
        <v>274.3</v>
      </c>
      <c r="M66" s="271">
        <v>67.468490000000003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116.3</v>
      </c>
      <c r="D67" s="272">
        <v>116.05</v>
      </c>
      <c r="E67" s="272">
        <v>113.6</v>
      </c>
      <c r="F67" s="272">
        <v>110.89999999999999</v>
      </c>
      <c r="G67" s="272">
        <v>108.44999999999999</v>
      </c>
      <c r="H67" s="272">
        <v>118.75</v>
      </c>
      <c r="I67" s="272">
        <v>121.20000000000002</v>
      </c>
      <c r="J67" s="272">
        <v>123.9</v>
      </c>
      <c r="K67" s="271">
        <v>118.5</v>
      </c>
      <c r="L67" s="271">
        <v>113.35</v>
      </c>
      <c r="M67" s="271">
        <v>418.80847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49.15</v>
      </c>
      <c r="D68" s="272">
        <v>48.683333333333337</v>
      </c>
      <c r="E68" s="272">
        <v>47.966666666666676</v>
      </c>
      <c r="F68" s="272">
        <v>46.783333333333339</v>
      </c>
      <c r="G68" s="272">
        <v>46.066666666666677</v>
      </c>
      <c r="H68" s="272">
        <v>49.866666666666674</v>
      </c>
      <c r="I68" s="272">
        <v>50.583333333333343</v>
      </c>
      <c r="J68" s="272">
        <v>51.766666666666673</v>
      </c>
      <c r="K68" s="271">
        <v>49.4</v>
      </c>
      <c r="L68" s="271">
        <v>47.5</v>
      </c>
      <c r="M68" s="271">
        <v>31.841170000000002</v>
      </c>
      <c r="N68" s="1"/>
      <c r="O68" s="1"/>
    </row>
    <row r="69" spans="1:15" ht="12.75" customHeight="1">
      <c r="A69" s="30">
        <v>59</v>
      </c>
      <c r="B69" s="281" t="s">
        <v>311</v>
      </c>
      <c r="C69" s="271">
        <v>17.149999999999999</v>
      </c>
      <c r="D69" s="272">
        <v>17.066666666666666</v>
      </c>
      <c r="E69" s="272">
        <v>16.883333333333333</v>
      </c>
      <c r="F69" s="272">
        <v>16.616666666666667</v>
      </c>
      <c r="G69" s="272">
        <v>16.433333333333334</v>
      </c>
      <c r="H69" s="272">
        <v>17.333333333333332</v>
      </c>
      <c r="I69" s="272">
        <v>17.516666666666662</v>
      </c>
      <c r="J69" s="272">
        <v>17.783333333333331</v>
      </c>
      <c r="K69" s="271">
        <v>17.25</v>
      </c>
      <c r="L69" s="271">
        <v>16.8</v>
      </c>
      <c r="M69" s="271">
        <v>24.292660000000001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1980.85</v>
      </c>
      <c r="D70" s="272">
        <v>1971.0666666666666</v>
      </c>
      <c r="E70" s="272">
        <v>1955.7833333333333</v>
      </c>
      <c r="F70" s="272">
        <v>1930.7166666666667</v>
      </c>
      <c r="G70" s="272">
        <v>1915.4333333333334</v>
      </c>
      <c r="H70" s="272">
        <v>1996.1333333333332</v>
      </c>
      <c r="I70" s="272">
        <v>2011.4166666666665</v>
      </c>
      <c r="J70" s="272">
        <v>2036.4833333333331</v>
      </c>
      <c r="K70" s="271">
        <v>1986.35</v>
      </c>
      <c r="L70" s="271">
        <v>1946</v>
      </c>
      <c r="M70" s="271">
        <v>3.6970499999999999</v>
      </c>
      <c r="N70" s="1"/>
      <c r="O70" s="1"/>
    </row>
    <row r="71" spans="1:15" ht="12.75" customHeight="1">
      <c r="A71" s="30">
        <v>61</v>
      </c>
      <c r="B71" s="281" t="s">
        <v>312</v>
      </c>
      <c r="C71" s="271">
        <v>5348.15</v>
      </c>
      <c r="D71" s="272">
        <v>5343.7666666666664</v>
      </c>
      <c r="E71" s="272">
        <v>5299.5333333333328</v>
      </c>
      <c r="F71" s="272">
        <v>5250.9166666666661</v>
      </c>
      <c r="G71" s="272">
        <v>5206.6833333333325</v>
      </c>
      <c r="H71" s="272">
        <v>5392.3833333333332</v>
      </c>
      <c r="I71" s="272">
        <v>5436.6166666666668</v>
      </c>
      <c r="J71" s="272">
        <v>5485.2333333333336</v>
      </c>
      <c r="K71" s="271">
        <v>5388</v>
      </c>
      <c r="L71" s="271">
        <v>5295.15</v>
      </c>
      <c r="M71" s="271">
        <v>9.3670000000000003E-2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628.9</v>
      </c>
      <c r="D72" s="272">
        <v>628.86666666666667</v>
      </c>
      <c r="E72" s="272">
        <v>624.73333333333335</v>
      </c>
      <c r="F72" s="272">
        <v>620.56666666666672</v>
      </c>
      <c r="G72" s="272">
        <v>616.43333333333339</v>
      </c>
      <c r="H72" s="272">
        <v>633.0333333333333</v>
      </c>
      <c r="I72" s="272">
        <v>637.16666666666674</v>
      </c>
      <c r="J72" s="272">
        <v>641.33333333333326</v>
      </c>
      <c r="K72" s="271">
        <v>633</v>
      </c>
      <c r="L72" s="271">
        <v>624.70000000000005</v>
      </c>
      <c r="M72" s="271">
        <v>6.9287000000000001</v>
      </c>
      <c r="N72" s="1"/>
      <c r="O72" s="1"/>
    </row>
    <row r="73" spans="1:15" ht="12.75" customHeight="1">
      <c r="A73" s="30">
        <v>63</v>
      </c>
      <c r="B73" s="281" t="s">
        <v>313</v>
      </c>
      <c r="C73" s="271">
        <v>821.2</v>
      </c>
      <c r="D73" s="272">
        <v>819.85</v>
      </c>
      <c r="E73" s="272">
        <v>805.5</v>
      </c>
      <c r="F73" s="272">
        <v>789.8</v>
      </c>
      <c r="G73" s="272">
        <v>775.44999999999993</v>
      </c>
      <c r="H73" s="272">
        <v>835.55000000000007</v>
      </c>
      <c r="I73" s="272">
        <v>849.9000000000002</v>
      </c>
      <c r="J73" s="272">
        <v>865.60000000000014</v>
      </c>
      <c r="K73" s="271">
        <v>834.2</v>
      </c>
      <c r="L73" s="271">
        <v>804.15</v>
      </c>
      <c r="M73" s="271">
        <v>11.19666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284.2</v>
      </c>
      <c r="D74" s="272">
        <v>281.63333333333333</v>
      </c>
      <c r="E74" s="272">
        <v>275.46666666666664</v>
      </c>
      <c r="F74" s="272">
        <v>266.73333333333329</v>
      </c>
      <c r="G74" s="272">
        <v>260.56666666666661</v>
      </c>
      <c r="H74" s="272">
        <v>290.36666666666667</v>
      </c>
      <c r="I74" s="272">
        <v>296.53333333333342</v>
      </c>
      <c r="J74" s="272">
        <v>305.26666666666671</v>
      </c>
      <c r="K74" s="271">
        <v>287.8</v>
      </c>
      <c r="L74" s="271">
        <v>272.89999999999998</v>
      </c>
      <c r="M74" s="271">
        <v>80.603710000000007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750.1</v>
      </c>
      <c r="D75" s="272">
        <v>745.1</v>
      </c>
      <c r="E75" s="272">
        <v>738</v>
      </c>
      <c r="F75" s="272">
        <v>725.9</v>
      </c>
      <c r="G75" s="272">
        <v>718.8</v>
      </c>
      <c r="H75" s="272">
        <v>757.2</v>
      </c>
      <c r="I75" s="272">
        <v>764.30000000000018</v>
      </c>
      <c r="J75" s="272">
        <v>776.40000000000009</v>
      </c>
      <c r="K75" s="271">
        <v>752.2</v>
      </c>
      <c r="L75" s="271">
        <v>733</v>
      </c>
      <c r="M75" s="271">
        <v>15.9785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54.7</v>
      </c>
      <c r="D76" s="272">
        <v>54.566666666666663</v>
      </c>
      <c r="E76" s="272">
        <v>53.933333333333323</v>
      </c>
      <c r="F76" s="272">
        <v>53.166666666666657</v>
      </c>
      <c r="G76" s="272">
        <v>52.533333333333317</v>
      </c>
      <c r="H76" s="272">
        <v>55.333333333333329</v>
      </c>
      <c r="I76" s="272">
        <v>55.966666666666669</v>
      </c>
      <c r="J76" s="272">
        <v>56.733333333333334</v>
      </c>
      <c r="K76" s="271">
        <v>55.2</v>
      </c>
      <c r="L76" s="271">
        <v>53.8</v>
      </c>
      <c r="M76" s="271">
        <v>221.6439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334.15</v>
      </c>
      <c r="D77" s="272">
        <v>332.38333333333327</v>
      </c>
      <c r="E77" s="272">
        <v>329.56666666666655</v>
      </c>
      <c r="F77" s="272">
        <v>324.98333333333329</v>
      </c>
      <c r="G77" s="272">
        <v>322.16666666666657</v>
      </c>
      <c r="H77" s="272">
        <v>336.96666666666653</v>
      </c>
      <c r="I77" s="272">
        <v>339.78333333333325</v>
      </c>
      <c r="J77" s="272">
        <v>344.3666666666665</v>
      </c>
      <c r="K77" s="271">
        <v>335.2</v>
      </c>
      <c r="L77" s="271">
        <v>327.8</v>
      </c>
      <c r="M77" s="271">
        <v>31.10792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694.45</v>
      </c>
      <c r="D78" s="272">
        <v>689.76666666666677</v>
      </c>
      <c r="E78" s="272">
        <v>681.73333333333358</v>
      </c>
      <c r="F78" s="272">
        <v>669.01666666666677</v>
      </c>
      <c r="G78" s="272">
        <v>660.98333333333358</v>
      </c>
      <c r="H78" s="272">
        <v>702.48333333333358</v>
      </c>
      <c r="I78" s="272">
        <v>710.51666666666665</v>
      </c>
      <c r="J78" s="272">
        <v>723.23333333333358</v>
      </c>
      <c r="K78" s="271">
        <v>697.8</v>
      </c>
      <c r="L78" s="271">
        <v>677.05</v>
      </c>
      <c r="M78" s="271">
        <v>88.125259999999997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309.2</v>
      </c>
      <c r="D79" s="272">
        <v>308.91666666666669</v>
      </c>
      <c r="E79" s="272">
        <v>307.28333333333336</v>
      </c>
      <c r="F79" s="272">
        <v>305.36666666666667</v>
      </c>
      <c r="G79" s="272">
        <v>303.73333333333335</v>
      </c>
      <c r="H79" s="272">
        <v>310.83333333333337</v>
      </c>
      <c r="I79" s="272">
        <v>312.4666666666667</v>
      </c>
      <c r="J79" s="272">
        <v>314.38333333333338</v>
      </c>
      <c r="K79" s="271">
        <v>310.55</v>
      </c>
      <c r="L79" s="271">
        <v>307</v>
      </c>
      <c r="M79" s="271">
        <v>17.754280000000001</v>
      </c>
      <c r="N79" s="1"/>
      <c r="O79" s="1"/>
    </row>
    <row r="80" spans="1:15" ht="12.75" customHeight="1">
      <c r="A80" s="30">
        <v>70</v>
      </c>
      <c r="B80" s="281" t="s">
        <v>314</v>
      </c>
      <c r="C80" s="271">
        <v>989.6</v>
      </c>
      <c r="D80" s="272">
        <v>992.43333333333339</v>
      </c>
      <c r="E80" s="272">
        <v>972.21666666666681</v>
      </c>
      <c r="F80" s="272">
        <v>954.83333333333337</v>
      </c>
      <c r="G80" s="272">
        <v>934.61666666666679</v>
      </c>
      <c r="H80" s="272">
        <v>1009.8166666666668</v>
      </c>
      <c r="I80" s="272">
        <v>1030.0333333333335</v>
      </c>
      <c r="J80" s="272">
        <v>1047.416666666667</v>
      </c>
      <c r="K80" s="271">
        <v>1012.65</v>
      </c>
      <c r="L80" s="271">
        <v>975.05</v>
      </c>
      <c r="M80" s="271">
        <v>1.3920600000000001</v>
      </c>
      <c r="N80" s="1"/>
      <c r="O80" s="1"/>
    </row>
    <row r="81" spans="1:15" ht="12.75" customHeight="1">
      <c r="A81" s="30">
        <v>71</v>
      </c>
      <c r="B81" s="281" t="s">
        <v>315</v>
      </c>
      <c r="C81" s="271">
        <v>342.4</v>
      </c>
      <c r="D81" s="272">
        <v>340.23333333333335</v>
      </c>
      <c r="E81" s="272">
        <v>336.9666666666667</v>
      </c>
      <c r="F81" s="272">
        <v>331.53333333333336</v>
      </c>
      <c r="G81" s="272">
        <v>328.26666666666671</v>
      </c>
      <c r="H81" s="272">
        <v>345.66666666666669</v>
      </c>
      <c r="I81" s="272">
        <v>348.93333333333334</v>
      </c>
      <c r="J81" s="272">
        <v>354.36666666666667</v>
      </c>
      <c r="K81" s="271">
        <v>343.5</v>
      </c>
      <c r="L81" s="271">
        <v>334.8</v>
      </c>
      <c r="M81" s="271">
        <v>18.80283</v>
      </c>
      <c r="N81" s="1"/>
      <c r="O81" s="1"/>
    </row>
    <row r="82" spans="1:15" ht="12.75" customHeight="1">
      <c r="A82" s="30">
        <v>72</v>
      </c>
      <c r="B82" s="281" t="s">
        <v>316</v>
      </c>
      <c r="C82" s="271">
        <v>8719.6</v>
      </c>
      <c r="D82" s="272">
        <v>8730.4333333333343</v>
      </c>
      <c r="E82" s="272">
        <v>8574.1666666666679</v>
      </c>
      <c r="F82" s="272">
        <v>8428.7333333333336</v>
      </c>
      <c r="G82" s="272">
        <v>8272.4666666666672</v>
      </c>
      <c r="H82" s="272">
        <v>8875.8666666666686</v>
      </c>
      <c r="I82" s="272">
        <v>9032.133333333335</v>
      </c>
      <c r="J82" s="272">
        <v>9177.5666666666693</v>
      </c>
      <c r="K82" s="271">
        <v>8886.7000000000007</v>
      </c>
      <c r="L82" s="271">
        <v>8585</v>
      </c>
      <c r="M82" s="271">
        <v>0.31679000000000002</v>
      </c>
      <c r="N82" s="1"/>
      <c r="O82" s="1"/>
    </row>
    <row r="83" spans="1:15" ht="12.75" customHeight="1">
      <c r="A83" s="30">
        <v>73</v>
      </c>
      <c r="B83" s="281" t="s">
        <v>317</v>
      </c>
      <c r="C83" s="271">
        <v>960.75</v>
      </c>
      <c r="D83" s="272">
        <v>970.46666666666658</v>
      </c>
      <c r="E83" s="272">
        <v>946.33333333333314</v>
      </c>
      <c r="F83" s="272">
        <v>931.91666666666652</v>
      </c>
      <c r="G83" s="272">
        <v>907.78333333333308</v>
      </c>
      <c r="H83" s="272">
        <v>984.88333333333321</v>
      </c>
      <c r="I83" s="272">
        <v>1009.0166666666667</v>
      </c>
      <c r="J83" s="272">
        <v>1023.4333333333333</v>
      </c>
      <c r="K83" s="271">
        <v>994.6</v>
      </c>
      <c r="L83" s="271">
        <v>956.05</v>
      </c>
      <c r="M83" s="271">
        <v>1.9600299999999999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958.2</v>
      </c>
      <c r="D84" s="272">
        <v>957.36666666666667</v>
      </c>
      <c r="E84" s="272">
        <v>946.83333333333337</v>
      </c>
      <c r="F84" s="272">
        <v>935.4666666666667</v>
      </c>
      <c r="G84" s="272">
        <v>924.93333333333339</v>
      </c>
      <c r="H84" s="272">
        <v>968.73333333333335</v>
      </c>
      <c r="I84" s="272">
        <v>979.26666666666665</v>
      </c>
      <c r="J84" s="272">
        <v>990.63333333333333</v>
      </c>
      <c r="K84" s="271">
        <v>967.9</v>
      </c>
      <c r="L84" s="271">
        <v>946</v>
      </c>
      <c r="M84" s="271">
        <v>0.25641000000000003</v>
      </c>
      <c r="N84" s="1"/>
      <c r="O84" s="1"/>
    </row>
    <row r="85" spans="1:15" ht="12.75" customHeight="1">
      <c r="A85" s="30">
        <v>75</v>
      </c>
      <c r="B85" s="281" t="s">
        <v>847</v>
      </c>
      <c r="C85" s="271">
        <v>623.9</v>
      </c>
      <c r="D85" s="272">
        <v>626.36666666666667</v>
      </c>
      <c r="E85" s="272">
        <v>615.88333333333333</v>
      </c>
      <c r="F85" s="272">
        <v>607.86666666666667</v>
      </c>
      <c r="G85" s="272">
        <v>597.38333333333333</v>
      </c>
      <c r="H85" s="272">
        <v>634.38333333333333</v>
      </c>
      <c r="I85" s="272">
        <v>644.86666666666667</v>
      </c>
      <c r="J85" s="272">
        <v>652.88333333333333</v>
      </c>
      <c r="K85" s="271">
        <v>636.85</v>
      </c>
      <c r="L85" s="271">
        <v>618.35</v>
      </c>
      <c r="M85" s="271">
        <v>4.5694400000000002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17649.349999999999</v>
      </c>
      <c r="D86" s="272">
        <v>17455.616666666669</v>
      </c>
      <c r="E86" s="272">
        <v>17172.283333333336</v>
      </c>
      <c r="F86" s="272">
        <v>16695.216666666667</v>
      </c>
      <c r="G86" s="272">
        <v>16411.883333333335</v>
      </c>
      <c r="H86" s="272">
        <v>17932.683333333338</v>
      </c>
      <c r="I86" s="272">
        <v>18216.016666666666</v>
      </c>
      <c r="J86" s="272">
        <v>18693.083333333339</v>
      </c>
      <c r="K86" s="271">
        <v>17738.95</v>
      </c>
      <c r="L86" s="271">
        <v>16978.55</v>
      </c>
      <c r="M86" s="271">
        <v>0.74234</v>
      </c>
      <c r="N86" s="1"/>
      <c r="O86" s="1"/>
    </row>
    <row r="87" spans="1:15" ht="12.75" customHeight="1">
      <c r="A87" s="30">
        <v>77</v>
      </c>
      <c r="B87" s="281" t="s">
        <v>318</v>
      </c>
      <c r="C87" s="271">
        <v>485.15</v>
      </c>
      <c r="D87" s="272">
        <v>486.08333333333331</v>
      </c>
      <c r="E87" s="272">
        <v>477.31666666666661</v>
      </c>
      <c r="F87" s="272">
        <v>469.48333333333329</v>
      </c>
      <c r="G87" s="272">
        <v>460.71666666666658</v>
      </c>
      <c r="H87" s="272">
        <v>493.91666666666663</v>
      </c>
      <c r="I87" s="272">
        <v>502.68333333333339</v>
      </c>
      <c r="J87" s="272">
        <v>510.51666666666665</v>
      </c>
      <c r="K87" s="271">
        <v>494.85</v>
      </c>
      <c r="L87" s="271">
        <v>478.25</v>
      </c>
      <c r="M87" s="271">
        <v>1.5431299999999999</v>
      </c>
      <c r="N87" s="1"/>
      <c r="O87" s="1"/>
    </row>
    <row r="88" spans="1:15" ht="12.75" customHeight="1">
      <c r="A88" s="30">
        <v>78</v>
      </c>
      <c r="B88" s="281" t="s">
        <v>848</v>
      </c>
      <c r="C88" s="271">
        <v>47.95</v>
      </c>
      <c r="D88" s="272">
        <v>48.983333333333327</v>
      </c>
      <c r="E88" s="272">
        <v>46.566666666666656</v>
      </c>
      <c r="F88" s="272">
        <v>45.18333333333333</v>
      </c>
      <c r="G88" s="272">
        <v>42.766666666666659</v>
      </c>
      <c r="H88" s="272">
        <v>50.366666666666653</v>
      </c>
      <c r="I88" s="272">
        <v>52.783333333333324</v>
      </c>
      <c r="J88" s="272">
        <v>54.16666666666665</v>
      </c>
      <c r="K88" s="271">
        <v>51.4</v>
      </c>
      <c r="L88" s="271">
        <v>47.6</v>
      </c>
      <c r="M88" s="271">
        <v>100.24533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3855.65</v>
      </c>
      <c r="D89" s="272">
        <v>3869.9499999999994</v>
      </c>
      <c r="E89" s="272">
        <v>3823.8999999999987</v>
      </c>
      <c r="F89" s="272">
        <v>3792.1499999999992</v>
      </c>
      <c r="G89" s="272">
        <v>3746.0999999999985</v>
      </c>
      <c r="H89" s="272">
        <v>3901.6999999999989</v>
      </c>
      <c r="I89" s="272">
        <v>3947.7499999999991</v>
      </c>
      <c r="J89" s="272">
        <v>3979.4999999999991</v>
      </c>
      <c r="K89" s="271">
        <v>3916</v>
      </c>
      <c r="L89" s="271">
        <v>3838.2</v>
      </c>
      <c r="M89" s="271">
        <v>3.23129</v>
      </c>
      <c r="N89" s="1"/>
      <c r="O89" s="1"/>
    </row>
    <row r="90" spans="1:15" ht="12.75" customHeight="1">
      <c r="A90" s="30">
        <v>80</v>
      </c>
      <c r="B90" s="281" t="s">
        <v>849</v>
      </c>
      <c r="C90" s="271">
        <v>1318.25</v>
      </c>
      <c r="D90" s="272">
        <v>1321.7833333333333</v>
      </c>
      <c r="E90" s="272">
        <v>1307.4666666666667</v>
      </c>
      <c r="F90" s="272">
        <v>1296.6833333333334</v>
      </c>
      <c r="G90" s="272">
        <v>1282.3666666666668</v>
      </c>
      <c r="H90" s="272">
        <v>1332.5666666666666</v>
      </c>
      <c r="I90" s="272">
        <v>1346.8833333333332</v>
      </c>
      <c r="J90" s="272">
        <v>1357.6666666666665</v>
      </c>
      <c r="K90" s="271">
        <v>1336.1</v>
      </c>
      <c r="L90" s="271">
        <v>1311</v>
      </c>
      <c r="M90" s="271">
        <v>1.3364799999999999</v>
      </c>
      <c r="N90" s="1"/>
      <c r="O90" s="1"/>
    </row>
    <row r="91" spans="1:15" ht="12.75" customHeight="1">
      <c r="A91" s="30">
        <v>81</v>
      </c>
      <c r="B91" s="281" t="s">
        <v>319</v>
      </c>
      <c r="C91" s="271">
        <v>441.3</v>
      </c>
      <c r="D91" s="272">
        <v>442.75</v>
      </c>
      <c r="E91" s="272">
        <v>434.1</v>
      </c>
      <c r="F91" s="272">
        <v>426.90000000000003</v>
      </c>
      <c r="G91" s="272">
        <v>418.25000000000006</v>
      </c>
      <c r="H91" s="272">
        <v>449.95</v>
      </c>
      <c r="I91" s="272">
        <v>458.59999999999997</v>
      </c>
      <c r="J91" s="272">
        <v>465.79999999999995</v>
      </c>
      <c r="K91" s="271">
        <v>451.4</v>
      </c>
      <c r="L91" s="271">
        <v>435.55</v>
      </c>
      <c r="M91" s="271">
        <v>2.2141799999999998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78.55</v>
      </c>
      <c r="D92" s="272">
        <v>78.716666666666669</v>
      </c>
      <c r="E92" s="272">
        <v>76.933333333333337</v>
      </c>
      <c r="F92" s="272">
        <v>75.316666666666663</v>
      </c>
      <c r="G92" s="272">
        <v>73.533333333333331</v>
      </c>
      <c r="H92" s="272">
        <v>80.333333333333343</v>
      </c>
      <c r="I92" s="272">
        <v>82.116666666666674</v>
      </c>
      <c r="J92" s="272">
        <v>83.733333333333348</v>
      </c>
      <c r="K92" s="271">
        <v>80.5</v>
      </c>
      <c r="L92" s="271">
        <v>77.099999999999994</v>
      </c>
      <c r="M92" s="271">
        <v>24.368780000000001</v>
      </c>
      <c r="N92" s="1"/>
      <c r="O92" s="1"/>
    </row>
    <row r="93" spans="1:15" ht="12.75" customHeight="1">
      <c r="A93" s="30">
        <v>83</v>
      </c>
      <c r="B93" s="281" t="s">
        <v>795</v>
      </c>
      <c r="C93" s="271">
        <v>224.75</v>
      </c>
      <c r="D93" s="272">
        <v>225.4</v>
      </c>
      <c r="E93" s="272">
        <v>222</v>
      </c>
      <c r="F93" s="272">
        <v>219.25</v>
      </c>
      <c r="G93" s="272">
        <v>215.85</v>
      </c>
      <c r="H93" s="272">
        <v>228.15</v>
      </c>
      <c r="I93" s="272">
        <v>231.55000000000004</v>
      </c>
      <c r="J93" s="272">
        <v>234.3</v>
      </c>
      <c r="K93" s="271">
        <v>228.8</v>
      </c>
      <c r="L93" s="271">
        <v>222.65</v>
      </c>
      <c r="M93" s="271">
        <v>26.909050000000001</v>
      </c>
      <c r="N93" s="1"/>
      <c r="O93" s="1"/>
    </row>
    <row r="94" spans="1:15" ht="12.75" customHeight="1">
      <c r="A94" s="30">
        <v>84</v>
      </c>
      <c r="B94" s="281" t="s">
        <v>320</v>
      </c>
      <c r="C94" s="271">
        <v>3144.4</v>
      </c>
      <c r="D94" s="272">
        <v>3141.6</v>
      </c>
      <c r="E94" s="272">
        <v>3123.95</v>
      </c>
      <c r="F94" s="272">
        <v>3103.5</v>
      </c>
      <c r="G94" s="272">
        <v>3085.85</v>
      </c>
      <c r="H94" s="272">
        <v>3162.0499999999997</v>
      </c>
      <c r="I94" s="272">
        <v>3179.7000000000003</v>
      </c>
      <c r="J94" s="272">
        <v>3200.1499999999996</v>
      </c>
      <c r="K94" s="271">
        <v>3159.25</v>
      </c>
      <c r="L94" s="271">
        <v>3121.15</v>
      </c>
      <c r="M94" s="271">
        <v>0.23041</v>
      </c>
      <c r="N94" s="1"/>
      <c r="O94" s="1"/>
    </row>
    <row r="95" spans="1:15" ht="12.75" customHeight="1">
      <c r="A95" s="30">
        <v>85</v>
      </c>
      <c r="B95" s="281" t="s">
        <v>321</v>
      </c>
      <c r="C95" s="271">
        <v>203.2</v>
      </c>
      <c r="D95" s="272">
        <v>202.18333333333331</v>
      </c>
      <c r="E95" s="272">
        <v>200.41666666666663</v>
      </c>
      <c r="F95" s="272">
        <v>197.63333333333333</v>
      </c>
      <c r="G95" s="272">
        <v>195.86666666666665</v>
      </c>
      <c r="H95" s="272">
        <v>204.96666666666661</v>
      </c>
      <c r="I95" s="272">
        <v>206.73333333333332</v>
      </c>
      <c r="J95" s="272">
        <v>209.51666666666659</v>
      </c>
      <c r="K95" s="271">
        <v>203.95</v>
      </c>
      <c r="L95" s="271">
        <v>199.4</v>
      </c>
      <c r="M95" s="271">
        <v>1.0849200000000001</v>
      </c>
      <c r="N95" s="1"/>
      <c r="O95" s="1"/>
    </row>
    <row r="96" spans="1:15" ht="12.75" customHeight="1">
      <c r="A96" s="30">
        <v>86</v>
      </c>
      <c r="B96" s="281" t="s">
        <v>322</v>
      </c>
      <c r="C96" s="271">
        <v>607.65</v>
      </c>
      <c r="D96" s="272">
        <v>603.65</v>
      </c>
      <c r="E96" s="272">
        <v>595.34999999999991</v>
      </c>
      <c r="F96" s="272">
        <v>583.04999999999995</v>
      </c>
      <c r="G96" s="272">
        <v>574.74999999999989</v>
      </c>
      <c r="H96" s="272">
        <v>615.94999999999993</v>
      </c>
      <c r="I96" s="272">
        <v>624.24999999999989</v>
      </c>
      <c r="J96" s="272">
        <v>636.54999999999995</v>
      </c>
      <c r="K96" s="271">
        <v>611.95000000000005</v>
      </c>
      <c r="L96" s="271">
        <v>591.35</v>
      </c>
      <c r="M96" s="271">
        <v>6.1989099999999997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225.1</v>
      </c>
      <c r="D97" s="272">
        <v>224.2166666666667</v>
      </c>
      <c r="E97" s="272">
        <v>221.93333333333339</v>
      </c>
      <c r="F97" s="272">
        <v>218.76666666666671</v>
      </c>
      <c r="G97" s="272">
        <v>216.48333333333341</v>
      </c>
      <c r="H97" s="272">
        <v>227.38333333333338</v>
      </c>
      <c r="I97" s="272">
        <v>229.66666666666669</v>
      </c>
      <c r="J97" s="272">
        <v>232.83333333333337</v>
      </c>
      <c r="K97" s="271">
        <v>226.5</v>
      </c>
      <c r="L97" s="271">
        <v>221.05</v>
      </c>
      <c r="M97" s="271">
        <v>60.811390000000003</v>
      </c>
      <c r="N97" s="1"/>
      <c r="O97" s="1"/>
    </row>
    <row r="98" spans="1:15" ht="12.75" customHeight="1">
      <c r="A98" s="30">
        <v>88</v>
      </c>
      <c r="B98" s="281" t="s">
        <v>323</v>
      </c>
      <c r="C98" s="271">
        <v>834.2</v>
      </c>
      <c r="D98" s="272">
        <v>821.4</v>
      </c>
      <c r="E98" s="272">
        <v>796.8</v>
      </c>
      <c r="F98" s="272">
        <v>759.4</v>
      </c>
      <c r="G98" s="272">
        <v>734.8</v>
      </c>
      <c r="H98" s="272">
        <v>858.8</v>
      </c>
      <c r="I98" s="272">
        <v>883.40000000000009</v>
      </c>
      <c r="J98" s="272">
        <v>920.8</v>
      </c>
      <c r="K98" s="271">
        <v>846</v>
      </c>
      <c r="L98" s="271">
        <v>784</v>
      </c>
      <c r="M98" s="271">
        <v>5.6478200000000003</v>
      </c>
      <c r="N98" s="1"/>
      <c r="O98" s="1"/>
    </row>
    <row r="99" spans="1:15" ht="12.75" customHeight="1">
      <c r="A99" s="30">
        <v>89</v>
      </c>
      <c r="B99" s="281" t="s">
        <v>324</v>
      </c>
      <c r="C99" s="271">
        <v>688.25</v>
      </c>
      <c r="D99" s="272">
        <v>690.41666666666663</v>
      </c>
      <c r="E99" s="272">
        <v>675.83333333333326</v>
      </c>
      <c r="F99" s="272">
        <v>663.41666666666663</v>
      </c>
      <c r="G99" s="272">
        <v>648.83333333333326</v>
      </c>
      <c r="H99" s="272">
        <v>702.83333333333326</v>
      </c>
      <c r="I99" s="272">
        <v>717.41666666666652</v>
      </c>
      <c r="J99" s="272">
        <v>729.83333333333326</v>
      </c>
      <c r="K99" s="271">
        <v>705</v>
      </c>
      <c r="L99" s="271">
        <v>678</v>
      </c>
      <c r="M99" s="271">
        <v>0.43275999999999998</v>
      </c>
      <c r="N99" s="1"/>
      <c r="O99" s="1"/>
    </row>
    <row r="100" spans="1:15" ht="12.75" customHeight="1">
      <c r="A100" s="30">
        <v>90</v>
      </c>
      <c r="B100" s="281" t="s">
        <v>325</v>
      </c>
      <c r="C100" s="271">
        <v>850.8</v>
      </c>
      <c r="D100" s="272">
        <v>835.01666666666677</v>
      </c>
      <c r="E100" s="272">
        <v>808.03333333333353</v>
      </c>
      <c r="F100" s="272">
        <v>765.26666666666677</v>
      </c>
      <c r="G100" s="272">
        <v>738.28333333333353</v>
      </c>
      <c r="H100" s="272">
        <v>877.78333333333353</v>
      </c>
      <c r="I100" s="272">
        <v>904.76666666666688</v>
      </c>
      <c r="J100" s="272">
        <v>947.53333333333353</v>
      </c>
      <c r="K100" s="271">
        <v>862</v>
      </c>
      <c r="L100" s="271">
        <v>792.25</v>
      </c>
      <c r="M100" s="271">
        <v>7.68391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113.6</v>
      </c>
      <c r="D101" s="272">
        <v>114.05</v>
      </c>
      <c r="E101" s="272">
        <v>112.8</v>
      </c>
      <c r="F101" s="272">
        <v>112</v>
      </c>
      <c r="G101" s="272">
        <v>110.75</v>
      </c>
      <c r="H101" s="272">
        <v>114.85</v>
      </c>
      <c r="I101" s="272">
        <v>116.1</v>
      </c>
      <c r="J101" s="272">
        <v>116.89999999999999</v>
      </c>
      <c r="K101" s="271">
        <v>115.3</v>
      </c>
      <c r="L101" s="271">
        <v>113.25</v>
      </c>
      <c r="M101" s="271">
        <v>6.3558899999999996</v>
      </c>
      <c r="N101" s="1"/>
      <c r="O101" s="1"/>
    </row>
    <row r="102" spans="1:15" ht="12.75" customHeight="1">
      <c r="A102" s="30">
        <v>92</v>
      </c>
      <c r="B102" s="281" t="s">
        <v>326</v>
      </c>
      <c r="C102" s="271">
        <v>1257.5</v>
      </c>
      <c r="D102" s="272">
        <v>1269.7833333333333</v>
      </c>
      <c r="E102" s="272">
        <v>1240.7166666666667</v>
      </c>
      <c r="F102" s="272">
        <v>1223.9333333333334</v>
      </c>
      <c r="G102" s="272">
        <v>1194.8666666666668</v>
      </c>
      <c r="H102" s="272">
        <v>1286.5666666666666</v>
      </c>
      <c r="I102" s="272">
        <v>1315.6333333333332</v>
      </c>
      <c r="J102" s="272">
        <v>1332.4166666666665</v>
      </c>
      <c r="K102" s="271">
        <v>1298.8499999999999</v>
      </c>
      <c r="L102" s="271">
        <v>1253</v>
      </c>
      <c r="M102" s="271">
        <v>1.9009400000000001</v>
      </c>
      <c r="N102" s="1"/>
      <c r="O102" s="1"/>
    </row>
    <row r="103" spans="1:15" ht="12.75" customHeight="1">
      <c r="A103" s="30">
        <v>93</v>
      </c>
      <c r="B103" s="281" t="s">
        <v>327</v>
      </c>
      <c r="C103" s="271">
        <v>18.149999999999999</v>
      </c>
      <c r="D103" s="272">
        <v>18.100000000000001</v>
      </c>
      <c r="E103" s="272">
        <v>17.900000000000002</v>
      </c>
      <c r="F103" s="272">
        <v>17.650000000000002</v>
      </c>
      <c r="G103" s="272">
        <v>17.450000000000003</v>
      </c>
      <c r="H103" s="272">
        <v>18.350000000000001</v>
      </c>
      <c r="I103" s="272">
        <v>18.550000000000004</v>
      </c>
      <c r="J103" s="272">
        <v>18.8</v>
      </c>
      <c r="K103" s="271">
        <v>18.3</v>
      </c>
      <c r="L103" s="271">
        <v>17.850000000000001</v>
      </c>
      <c r="M103" s="271">
        <v>19.998840000000001</v>
      </c>
      <c r="N103" s="1"/>
      <c r="O103" s="1"/>
    </row>
    <row r="104" spans="1:15" ht="12.75" customHeight="1">
      <c r="A104" s="30">
        <v>94</v>
      </c>
      <c r="B104" s="281" t="s">
        <v>328</v>
      </c>
      <c r="C104" s="271">
        <v>1161.5999999999999</v>
      </c>
      <c r="D104" s="272">
        <v>1145.4333333333334</v>
      </c>
      <c r="E104" s="272">
        <v>1116.1666666666667</v>
      </c>
      <c r="F104" s="272">
        <v>1070.7333333333333</v>
      </c>
      <c r="G104" s="272">
        <v>1041.4666666666667</v>
      </c>
      <c r="H104" s="272">
        <v>1190.8666666666668</v>
      </c>
      <c r="I104" s="272">
        <v>1220.1333333333332</v>
      </c>
      <c r="J104" s="272">
        <v>1265.5666666666668</v>
      </c>
      <c r="K104" s="271">
        <v>1174.7</v>
      </c>
      <c r="L104" s="271">
        <v>1100</v>
      </c>
      <c r="M104" s="271">
        <v>14.139609999999999</v>
      </c>
      <c r="N104" s="1"/>
      <c r="O104" s="1"/>
    </row>
    <row r="105" spans="1:15" ht="12.75" customHeight="1">
      <c r="A105" s="30">
        <v>95</v>
      </c>
      <c r="B105" s="281" t="s">
        <v>329</v>
      </c>
      <c r="C105" s="271">
        <v>590.15</v>
      </c>
      <c r="D105" s="272">
        <v>589.88333333333333</v>
      </c>
      <c r="E105" s="272">
        <v>586.16666666666663</v>
      </c>
      <c r="F105" s="272">
        <v>582.18333333333328</v>
      </c>
      <c r="G105" s="272">
        <v>578.46666666666658</v>
      </c>
      <c r="H105" s="272">
        <v>593.86666666666667</v>
      </c>
      <c r="I105" s="272">
        <v>597.58333333333337</v>
      </c>
      <c r="J105" s="272">
        <v>601.56666666666672</v>
      </c>
      <c r="K105" s="271">
        <v>593.6</v>
      </c>
      <c r="L105" s="271">
        <v>585.9</v>
      </c>
      <c r="M105" s="271">
        <v>1.2494799999999999</v>
      </c>
      <c r="N105" s="1"/>
      <c r="O105" s="1"/>
    </row>
    <row r="106" spans="1:15" ht="12.75" customHeight="1">
      <c r="A106" s="30">
        <v>96</v>
      </c>
      <c r="B106" s="281" t="s">
        <v>330</v>
      </c>
      <c r="C106" s="271">
        <v>843.4</v>
      </c>
      <c r="D106" s="272">
        <v>844.81666666666661</v>
      </c>
      <c r="E106" s="272">
        <v>832.13333333333321</v>
      </c>
      <c r="F106" s="272">
        <v>820.86666666666656</v>
      </c>
      <c r="G106" s="272">
        <v>808.18333333333317</v>
      </c>
      <c r="H106" s="272">
        <v>856.08333333333326</v>
      </c>
      <c r="I106" s="272">
        <v>868.76666666666665</v>
      </c>
      <c r="J106" s="272">
        <v>880.0333333333333</v>
      </c>
      <c r="K106" s="271">
        <v>857.5</v>
      </c>
      <c r="L106" s="271">
        <v>833.55</v>
      </c>
      <c r="M106" s="271">
        <v>3.6833499999999999</v>
      </c>
      <c r="N106" s="1"/>
      <c r="O106" s="1"/>
    </row>
    <row r="107" spans="1:15" ht="12.75" customHeight="1">
      <c r="A107" s="30">
        <v>97</v>
      </c>
      <c r="B107" s="281" t="s">
        <v>331</v>
      </c>
      <c r="C107" s="271">
        <v>4791.2</v>
      </c>
      <c r="D107" s="272">
        <v>4781.3166666666666</v>
      </c>
      <c r="E107" s="272">
        <v>4679.8833333333332</v>
      </c>
      <c r="F107" s="272">
        <v>4568.5666666666666</v>
      </c>
      <c r="G107" s="272">
        <v>4467.1333333333332</v>
      </c>
      <c r="H107" s="272">
        <v>4892.6333333333332</v>
      </c>
      <c r="I107" s="272">
        <v>4994.0666666666657</v>
      </c>
      <c r="J107" s="272">
        <v>5105.3833333333332</v>
      </c>
      <c r="K107" s="271">
        <v>4882.75</v>
      </c>
      <c r="L107" s="271">
        <v>4670</v>
      </c>
      <c r="M107" s="271">
        <v>0.16409000000000001</v>
      </c>
      <c r="N107" s="1"/>
      <c r="O107" s="1"/>
    </row>
    <row r="108" spans="1:15" ht="12.75" customHeight="1">
      <c r="A108" s="30">
        <v>98</v>
      </c>
      <c r="B108" s="281" t="s">
        <v>332</v>
      </c>
      <c r="C108" s="271">
        <v>317.2</v>
      </c>
      <c r="D108" s="272">
        <v>318.33333333333331</v>
      </c>
      <c r="E108" s="272">
        <v>312.86666666666662</v>
      </c>
      <c r="F108" s="272">
        <v>308.5333333333333</v>
      </c>
      <c r="G108" s="272">
        <v>303.06666666666661</v>
      </c>
      <c r="H108" s="272">
        <v>322.66666666666663</v>
      </c>
      <c r="I108" s="272">
        <v>328.13333333333333</v>
      </c>
      <c r="J108" s="272">
        <v>332.46666666666664</v>
      </c>
      <c r="K108" s="271">
        <v>323.8</v>
      </c>
      <c r="L108" s="271">
        <v>314</v>
      </c>
      <c r="M108" s="271">
        <v>7.7734699999999997</v>
      </c>
      <c r="N108" s="1"/>
      <c r="O108" s="1"/>
    </row>
    <row r="109" spans="1:15" ht="12.75" customHeight="1">
      <c r="A109" s="30">
        <v>99</v>
      </c>
      <c r="B109" s="281" t="s">
        <v>333</v>
      </c>
      <c r="C109" s="271">
        <v>335.65</v>
      </c>
      <c r="D109" s="272">
        <v>331.51666666666665</v>
      </c>
      <c r="E109" s="272">
        <v>326.13333333333333</v>
      </c>
      <c r="F109" s="272">
        <v>316.61666666666667</v>
      </c>
      <c r="G109" s="272">
        <v>311.23333333333335</v>
      </c>
      <c r="H109" s="272">
        <v>341.0333333333333</v>
      </c>
      <c r="I109" s="272">
        <v>346.41666666666663</v>
      </c>
      <c r="J109" s="272">
        <v>355.93333333333328</v>
      </c>
      <c r="K109" s="271">
        <v>336.9</v>
      </c>
      <c r="L109" s="271">
        <v>322</v>
      </c>
      <c r="M109" s="271">
        <v>48.715009999999999</v>
      </c>
      <c r="N109" s="1"/>
      <c r="O109" s="1"/>
    </row>
    <row r="110" spans="1:15" ht="12.75" customHeight="1">
      <c r="A110" s="30">
        <v>100</v>
      </c>
      <c r="B110" s="281" t="s">
        <v>850</v>
      </c>
      <c r="C110" s="271">
        <v>477.25</v>
      </c>
      <c r="D110" s="272">
        <v>482.08333333333331</v>
      </c>
      <c r="E110" s="272">
        <v>469.16666666666663</v>
      </c>
      <c r="F110" s="272">
        <v>461.08333333333331</v>
      </c>
      <c r="G110" s="272">
        <v>448.16666666666663</v>
      </c>
      <c r="H110" s="272">
        <v>490.16666666666663</v>
      </c>
      <c r="I110" s="272">
        <v>503.08333333333326</v>
      </c>
      <c r="J110" s="272">
        <v>511.16666666666663</v>
      </c>
      <c r="K110" s="271">
        <v>495</v>
      </c>
      <c r="L110" s="271">
        <v>474</v>
      </c>
      <c r="M110" s="271">
        <v>2.02278</v>
      </c>
      <c r="N110" s="1"/>
      <c r="O110" s="1"/>
    </row>
    <row r="111" spans="1:15" ht="12.75" customHeight="1">
      <c r="A111" s="30">
        <v>101</v>
      </c>
      <c r="B111" s="281" t="s">
        <v>334</v>
      </c>
      <c r="C111" s="271">
        <v>644.85</v>
      </c>
      <c r="D111" s="272">
        <v>639.66666666666663</v>
      </c>
      <c r="E111" s="272">
        <v>630.33333333333326</v>
      </c>
      <c r="F111" s="272">
        <v>615.81666666666661</v>
      </c>
      <c r="G111" s="272">
        <v>606.48333333333323</v>
      </c>
      <c r="H111" s="272">
        <v>654.18333333333328</v>
      </c>
      <c r="I111" s="272">
        <v>663.51666666666654</v>
      </c>
      <c r="J111" s="272">
        <v>678.0333333333333</v>
      </c>
      <c r="K111" s="271">
        <v>649</v>
      </c>
      <c r="L111" s="271">
        <v>625.15</v>
      </c>
      <c r="M111" s="271">
        <v>1.39222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733.85</v>
      </c>
      <c r="D112" s="272">
        <v>720.65000000000009</v>
      </c>
      <c r="E112" s="272">
        <v>702.35000000000014</v>
      </c>
      <c r="F112" s="272">
        <v>670.85</v>
      </c>
      <c r="G112" s="272">
        <v>652.55000000000007</v>
      </c>
      <c r="H112" s="272">
        <v>752.1500000000002</v>
      </c>
      <c r="I112" s="272">
        <v>770.45000000000016</v>
      </c>
      <c r="J112" s="272">
        <v>801.95000000000027</v>
      </c>
      <c r="K112" s="271">
        <v>738.95</v>
      </c>
      <c r="L112" s="271">
        <v>689.15</v>
      </c>
      <c r="M112" s="271">
        <v>46.751280000000001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1004.55</v>
      </c>
      <c r="D113" s="272">
        <v>1007.9499999999999</v>
      </c>
      <c r="E113" s="272">
        <v>984.89999999999986</v>
      </c>
      <c r="F113" s="272">
        <v>965.24999999999989</v>
      </c>
      <c r="G113" s="272">
        <v>942.19999999999982</v>
      </c>
      <c r="H113" s="272">
        <v>1027.5999999999999</v>
      </c>
      <c r="I113" s="272">
        <v>1050.6499999999999</v>
      </c>
      <c r="J113" s="272">
        <v>1070.3</v>
      </c>
      <c r="K113" s="271">
        <v>1031</v>
      </c>
      <c r="L113" s="271">
        <v>988.3</v>
      </c>
      <c r="M113" s="271">
        <v>46.479120000000002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161.1</v>
      </c>
      <c r="D114" s="272">
        <v>160.69999999999999</v>
      </c>
      <c r="E114" s="272">
        <v>159.44999999999999</v>
      </c>
      <c r="F114" s="272">
        <v>157.80000000000001</v>
      </c>
      <c r="G114" s="272">
        <v>156.55000000000001</v>
      </c>
      <c r="H114" s="272">
        <v>162.34999999999997</v>
      </c>
      <c r="I114" s="272">
        <v>163.59999999999997</v>
      </c>
      <c r="J114" s="272">
        <v>165.24999999999994</v>
      </c>
      <c r="K114" s="271">
        <v>161.94999999999999</v>
      </c>
      <c r="L114" s="271">
        <v>159.05000000000001</v>
      </c>
      <c r="M114" s="271">
        <v>9.0041499999999992</v>
      </c>
      <c r="N114" s="1"/>
      <c r="O114" s="1"/>
    </row>
    <row r="115" spans="1:15" ht="12.75" customHeight="1">
      <c r="A115" s="30">
        <v>105</v>
      </c>
      <c r="B115" s="281" t="s">
        <v>840</v>
      </c>
      <c r="C115" s="271">
        <v>1677.55</v>
      </c>
      <c r="D115" s="272">
        <v>1685.8500000000001</v>
      </c>
      <c r="E115" s="272">
        <v>1666.7000000000003</v>
      </c>
      <c r="F115" s="272">
        <v>1655.8500000000001</v>
      </c>
      <c r="G115" s="272">
        <v>1636.7000000000003</v>
      </c>
      <c r="H115" s="272">
        <v>1696.7000000000003</v>
      </c>
      <c r="I115" s="272">
        <v>1715.8500000000004</v>
      </c>
      <c r="J115" s="272">
        <v>1726.7000000000003</v>
      </c>
      <c r="K115" s="271">
        <v>1705</v>
      </c>
      <c r="L115" s="271">
        <v>1675</v>
      </c>
      <c r="M115" s="271">
        <v>0.83603000000000005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212.75</v>
      </c>
      <c r="D116" s="272">
        <v>212.08333333333334</v>
      </c>
      <c r="E116" s="272">
        <v>210.4666666666667</v>
      </c>
      <c r="F116" s="272">
        <v>208.18333333333337</v>
      </c>
      <c r="G116" s="272">
        <v>206.56666666666672</v>
      </c>
      <c r="H116" s="272">
        <v>214.36666666666667</v>
      </c>
      <c r="I116" s="272">
        <v>215.98333333333329</v>
      </c>
      <c r="J116" s="272">
        <v>218.26666666666665</v>
      </c>
      <c r="K116" s="271">
        <v>213.7</v>
      </c>
      <c r="L116" s="271">
        <v>209.8</v>
      </c>
      <c r="M116" s="271">
        <v>78.49924</v>
      </c>
      <c r="N116" s="1"/>
      <c r="O116" s="1"/>
    </row>
    <row r="117" spans="1:15" ht="12.75" customHeight="1">
      <c r="A117" s="30">
        <v>107</v>
      </c>
      <c r="B117" s="281" t="s">
        <v>335</v>
      </c>
      <c r="C117" s="271">
        <v>334.7</v>
      </c>
      <c r="D117" s="272">
        <v>335.41666666666669</v>
      </c>
      <c r="E117" s="272">
        <v>331.83333333333337</v>
      </c>
      <c r="F117" s="272">
        <v>328.9666666666667</v>
      </c>
      <c r="G117" s="272">
        <v>325.38333333333338</v>
      </c>
      <c r="H117" s="272">
        <v>338.28333333333336</v>
      </c>
      <c r="I117" s="272">
        <v>341.86666666666673</v>
      </c>
      <c r="J117" s="272">
        <v>344.73333333333335</v>
      </c>
      <c r="K117" s="271">
        <v>339</v>
      </c>
      <c r="L117" s="271">
        <v>332.55</v>
      </c>
      <c r="M117" s="271">
        <v>2.91465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3944.05</v>
      </c>
      <c r="D118" s="272">
        <v>3947.3333333333335</v>
      </c>
      <c r="E118" s="272">
        <v>3896.666666666667</v>
      </c>
      <c r="F118" s="272">
        <v>3849.2833333333333</v>
      </c>
      <c r="G118" s="272">
        <v>3798.6166666666668</v>
      </c>
      <c r="H118" s="272">
        <v>3994.7166666666672</v>
      </c>
      <c r="I118" s="272">
        <v>4045.3833333333341</v>
      </c>
      <c r="J118" s="272">
        <v>4092.7666666666673</v>
      </c>
      <c r="K118" s="271">
        <v>3998</v>
      </c>
      <c r="L118" s="271">
        <v>3899.95</v>
      </c>
      <c r="M118" s="271">
        <v>2.5650499999999998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1575.05</v>
      </c>
      <c r="D119" s="272">
        <v>1578.6000000000001</v>
      </c>
      <c r="E119" s="272">
        <v>1567.2000000000003</v>
      </c>
      <c r="F119" s="272">
        <v>1559.3500000000001</v>
      </c>
      <c r="G119" s="272">
        <v>1547.9500000000003</v>
      </c>
      <c r="H119" s="272">
        <v>1586.4500000000003</v>
      </c>
      <c r="I119" s="272">
        <v>1597.8500000000004</v>
      </c>
      <c r="J119" s="272">
        <v>1605.7000000000003</v>
      </c>
      <c r="K119" s="271">
        <v>1590</v>
      </c>
      <c r="L119" s="271">
        <v>1570.75</v>
      </c>
      <c r="M119" s="271">
        <v>1.70756</v>
      </c>
      <c r="N119" s="1"/>
      <c r="O119" s="1"/>
    </row>
    <row r="120" spans="1:15" ht="12.75" customHeight="1">
      <c r="A120" s="30">
        <v>110</v>
      </c>
      <c r="B120" s="281" t="s">
        <v>336</v>
      </c>
      <c r="C120" s="271">
        <v>2436.65</v>
      </c>
      <c r="D120" s="272">
        <v>2448.4666666666667</v>
      </c>
      <c r="E120" s="272">
        <v>2418.1833333333334</v>
      </c>
      <c r="F120" s="272">
        <v>2399.7166666666667</v>
      </c>
      <c r="G120" s="272">
        <v>2369.4333333333334</v>
      </c>
      <c r="H120" s="272">
        <v>2466.9333333333334</v>
      </c>
      <c r="I120" s="272">
        <v>2497.2166666666672</v>
      </c>
      <c r="J120" s="272">
        <v>2515.6833333333334</v>
      </c>
      <c r="K120" s="271">
        <v>2478.75</v>
      </c>
      <c r="L120" s="271">
        <v>2430</v>
      </c>
      <c r="M120" s="271">
        <v>0.73058999999999996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710.15</v>
      </c>
      <c r="D121" s="272">
        <v>712.13333333333333</v>
      </c>
      <c r="E121" s="272">
        <v>704.26666666666665</v>
      </c>
      <c r="F121" s="272">
        <v>698.38333333333333</v>
      </c>
      <c r="G121" s="272">
        <v>690.51666666666665</v>
      </c>
      <c r="H121" s="272">
        <v>718.01666666666665</v>
      </c>
      <c r="I121" s="272">
        <v>725.88333333333321</v>
      </c>
      <c r="J121" s="272">
        <v>731.76666666666665</v>
      </c>
      <c r="K121" s="271">
        <v>720</v>
      </c>
      <c r="L121" s="271">
        <v>706.25</v>
      </c>
      <c r="M121" s="271">
        <v>12.496029999999999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1045.8</v>
      </c>
      <c r="D122" s="272">
        <v>1042.5333333333335</v>
      </c>
      <c r="E122" s="272">
        <v>1036.0666666666671</v>
      </c>
      <c r="F122" s="272">
        <v>1026.3333333333335</v>
      </c>
      <c r="G122" s="272">
        <v>1019.866666666667</v>
      </c>
      <c r="H122" s="272">
        <v>1052.2666666666671</v>
      </c>
      <c r="I122" s="272">
        <v>1058.7333333333338</v>
      </c>
      <c r="J122" s="272">
        <v>1068.4666666666672</v>
      </c>
      <c r="K122" s="271">
        <v>1049</v>
      </c>
      <c r="L122" s="271">
        <v>1032.8</v>
      </c>
      <c r="M122" s="271">
        <v>6.5027799999999996</v>
      </c>
      <c r="N122" s="1"/>
      <c r="O122" s="1"/>
    </row>
    <row r="123" spans="1:15" ht="12.75" customHeight="1">
      <c r="A123" s="30">
        <v>113</v>
      </c>
      <c r="B123" s="281" t="s">
        <v>337</v>
      </c>
      <c r="C123" s="271">
        <v>1039.45</v>
      </c>
      <c r="D123" s="272">
        <v>1043.8</v>
      </c>
      <c r="E123" s="272">
        <v>1018.55</v>
      </c>
      <c r="F123" s="272">
        <v>997.65</v>
      </c>
      <c r="G123" s="272">
        <v>972.4</v>
      </c>
      <c r="H123" s="272">
        <v>1064.6999999999998</v>
      </c>
      <c r="I123" s="272">
        <v>1089.9499999999998</v>
      </c>
      <c r="J123" s="272">
        <v>1110.8499999999999</v>
      </c>
      <c r="K123" s="271">
        <v>1069.05</v>
      </c>
      <c r="L123" s="271">
        <v>1022.9</v>
      </c>
      <c r="M123" s="271">
        <v>2.7863199999999999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398.95</v>
      </c>
      <c r="D124" s="272">
        <v>396.68333333333339</v>
      </c>
      <c r="E124" s="272">
        <v>393.36666666666679</v>
      </c>
      <c r="F124" s="272">
        <v>387.78333333333342</v>
      </c>
      <c r="G124" s="272">
        <v>384.46666666666681</v>
      </c>
      <c r="H124" s="272">
        <v>402.26666666666677</v>
      </c>
      <c r="I124" s="272">
        <v>405.58333333333337</v>
      </c>
      <c r="J124" s="272">
        <v>411.16666666666674</v>
      </c>
      <c r="K124" s="271">
        <v>400</v>
      </c>
      <c r="L124" s="271">
        <v>391.1</v>
      </c>
      <c r="M124" s="271">
        <v>20.290859999999999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1222.8499999999999</v>
      </c>
      <c r="D125" s="272">
        <v>1233.05</v>
      </c>
      <c r="E125" s="272">
        <v>1209.8</v>
      </c>
      <c r="F125" s="272">
        <v>1196.75</v>
      </c>
      <c r="G125" s="272">
        <v>1173.5</v>
      </c>
      <c r="H125" s="272">
        <v>1246.0999999999999</v>
      </c>
      <c r="I125" s="272">
        <v>1269.3499999999999</v>
      </c>
      <c r="J125" s="272">
        <v>1282.3999999999999</v>
      </c>
      <c r="K125" s="271">
        <v>1256.3</v>
      </c>
      <c r="L125" s="271">
        <v>1220</v>
      </c>
      <c r="M125" s="271">
        <v>6.2302799999999996</v>
      </c>
      <c r="N125" s="1"/>
      <c r="O125" s="1"/>
    </row>
    <row r="126" spans="1:15" ht="12.75" customHeight="1">
      <c r="A126" s="30">
        <v>116</v>
      </c>
      <c r="B126" s="281" t="s">
        <v>338</v>
      </c>
      <c r="C126" s="271">
        <v>829</v>
      </c>
      <c r="D126" s="272">
        <v>828.69999999999993</v>
      </c>
      <c r="E126" s="272">
        <v>819.64999999999986</v>
      </c>
      <c r="F126" s="272">
        <v>810.3</v>
      </c>
      <c r="G126" s="272">
        <v>801.24999999999989</v>
      </c>
      <c r="H126" s="272">
        <v>838.04999999999984</v>
      </c>
      <c r="I126" s="272">
        <v>847.0999999999998</v>
      </c>
      <c r="J126" s="272">
        <v>856.44999999999982</v>
      </c>
      <c r="K126" s="271">
        <v>837.75</v>
      </c>
      <c r="L126" s="271">
        <v>819.35</v>
      </c>
      <c r="M126" s="271">
        <v>1.97664</v>
      </c>
      <c r="N126" s="1"/>
      <c r="O126" s="1"/>
    </row>
    <row r="127" spans="1:15" ht="12.75" customHeight="1">
      <c r="A127" s="30">
        <v>117</v>
      </c>
      <c r="B127" s="281" t="s">
        <v>340</v>
      </c>
      <c r="C127" s="271">
        <v>1015.15</v>
      </c>
      <c r="D127" s="272">
        <v>1010.1166666666667</v>
      </c>
      <c r="E127" s="272">
        <v>996.18333333333339</v>
      </c>
      <c r="F127" s="272">
        <v>977.2166666666667</v>
      </c>
      <c r="G127" s="272">
        <v>963.28333333333342</v>
      </c>
      <c r="H127" s="272">
        <v>1029.0833333333335</v>
      </c>
      <c r="I127" s="272">
        <v>1043.0166666666664</v>
      </c>
      <c r="J127" s="272">
        <v>1061.9833333333333</v>
      </c>
      <c r="K127" s="271">
        <v>1024.05</v>
      </c>
      <c r="L127" s="271">
        <v>991.15</v>
      </c>
      <c r="M127" s="271">
        <v>1.0052700000000001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384.25</v>
      </c>
      <c r="D128" s="272">
        <v>382.95</v>
      </c>
      <c r="E128" s="272">
        <v>378</v>
      </c>
      <c r="F128" s="272">
        <v>371.75</v>
      </c>
      <c r="G128" s="272">
        <v>366.8</v>
      </c>
      <c r="H128" s="272">
        <v>389.2</v>
      </c>
      <c r="I128" s="272">
        <v>394.14999999999992</v>
      </c>
      <c r="J128" s="272">
        <v>400.4</v>
      </c>
      <c r="K128" s="271">
        <v>387.9</v>
      </c>
      <c r="L128" s="271">
        <v>376.7</v>
      </c>
      <c r="M128" s="271">
        <v>74.296710000000004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580.79999999999995</v>
      </c>
      <c r="D129" s="272">
        <v>580.94999999999993</v>
      </c>
      <c r="E129" s="272">
        <v>576.34999999999991</v>
      </c>
      <c r="F129" s="272">
        <v>571.9</v>
      </c>
      <c r="G129" s="272">
        <v>567.29999999999995</v>
      </c>
      <c r="H129" s="272">
        <v>585.39999999999986</v>
      </c>
      <c r="I129" s="272">
        <v>590</v>
      </c>
      <c r="J129" s="272">
        <v>594.44999999999982</v>
      </c>
      <c r="K129" s="271">
        <v>585.54999999999995</v>
      </c>
      <c r="L129" s="271">
        <v>576.5</v>
      </c>
      <c r="M129" s="271">
        <v>9.9302299999999999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1586.3</v>
      </c>
      <c r="D130" s="272">
        <v>1592.4666666666665</v>
      </c>
      <c r="E130" s="272">
        <v>1572.133333333333</v>
      </c>
      <c r="F130" s="272">
        <v>1557.9666666666665</v>
      </c>
      <c r="G130" s="272">
        <v>1537.633333333333</v>
      </c>
      <c r="H130" s="272">
        <v>1606.633333333333</v>
      </c>
      <c r="I130" s="272">
        <v>1626.9666666666665</v>
      </c>
      <c r="J130" s="272">
        <v>1641.133333333333</v>
      </c>
      <c r="K130" s="271">
        <v>1612.8</v>
      </c>
      <c r="L130" s="271">
        <v>1578.3</v>
      </c>
      <c r="M130" s="271">
        <v>1.4218299999999999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1974.2</v>
      </c>
      <c r="D131" s="272">
        <v>1957.7666666666664</v>
      </c>
      <c r="E131" s="272">
        <v>1935.5333333333328</v>
      </c>
      <c r="F131" s="272">
        <v>1896.8666666666663</v>
      </c>
      <c r="G131" s="272">
        <v>1874.6333333333328</v>
      </c>
      <c r="H131" s="272">
        <v>1996.4333333333329</v>
      </c>
      <c r="I131" s="272">
        <v>2018.6666666666665</v>
      </c>
      <c r="J131" s="272">
        <v>2057.333333333333</v>
      </c>
      <c r="K131" s="271">
        <v>1980</v>
      </c>
      <c r="L131" s="271">
        <v>1919.1</v>
      </c>
      <c r="M131" s="271">
        <v>10.460129999999999</v>
      </c>
      <c r="N131" s="1"/>
      <c r="O131" s="1"/>
    </row>
    <row r="132" spans="1:15" ht="12.75" customHeight="1">
      <c r="A132" s="30">
        <v>122</v>
      </c>
      <c r="B132" s="281" t="s">
        <v>341</v>
      </c>
      <c r="C132" s="271">
        <v>205.6</v>
      </c>
      <c r="D132" s="272">
        <v>203.33333333333334</v>
      </c>
      <c r="E132" s="272">
        <v>198.86666666666667</v>
      </c>
      <c r="F132" s="272">
        <v>192.13333333333333</v>
      </c>
      <c r="G132" s="272">
        <v>187.66666666666666</v>
      </c>
      <c r="H132" s="272">
        <v>210.06666666666669</v>
      </c>
      <c r="I132" s="272">
        <v>214.53333333333333</v>
      </c>
      <c r="J132" s="272">
        <v>221.26666666666671</v>
      </c>
      <c r="K132" s="271">
        <v>207.8</v>
      </c>
      <c r="L132" s="271">
        <v>196.6</v>
      </c>
      <c r="M132" s="271">
        <v>87.506820000000005</v>
      </c>
      <c r="N132" s="1"/>
      <c r="O132" s="1"/>
    </row>
    <row r="133" spans="1:15" ht="12.75" customHeight="1">
      <c r="A133" s="30">
        <v>123</v>
      </c>
      <c r="B133" s="281" t="s">
        <v>851</v>
      </c>
      <c r="C133" s="271">
        <v>183.05</v>
      </c>
      <c r="D133" s="272">
        <v>181.61666666666667</v>
      </c>
      <c r="E133" s="272">
        <v>178.43333333333334</v>
      </c>
      <c r="F133" s="272">
        <v>173.81666666666666</v>
      </c>
      <c r="G133" s="272">
        <v>170.63333333333333</v>
      </c>
      <c r="H133" s="272">
        <v>186.23333333333335</v>
      </c>
      <c r="I133" s="272">
        <v>189.41666666666669</v>
      </c>
      <c r="J133" s="272">
        <v>194.03333333333336</v>
      </c>
      <c r="K133" s="271">
        <v>184.8</v>
      </c>
      <c r="L133" s="271">
        <v>177</v>
      </c>
      <c r="M133" s="271">
        <v>45.12574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43.35</v>
      </c>
      <c r="D134" s="272">
        <v>42.85</v>
      </c>
      <c r="E134" s="272">
        <v>42.35</v>
      </c>
      <c r="F134" s="272">
        <v>41.35</v>
      </c>
      <c r="G134" s="272">
        <v>40.85</v>
      </c>
      <c r="H134" s="272">
        <v>43.85</v>
      </c>
      <c r="I134" s="272">
        <v>44.35</v>
      </c>
      <c r="J134" s="272">
        <v>45.35</v>
      </c>
      <c r="K134" s="271">
        <v>43.35</v>
      </c>
      <c r="L134" s="271">
        <v>41.85</v>
      </c>
      <c r="M134" s="271">
        <v>12.225350000000001</v>
      </c>
      <c r="N134" s="1"/>
      <c r="O134" s="1"/>
    </row>
    <row r="135" spans="1:15" ht="12.75" customHeight="1">
      <c r="A135" s="30">
        <v>125</v>
      </c>
      <c r="B135" s="281" t="s">
        <v>342</v>
      </c>
      <c r="C135" s="271">
        <v>237.7</v>
      </c>
      <c r="D135" s="272">
        <v>238.98333333333335</v>
      </c>
      <c r="E135" s="272">
        <v>233.26666666666671</v>
      </c>
      <c r="F135" s="272">
        <v>228.83333333333337</v>
      </c>
      <c r="G135" s="272">
        <v>223.11666666666673</v>
      </c>
      <c r="H135" s="272">
        <v>243.41666666666669</v>
      </c>
      <c r="I135" s="272">
        <v>249.13333333333333</v>
      </c>
      <c r="J135" s="272">
        <v>253.56666666666666</v>
      </c>
      <c r="K135" s="271">
        <v>244.7</v>
      </c>
      <c r="L135" s="271">
        <v>234.55</v>
      </c>
      <c r="M135" s="271">
        <v>4.5009699999999997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3795.2</v>
      </c>
      <c r="D136" s="272">
        <v>3811.5499999999997</v>
      </c>
      <c r="E136" s="272">
        <v>3765.8999999999996</v>
      </c>
      <c r="F136" s="272">
        <v>3736.6</v>
      </c>
      <c r="G136" s="272">
        <v>3690.95</v>
      </c>
      <c r="H136" s="272">
        <v>3840.8499999999995</v>
      </c>
      <c r="I136" s="272">
        <v>3886.5</v>
      </c>
      <c r="J136" s="272">
        <v>3915.7999999999993</v>
      </c>
      <c r="K136" s="271">
        <v>3857.2</v>
      </c>
      <c r="L136" s="271">
        <v>3782.25</v>
      </c>
      <c r="M136" s="271">
        <v>3.6499000000000001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3748.2</v>
      </c>
      <c r="D137" s="272">
        <v>3747.0333333333333</v>
      </c>
      <c r="E137" s="272">
        <v>3698.0666666666666</v>
      </c>
      <c r="F137" s="272">
        <v>3647.9333333333334</v>
      </c>
      <c r="G137" s="272">
        <v>3598.9666666666667</v>
      </c>
      <c r="H137" s="272">
        <v>3797.1666666666665</v>
      </c>
      <c r="I137" s="272">
        <v>3846.1333333333328</v>
      </c>
      <c r="J137" s="272">
        <v>3896.2666666666664</v>
      </c>
      <c r="K137" s="271">
        <v>3796</v>
      </c>
      <c r="L137" s="271">
        <v>3696.9</v>
      </c>
      <c r="M137" s="271">
        <v>2.4262899999999998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2308.85</v>
      </c>
      <c r="D138" s="272">
        <v>2301.8166666666671</v>
      </c>
      <c r="E138" s="272">
        <v>2273.6333333333341</v>
      </c>
      <c r="F138" s="272">
        <v>2238.416666666667</v>
      </c>
      <c r="G138" s="272">
        <v>2210.233333333334</v>
      </c>
      <c r="H138" s="272">
        <v>2337.0333333333342</v>
      </c>
      <c r="I138" s="272">
        <v>2365.2166666666676</v>
      </c>
      <c r="J138" s="272">
        <v>2400.4333333333343</v>
      </c>
      <c r="K138" s="271">
        <v>2330</v>
      </c>
      <c r="L138" s="271">
        <v>2266.6</v>
      </c>
      <c r="M138" s="271">
        <v>2.3524500000000002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4110.45</v>
      </c>
      <c r="D139" s="272">
        <v>4116.916666666667</v>
      </c>
      <c r="E139" s="272">
        <v>4094.0333333333338</v>
      </c>
      <c r="F139" s="272">
        <v>4077.6166666666668</v>
      </c>
      <c r="G139" s="272">
        <v>4054.7333333333336</v>
      </c>
      <c r="H139" s="272">
        <v>4133.3333333333339</v>
      </c>
      <c r="I139" s="272">
        <v>4156.2166666666672</v>
      </c>
      <c r="J139" s="272">
        <v>4172.6333333333341</v>
      </c>
      <c r="K139" s="271">
        <v>4139.8</v>
      </c>
      <c r="L139" s="271">
        <v>4100.5</v>
      </c>
      <c r="M139" s="271">
        <v>4.2736999999999998</v>
      </c>
      <c r="N139" s="1"/>
      <c r="O139" s="1"/>
    </row>
    <row r="140" spans="1:15" ht="12.75" customHeight="1">
      <c r="A140" s="30">
        <v>130</v>
      </c>
      <c r="B140" s="281" t="s">
        <v>343</v>
      </c>
      <c r="C140" s="271">
        <v>556.6</v>
      </c>
      <c r="D140" s="272">
        <v>558.63333333333333</v>
      </c>
      <c r="E140" s="272">
        <v>552.41666666666663</v>
      </c>
      <c r="F140" s="272">
        <v>548.23333333333335</v>
      </c>
      <c r="G140" s="272">
        <v>542.01666666666665</v>
      </c>
      <c r="H140" s="272">
        <v>562.81666666666661</v>
      </c>
      <c r="I140" s="272">
        <v>569.0333333333333</v>
      </c>
      <c r="J140" s="272">
        <v>573.21666666666658</v>
      </c>
      <c r="K140" s="271">
        <v>564.85</v>
      </c>
      <c r="L140" s="271">
        <v>554.45000000000005</v>
      </c>
      <c r="M140" s="271">
        <v>2.6454900000000001</v>
      </c>
      <c r="N140" s="1"/>
      <c r="O140" s="1"/>
    </row>
    <row r="141" spans="1:15" ht="12.75" customHeight="1">
      <c r="A141" s="30">
        <v>131</v>
      </c>
      <c r="B141" s="281" t="s">
        <v>344</v>
      </c>
      <c r="C141" s="271">
        <v>149.4</v>
      </c>
      <c r="D141" s="272">
        <v>150.25</v>
      </c>
      <c r="E141" s="272">
        <v>147.35</v>
      </c>
      <c r="F141" s="272">
        <v>145.29999999999998</v>
      </c>
      <c r="G141" s="272">
        <v>142.39999999999998</v>
      </c>
      <c r="H141" s="272">
        <v>152.30000000000001</v>
      </c>
      <c r="I141" s="272">
        <v>155.19999999999999</v>
      </c>
      <c r="J141" s="272">
        <v>157.25000000000003</v>
      </c>
      <c r="K141" s="271">
        <v>153.15</v>
      </c>
      <c r="L141" s="271">
        <v>148.19999999999999</v>
      </c>
      <c r="M141" s="271">
        <v>3.3770600000000002</v>
      </c>
      <c r="N141" s="1"/>
      <c r="O141" s="1"/>
    </row>
    <row r="142" spans="1:15" ht="12.75" customHeight="1">
      <c r="A142" s="30">
        <v>132</v>
      </c>
      <c r="B142" s="281" t="s">
        <v>345</v>
      </c>
      <c r="C142" s="271">
        <v>179.45</v>
      </c>
      <c r="D142" s="272">
        <v>178.06666666666669</v>
      </c>
      <c r="E142" s="272">
        <v>174.18333333333339</v>
      </c>
      <c r="F142" s="272">
        <v>168.91666666666671</v>
      </c>
      <c r="G142" s="272">
        <v>165.03333333333342</v>
      </c>
      <c r="H142" s="272">
        <v>183.33333333333337</v>
      </c>
      <c r="I142" s="272">
        <v>187.21666666666664</v>
      </c>
      <c r="J142" s="272">
        <v>192.48333333333335</v>
      </c>
      <c r="K142" s="271">
        <v>181.95</v>
      </c>
      <c r="L142" s="271">
        <v>172.8</v>
      </c>
      <c r="M142" s="271">
        <v>3.0714700000000001</v>
      </c>
      <c r="N142" s="1"/>
      <c r="O142" s="1"/>
    </row>
    <row r="143" spans="1:15" ht="12.75" customHeight="1">
      <c r="A143" s="30">
        <v>133</v>
      </c>
      <c r="B143" s="281" t="s">
        <v>852</v>
      </c>
      <c r="C143" s="271">
        <v>409.15</v>
      </c>
      <c r="D143" s="272">
        <v>412.86666666666662</v>
      </c>
      <c r="E143" s="272">
        <v>387.28333333333325</v>
      </c>
      <c r="F143" s="272">
        <v>365.41666666666663</v>
      </c>
      <c r="G143" s="272">
        <v>339.83333333333326</v>
      </c>
      <c r="H143" s="272">
        <v>434.73333333333323</v>
      </c>
      <c r="I143" s="272">
        <v>460.31666666666661</v>
      </c>
      <c r="J143" s="272">
        <v>482.18333333333322</v>
      </c>
      <c r="K143" s="271">
        <v>438.45</v>
      </c>
      <c r="L143" s="271">
        <v>391</v>
      </c>
      <c r="M143" s="271">
        <v>40.301110000000001</v>
      </c>
      <c r="N143" s="1"/>
      <c r="O143" s="1"/>
    </row>
    <row r="144" spans="1:15" ht="12.75" customHeight="1">
      <c r="A144" s="30">
        <v>134</v>
      </c>
      <c r="B144" s="281" t="s">
        <v>346</v>
      </c>
      <c r="C144" s="271">
        <v>60.05</v>
      </c>
      <c r="D144" s="272">
        <v>59.716666666666669</v>
      </c>
      <c r="E144" s="272">
        <v>58.583333333333336</v>
      </c>
      <c r="F144" s="272">
        <v>57.116666666666667</v>
      </c>
      <c r="G144" s="272">
        <v>55.983333333333334</v>
      </c>
      <c r="H144" s="272">
        <v>61.183333333333337</v>
      </c>
      <c r="I144" s="272">
        <v>62.316666666666663</v>
      </c>
      <c r="J144" s="272">
        <v>63.783333333333339</v>
      </c>
      <c r="K144" s="271">
        <v>60.85</v>
      </c>
      <c r="L144" s="271">
        <v>58.25</v>
      </c>
      <c r="M144" s="271">
        <v>15.41142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3088.4</v>
      </c>
      <c r="D145" s="272">
        <v>3112.1166666666668</v>
      </c>
      <c r="E145" s="272">
        <v>3048.6833333333334</v>
      </c>
      <c r="F145" s="272">
        <v>3008.9666666666667</v>
      </c>
      <c r="G145" s="272">
        <v>2945.5333333333333</v>
      </c>
      <c r="H145" s="272">
        <v>3151.8333333333335</v>
      </c>
      <c r="I145" s="272">
        <v>3215.2666666666669</v>
      </c>
      <c r="J145" s="272">
        <v>3254.9833333333336</v>
      </c>
      <c r="K145" s="271">
        <v>3175.55</v>
      </c>
      <c r="L145" s="271">
        <v>3072.4</v>
      </c>
      <c r="M145" s="271">
        <v>8.9187600000000007</v>
      </c>
      <c r="N145" s="1"/>
      <c r="O145" s="1"/>
    </row>
    <row r="146" spans="1:15" ht="12.75" customHeight="1">
      <c r="A146" s="30">
        <v>136</v>
      </c>
      <c r="B146" s="281" t="s">
        <v>347</v>
      </c>
      <c r="C146" s="271">
        <v>397.45</v>
      </c>
      <c r="D146" s="272">
        <v>390.95</v>
      </c>
      <c r="E146" s="272">
        <v>379.45</v>
      </c>
      <c r="F146" s="272">
        <v>361.45</v>
      </c>
      <c r="G146" s="272">
        <v>349.95</v>
      </c>
      <c r="H146" s="272">
        <v>408.95</v>
      </c>
      <c r="I146" s="272">
        <v>420.45</v>
      </c>
      <c r="J146" s="272">
        <v>438.45</v>
      </c>
      <c r="K146" s="271">
        <v>402.45</v>
      </c>
      <c r="L146" s="271">
        <v>372.95</v>
      </c>
      <c r="M146" s="271">
        <v>11.879339999999999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444.75</v>
      </c>
      <c r="D147" s="272">
        <v>446.98333333333335</v>
      </c>
      <c r="E147" s="272">
        <v>438.76666666666671</v>
      </c>
      <c r="F147" s="272">
        <v>432.78333333333336</v>
      </c>
      <c r="G147" s="272">
        <v>424.56666666666672</v>
      </c>
      <c r="H147" s="272">
        <v>452.9666666666667</v>
      </c>
      <c r="I147" s="272">
        <v>461.18333333333339</v>
      </c>
      <c r="J147" s="272">
        <v>467.16666666666669</v>
      </c>
      <c r="K147" s="271">
        <v>455.2</v>
      </c>
      <c r="L147" s="271">
        <v>441</v>
      </c>
      <c r="M147" s="271">
        <v>7.6508799999999999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1444.65</v>
      </c>
      <c r="D148" s="272">
        <v>1447.5333333333335</v>
      </c>
      <c r="E148" s="272">
        <v>1430.2666666666671</v>
      </c>
      <c r="F148" s="272">
        <v>1415.8833333333337</v>
      </c>
      <c r="G148" s="272">
        <v>1398.6166666666672</v>
      </c>
      <c r="H148" s="272">
        <v>1461.916666666667</v>
      </c>
      <c r="I148" s="272">
        <v>1479.1833333333334</v>
      </c>
      <c r="J148" s="272">
        <v>1493.5666666666668</v>
      </c>
      <c r="K148" s="271">
        <v>1464.8</v>
      </c>
      <c r="L148" s="271">
        <v>1433.15</v>
      </c>
      <c r="M148" s="271">
        <v>0.35976000000000002</v>
      </c>
      <c r="N148" s="1"/>
      <c r="O148" s="1"/>
    </row>
    <row r="149" spans="1:15" ht="12.75" customHeight="1">
      <c r="A149" s="30">
        <v>139</v>
      </c>
      <c r="B149" s="281" t="s">
        <v>348</v>
      </c>
      <c r="C149" s="271">
        <v>67.45</v>
      </c>
      <c r="D149" s="272">
        <v>67.5</v>
      </c>
      <c r="E149" s="272">
        <v>67.05</v>
      </c>
      <c r="F149" s="272">
        <v>66.649999999999991</v>
      </c>
      <c r="G149" s="272">
        <v>66.199999999999989</v>
      </c>
      <c r="H149" s="272">
        <v>67.900000000000006</v>
      </c>
      <c r="I149" s="272">
        <v>68.349999999999994</v>
      </c>
      <c r="J149" s="272">
        <v>68.750000000000014</v>
      </c>
      <c r="K149" s="271">
        <v>67.95</v>
      </c>
      <c r="L149" s="271">
        <v>67.099999999999994</v>
      </c>
      <c r="M149" s="271">
        <v>6.2594000000000003</v>
      </c>
      <c r="N149" s="1"/>
      <c r="O149" s="1"/>
    </row>
    <row r="150" spans="1:15" ht="12.75" customHeight="1">
      <c r="A150" s="30">
        <v>140</v>
      </c>
      <c r="B150" s="281" t="s">
        <v>349</v>
      </c>
      <c r="C150" s="271">
        <v>101.5</v>
      </c>
      <c r="D150" s="272">
        <v>101.36666666666667</v>
      </c>
      <c r="E150" s="272">
        <v>98.733333333333348</v>
      </c>
      <c r="F150" s="272">
        <v>95.966666666666669</v>
      </c>
      <c r="G150" s="272">
        <v>93.333333333333343</v>
      </c>
      <c r="H150" s="272">
        <v>104.13333333333335</v>
      </c>
      <c r="I150" s="272">
        <v>106.76666666666668</v>
      </c>
      <c r="J150" s="272">
        <v>109.53333333333336</v>
      </c>
      <c r="K150" s="271">
        <v>104</v>
      </c>
      <c r="L150" s="271">
        <v>98.6</v>
      </c>
      <c r="M150" s="271">
        <v>6.6300299999999996</v>
      </c>
      <c r="N150" s="1"/>
      <c r="O150" s="1"/>
    </row>
    <row r="151" spans="1:15" ht="12.75" customHeight="1">
      <c r="A151" s="30">
        <v>141</v>
      </c>
      <c r="B151" s="281" t="s">
        <v>796</v>
      </c>
      <c r="C151" s="271">
        <v>44.85</v>
      </c>
      <c r="D151" s="272">
        <v>44.733333333333327</v>
      </c>
      <c r="E151" s="272">
        <v>44.466666666666654</v>
      </c>
      <c r="F151" s="272">
        <v>44.083333333333329</v>
      </c>
      <c r="G151" s="272">
        <v>43.816666666666656</v>
      </c>
      <c r="H151" s="272">
        <v>45.116666666666653</v>
      </c>
      <c r="I151" s="272">
        <v>45.383333333333319</v>
      </c>
      <c r="J151" s="272">
        <v>45.766666666666652</v>
      </c>
      <c r="K151" s="271">
        <v>45</v>
      </c>
      <c r="L151" s="271">
        <v>44.35</v>
      </c>
      <c r="M151" s="271">
        <v>9.23353</v>
      </c>
      <c r="N151" s="1"/>
      <c r="O151" s="1"/>
    </row>
    <row r="152" spans="1:15" ht="12.75" customHeight="1">
      <c r="A152" s="30">
        <v>142</v>
      </c>
      <c r="B152" s="281" t="s">
        <v>350</v>
      </c>
      <c r="C152" s="271">
        <v>690</v>
      </c>
      <c r="D152" s="272">
        <v>685.91666666666663</v>
      </c>
      <c r="E152" s="272">
        <v>676.83333333333326</v>
      </c>
      <c r="F152" s="272">
        <v>663.66666666666663</v>
      </c>
      <c r="G152" s="272">
        <v>654.58333333333326</v>
      </c>
      <c r="H152" s="272">
        <v>699.08333333333326</v>
      </c>
      <c r="I152" s="272">
        <v>708.16666666666652</v>
      </c>
      <c r="J152" s="272">
        <v>721.33333333333326</v>
      </c>
      <c r="K152" s="271">
        <v>695</v>
      </c>
      <c r="L152" s="271">
        <v>672.75</v>
      </c>
      <c r="M152" s="271">
        <v>0.35719000000000001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1723.05</v>
      </c>
      <c r="D153" s="272">
        <v>1718.3166666666666</v>
      </c>
      <c r="E153" s="272">
        <v>1698.8333333333333</v>
      </c>
      <c r="F153" s="272">
        <v>1674.6166666666666</v>
      </c>
      <c r="G153" s="272">
        <v>1655.1333333333332</v>
      </c>
      <c r="H153" s="272">
        <v>1742.5333333333333</v>
      </c>
      <c r="I153" s="272">
        <v>1762.0166666666669</v>
      </c>
      <c r="J153" s="272">
        <v>1786.2333333333333</v>
      </c>
      <c r="K153" s="271">
        <v>1737.8</v>
      </c>
      <c r="L153" s="271">
        <v>1694.1</v>
      </c>
      <c r="M153" s="271">
        <v>6.3008100000000002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158.19999999999999</v>
      </c>
      <c r="D154" s="272">
        <v>159.06666666666669</v>
      </c>
      <c r="E154" s="272">
        <v>156.23333333333338</v>
      </c>
      <c r="F154" s="272">
        <v>154.26666666666668</v>
      </c>
      <c r="G154" s="272">
        <v>151.43333333333337</v>
      </c>
      <c r="H154" s="272">
        <v>161.03333333333339</v>
      </c>
      <c r="I154" s="272">
        <v>163.8666666666667</v>
      </c>
      <c r="J154" s="272">
        <v>165.8333333333334</v>
      </c>
      <c r="K154" s="271">
        <v>161.9</v>
      </c>
      <c r="L154" s="271">
        <v>157.1</v>
      </c>
      <c r="M154" s="271">
        <v>49.051560000000002</v>
      </c>
      <c r="N154" s="1"/>
      <c r="O154" s="1"/>
    </row>
    <row r="155" spans="1:15" ht="12.75" customHeight="1">
      <c r="A155" s="30">
        <v>145</v>
      </c>
      <c r="B155" s="281" t="s">
        <v>351</v>
      </c>
      <c r="C155" s="271">
        <v>258.5</v>
      </c>
      <c r="D155" s="272">
        <v>258</v>
      </c>
      <c r="E155" s="272">
        <v>252.05</v>
      </c>
      <c r="F155" s="272">
        <v>245.60000000000002</v>
      </c>
      <c r="G155" s="272">
        <v>239.65000000000003</v>
      </c>
      <c r="H155" s="272">
        <v>264.45</v>
      </c>
      <c r="I155" s="272">
        <v>270.40000000000003</v>
      </c>
      <c r="J155" s="272">
        <v>276.84999999999997</v>
      </c>
      <c r="K155" s="271">
        <v>263.95</v>
      </c>
      <c r="L155" s="271">
        <v>251.55</v>
      </c>
      <c r="M155" s="271">
        <v>1.8152999999999999</v>
      </c>
      <c r="N155" s="1"/>
      <c r="O155" s="1"/>
    </row>
    <row r="156" spans="1:15" ht="12.75" customHeight="1">
      <c r="A156" s="30">
        <v>146</v>
      </c>
      <c r="B156" s="281" t="s">
        <v>841</v>
      </c>
      <c r="C156" s="271">
        <v>1415.95</v>
      </c>
      <c r="D156" s="272">
        <v>1409.5166666666667</v>
      </c>
      <c r="E156" s="272">
        <v>1397.4333333333334</v>
      </c>
      <c r="F156" s="272">
        <v>1378.9166666666667</v>
      </c>
      <c r="G156" s="272">
        <v>1366.8333333333335</v>
      </c>
      <c r="H156" s="272">
        <v>1428.0333333333333</v>
      </c>
      <c r="I156" s="272">
        <v>1440.1166666666668</v>
      </c>
      <c r="J156" s="272">
        <v>1458.6333333333332</v>
      </c>
      <c r="K156" s="271">
        <v>1421.6</v>
      </c>
      <c r="L156" s="271">
        <v>1391</v>
      </c>
      <c r="M156" s="271">
        <v>4.6925600000000003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106.9</v>
      </c>
      <c r="D157" s="272">
        <v>106.83333333333333</v>
      </c>
      <c r="E157" s="272">
        <v>105.81666666666666</v>
      </c>
      <c r="F157" s="272">
        <v>104.73333333333333</v>
      </c>
      <c r="G157" s="272">
        <v>103.71666666666667</v>
      </c>
      <c r="H157" s="272">
        <v>107.91666666666666</v>
      </c>
      <c r="I157" s="272">
        <v>108.93333333333334</v>
      </c>
      <c r="J157" s="272">
        <v>110.01666666666665</v>
      </c>
      <c r="K157" s="271">
        <v>107.85</v>
      </c>
      <c r="L157" s="271">
        <v>105.75</v>
      </c>
      <c r="M157" s="271">
        <v>98.827290000000005</v>
      </c>
      <c r="N157" s="1"/>
      <c r="O157" s="1"/>
    </row>
    <row r="158" spans="1:15" ht="12.75" customHeight="1">
      <c r="A158" s="30">
        <v>148</v>
      </c>
      <c r="B158" s="281" t="s">
        <v>797</v>
      </c>
      <c r="C158" s="271">
        <v>114.05</v>
      </c>
      <c r="D158" s="272">
        <v>113.41666666666667</v>
      </c>
      <c r="E158" s="272">
        <v>110.83333333333334</v>
      </c>
      <c r="F158" s="272">
        <v>107.61666666666667</v>
      </c>
      <c r="G158" s="272">
        <v>105.03333333333335</v>
      </c>
      <c r="H158" s="272">
        <v>116.63333333333334</v>
      </c>
      <c r="I158" s="272">
        <v>119.21666666666668</v>
      </c>
      <c r="J158" s="272">
        <v>122.43333333333334</v>
      </c>
      <c r="K158" s="271">
        <v>116</v>
      </c>
      <c r="L158" s="271">
        <v>110.2</v>
      </c>
      <c r="M158" s="271">
        <v>5.2099799999999998</v>
      </c>
      <c r="N158" s="1"/>
      <c r="O158" s="1"/>
    </row>
    <row r="159" spans="1:15" ht="12.75" customHeight="1">
      <c r="A159" s="30">
        <v>149</v>
      </c>
      <c r="B159" s="281" t="s">
        <v>352</v>
      </c>
      <c r="C159" s="271">
        <v>5515.4</v>
      </c>
      <c r="D159" s="272">
        <v>5477.3</v>
      </c>
      <c r="E159" s="272">
        <v>5424.6</v>
      </c>
      <c r="F159" s="272">
        <v>5333.8</v>
      </c>
      <c r="G159" s="272">
        <v>5281.1</v>
      </c>
      <c r="H159" s="272">
        <v>5568.1</v>
      </c>
      <c r="I159" s="272">
        <v>5620.7999999999993</v>
      </c>
      <c r="J159" s="272">
        <v>5711.6</v>
      </c>
      <c r="K159" s="271">
        <v>5530</v>
      </c>
      <c r="L159" s="271">
        <v>5386.5</v>
      </c>
      <c r="M159" s="271">
        <v>0.60892000000000002</v>
      </c>
      <c r="N159" s="1"/>
      <c r="O159" s="1"/>
    </row>
    <row r="160" spans="1:15" ht="12.75" customHeight="1">
      <c r="A160" s="30">
        <v>150</v>
      </c>
      <c r="B160" s="281" t="s">
        <v>353</v>
      </c>
      <c r="C160" s="271">
        <v>433.65</v>
      </c>
      <c r="D160" s="272">
        <v>434.7166666666667</v>
      </c>
      <c r="E160" s="272">
        <v>427.43333333333339</v>
      </c>
      <c r="F160" s="272">
        <v>421.2166666666667</v>
      </c>
      <c r="G160" s="272">
        <v>413.93333333333339</v>
      </c>
      <c r="H160" s="272">
        <v>440.93333333333339</v>
      </c>
      <c r="I160" s="272">
        <v>448.2166666666667</v>
      </c>
      <c r="J160" s="272">
        <v>454.43333333333339</v>
      </c>
      <c r="K160" s="271">
        <v>442</v>
      </c>
      <c r="L160" s="271">
        <v>428.5</v>
      </c>
      <c r="M160" s="271">
        <v>8.81386</v>
      </c>
      <c r="N160" s="1"/>
      <c r="O160" s="1"/>
    </row>
    <row r="161" spans="1:15" ht="12.75" customHeight="1">
      <c r="A161" s="30">
        <v>151</v>
      </c>
      <c r="B161" s="281" t="s">
        <v>354</v>
      </c>
      <c r="C161" s="271">
        <v>136.1</v>
      </c>
      <c r="D161" s="272">
        <v>135.88333333333333</v>
      </c>
      <c r="E161" s="272">
        <v>134.21666666666664</v>
      </c>
      <c r="F161" s="272">
        <v>132.33333333333331</v>
      </c>
      <c r="G161" s="272">
        <v>130.66666666666663</v>
      </c>
      <c r="H161" s="272">
        <v>137.76666666666665</v>
      </c>
      <c r="I161" s="272">
        <v>139.43333333333334</v>
      </c>
      <c r="J161" s="272">
        <v>141.31666666666666</v>
      </c>
      <c r="K161" s="271">
        <v>137.55000000000001</v>
      </c>
      <c r="L161" s="271">
        <v>134</v>
      </c>
      <c r="M161" s="271">
        <v>7.2307300000000003</v>
      </c>
      <c r="N161" s="1"/>
      <c r="O161" s="1"/>
    </row>
    <row r="162" spans="1:15" ht="12.75" customHeight="1">
      <c r="A162" s="30">
        <v>152</v>
      </c>
      <c r="B162" s="281" t="s">
        <v>355</v>
      </c>
      <c r="C162" s="271">
        <v>109.65</v>
      </c>
      <c r="D162" s="272">
        <v>110.48333333333333</v>
      </c>
      <c r="E162" s="272">
        <v>108.21666666666667</v>
      </c>
      <c r="F162" s="272">
        <v>106.78333333333333</v>
      </c>
      <c r="G162" s="272">
        <v>104.51666666666667</v>
      </c>
      <c r="H162" s="272">
        <v>111.91666666666667</v>
      </c>
      <c r="I162" s="272">
        <v>114.18333333333335</v>
      </c>
      <c r="J162" s="272">
        <v>115.61666666666667</v>
      </c>
      <c r="K162" s="271">
        <v>112.75</v>
      </c>
      <c r="L162" s="271">
        <v>109.05</v>
      </c>
      <c r="M162" s="271">
        <v>47.21546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273.60000000000002</v>
      </c>
      <c r="D163" s="272">
        <v>275.96666666666664</v>
      </c>
      <c r="E163" s="272">
        <v>269.0333333333333</v>
      </c>
      <c r="F163" s="272">
        <v>264.46666666666664</v>
      </c>
      <c r="G163" s="272">
        <v>257.5333333333333</v>
      </c>
      <c r="H163" s="272">
        <v>280.5333333333333</v>
      </c>
      <c r="I163" s="272">
        <v>287.46666666666658</v>
      </c>
      <c r="J163" s="272">
        <v>292.0333333333333</v>
      </c>
      <c r="K163" s="271">
        <v>282.89999999999998</v>
      </c>
      <c r="L163" s="271">
        <v>271.39999999999998</v>
      </c>
      <c r="M163" s="271">
        <v>5.3602100000000004</v>
      </c>
      <c r="N163" s="1"/>
      <c r="O163" s="1"/>
    </row>
    <row r="164" spans="1:15" ht="12.75" customHeight="1">
      <c r="A164" s="30">
        <v>154</v>
      </c>
      <c r="B164" s="281" t="s">
        <v>853</v>
      </c>
      <c r="C164" s="271">
        <v>1386.65</v>
      </c>
      <c r="D164" s="272">
        <v>1362.8999999999999</v>
      </c>
      <c r="E164" s="272">
        <v>1329.7999999999997</v>
      </c>
      <c r="F164" s="272">
        <v>1272.9499999999998</v>
      </c>
      <c r="G164" s="272">
        <v>1239.8499999999997</v>
      </c>
      <c r="H164" s="272">
        <v>1419.7499999999998</v>
      </c>
      <c r="I164" s="272">
        <v>1452.8499999999997</v>
      </c>
      <c r="J164" s="272">
        <v>1509.6999999999998</v>
      </c>
      <c r="K164" s="271">
        <v>1396</v>
      </c>
      <c r="L164" s="271">
        <v>1306.05</v>
      </c>
      <c r="M164" s="271">
        <v>0.2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147.30000000000001</v>
      </c>
      <c r="D165" s="272">
        <v>147.55000000000001</v>
      </c>
      <c r="E165" s="272">
        <v>146.30000000000001</v>
      </c>
      <c r="F165" s="272">
        <v>145.30000000000001</v>
      </c>
      <c r="G165" s="272">
        <v>144.05000000000001</v>
      </c>
      <c r="H165" s="272">
        <v>148.55000000000001</v>
      </c>
      <c r="I165" s="272">
        <v>149.80000000000001</v>
      </c>
      <c r="J165" s="272">
        <v>150.80000000000001</v>
      </c>
      <c r="K165" s="271">
        <v>148.80000000000001</v>
      </c>
      <c r="L165" s="271">
        <v>146.55000000000001</v>
      </c>
      <c r="M165" s="271">
        <v>68.859520000000003</v>
      </c>
      <c r="N165" s="1"/>
      <c r="O165" s="1"/>
    </row>
    <row r="166" spans="1:15" ht="12.75" customHeight="1">
      <c r="A166" s="30">
        <v>156</v>
      </c>
      <c r="B166" s="281" t="s">
        <v>357</v>
      </c>
      <c r="C166" s="271">
        <v>1566.6</v>
      </c>
      <c r="D166" s="272">
        <v>1575.5333333333335</v>
      </c>
      <c r="E166" s="272">
        <v>1516.0666666666671</v>
      </c>
      <c r="F166" s="272">
        <v>1465.5333333333335</v>
      </c>
      <c r="G166" s="272">
        <v>1406.0666666666671</v>
      </c>
      <c r="H166" s="272">
        <v>1626.0666666666671</v>
      </c>
      <c r="I166" s="272">
        <v>1685.5333333333338</v>
      </c>
      <c r="J166" s="272">
        <v>1736.0666666666671</v>
      </c>
      <c r="K166" s="271">
        <v>1635</v>
      </c>
      <c r="L166" s="271">
        <v>1525</v>
      </c>
      <c r="M166" s="271">
        <v>6.5829399999999998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36.049999999999997</v>
      </c>
      <c r="D167" s="272">
        <v>36.483333333333327</v>
      </c>
      <c r="E167" s="272">
        <v>35.466666666666654</v>
      </c>
      <c r="F167" s="272">
        <v>34.883333333333326</v>
      </c>
      <c r="G167" s="272">
        <v>33.866666666666653</v>
      </c>
      <c r="H167" s="272">
        <v>37.066666666666656</v>
      </c>
      <c r="I167" s="272">
        <v>38.083333333333321</v>
      </c>
      <c r="J167" s="272">
        <v>38.666666666666657</v>
      </c>
      <c r="K167" s="271">
        <v>37.5</v>
      </c>
      <c r="L167" s="271">
        <v>35.9</v>
      </c>
      <c r="M167" s="271">
        <v>108.73215</v>
      </c>
      <c r="N167" s="1"/>
      <c r="O167" s="1"/>
    </row>
    <row r="168" spans="1:15" ht="12.75" customHeight="1">
      <c r="A168" s="30">
        <v>158</v>
      </c>
      <c r="B168" s="281" t="s">
        <v>358</v>
      </c>
      <c r="C168" s="271">
        <v>3146.75</v>
      </c>
      <c r="D168" s="272">
        <v>3122.4</v>
      </c>
      <c r="E168" s="272">
        <v>3094.8</v>
      </c>
      <c r="F168" s="272">
        <v>3042.85</v>
      </c>
      <c r="G168" s="272">
        <v>3015.25</v>
      </c>
      <c r="H168" s="272">
        <v>3174.3500000000004</v>
      </c>
      <c r="I168" s="272">
        <v>3201.95</v>
      </c>
      <c r="J168" s="272">
        <v>3253.9000000000005</v>
      </c>
      <c r="K168" s="271">
        <v>3150</v>
      </c>
      <c r="L168" s="271">
        <v>3070.45</v>
      </c>
      <c r="M168" s="271">
        <v>0.16392000000000001</v>
      </c>
      <c r="N168" s="1"/>
      <c r="O168" s="1"/>
    </row>
    <row r="169" spans="1:15" ht="12.75" customHeight="1">
      <c r="A169" s="30">
        <v>159</v>
      </c>
      <c r="B169" s="281" t="s">
        <v>359</v>
      </c>
      <c r="C169" s="271">
        <v>3301.5</v>
      </c>
      <c r="D169" s="272">
        <v>3310.8333333333335</v>
      </c>
      <c r="E169" s="272">
        <v>3265.666666666667</v>
      </c>
      <c r="F169" s="272">
        <v>3229.8333333333335</v>
      </c>
      <c r="G169" s="272">
        <v>3184.666666666667</v>
      </c>
      <c r="H169" s="272">
        <v>3346.666666666667</v>
      </c>
      <c r="I169" s="272">
        <v>3391.8333333333339</v>
      </c>
      <c r="J169" s="272">
        <v>3427.666666666667</v>
      </c>
      <c r="K169" s="271">
        <v>3356</v>
      </c>
      <c r="L169" s="271">
        <v>3275</v>
      </c>
      <c r="M169" s="271">
        <v>8.2369999999999999E-2</v>
      </c>
      <c r="N169" s="1"/>
      <c r="O169" s="1"/>
    </row>
    <row r="170" spans="1:15" ht="12.75" customHeight="1">
      <c r="A170" s="30">
        <v>160</v>
      </c>
      <c r="B170" s="281" t="s">
        <v>360</v>
      </c>
      <c r="C170" s="271">
        <v>117.25</v>
      </c>
      <c r="D170" s="272">
        <v>117.5</v>
      </c>
      <c r="E170" s="272">
        <v>115.75</v>
      </c>
      <c r="F170" s="272">
        <v>114.25</v>
      </c>
      <c r="G170" s="272">
        <v>112.5</v>
      </c>
      <c r="H170" s="272">
        <v>119</v>
      </c>
      <c r="I170" s="272">
        <v>120.75</v>
      </c>
      <c r="J170" s="272">
        <v>122.25</v>
      </c>
      <c r="K170" s="271">
        <v>119.25</v>
      </c>
      <c r="L170" s="271">
        <v>116</v>
      </c>
      <c r="M170" s="271">
        <v>1.6185700000000001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2260.15</v>
      </c>
      <c r="D171" s="272">
        <v>2257.75</v>
      </c>
      <c r="E171" s="272">
        <v>2235.5</v>
      </c>
      <c r="F171" s="272">
        <v>2210.85</v>
      </c>
      <c r="G171" s="272">
        <v>2188.6</v>
      </c>
      <c r="H171" s="272">
        <v>2282.4</v>
      </c>
      <c r="I171" s="272">
        <v>2304.65</v>
      </c>
      <c r="J171" s="272">
        <v>2329.3000000000002</v>
      </c>
      <c r="K171" s="271">
        <v>2280</v>
      </c>
      <c r="L171" s="271">
        <v>2233.1</v>
      </c>
      <c r="M171" s="271">
        <v>5.7027900000000002</v>
      </c>
      <c r="N171" s="1"/>
      <c r="O171" s="1"/>
    </row>
    <row r="172" spans="1:15" ht="12.75" customHeight="1">
      <c r="A172" s="30">
        <v>162</v>
      </c>
      <c r="B172" s="281" t="s">
        <v>361</v>
      </c>
      <c r="C172" s="271">
        <v>1424.2</v>
      </c>
      <c r="D172" s="272">
        <v>1425.0333333333335</v>
      </c>
      <c r="E172" s="272">
        <v>1405.166666666667</v>
      </c>
      <c r="F172" s="272">
        <v>1386.1333333333334</v>
      </c>
      <c r="G172" s="272">
        <v>1366.2666666666669</v>
      </c>
      <c r="H172" s="272">
        <v>1444.0666666666671</v>
      </c>
      <c r="I172" s="272">
        <v>1463.9333333333334</v>
      </c>
      <c r="J172" s="272">
        <v>1482.9666666666672</v>
      </c>
      <c r="K172" s="271">
        <v>1444.9</v>
      </c>
      <c r="L172" s="271">
        <v>1406</v>
      </c>
      <c r="M172" s="271">
        <v>0.48430000000000001</v>
      </c>
      <c r="N172" s="1"/>
      <c r="O172" s="1"/>
    </row>
    <row r="173" spans="1:15" ht="12.75" customHeight="1">
      <c r="A173" s="30">
        <v>163</v>
      </c>
      <c r="B173" s="281" t="s">
        <v>854</v>
      </c>
      <c r="C173" s="271">
        <v>474.15</v>
      </c>
      <c r="D173" s="272">
        <v>472.7166666666667</v>
      </c>
      <c r="E173" s="272">
        <v>465.43333333333339</v>
      </c>
      <c r="F173" s="272">
        <v>456.7166666666667</v>
      </c>
      <c r="G173" s="272">
        <v>449.43333333333339</v>
      </c>
      <c r="H173" s="272">
        <v>481.43333333333339</v>
      </c>
      <c r="I173" s="272">
        <v>488.7166666666667</v>
      </c>
      <c r="J173" s="272">
        <v>497.43333333333339</v>
      </c>
      <c r="K173" s="271">
        <v>480</v>
      </c>
      <c r="L173" s="271">
        <v>464</v>
      </c>
      <c r="M173" s="271">
        <v>1.43448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380.6</v>
      </c>
      <c r="D174" s="272">
        <v>380.73333333333335</v>
      </c>
      <c r="E174" s="272">
        <v>377.36666666666667</v>
      </c>
      <c r="F174" s="272">
        <v>374.13333333333333</v>
      </c>
      <c r="G174" s="272">
        <v>370.76666666666665</v>
      </c>
      <c r="H174" s="272">
        <v>383.9666666666667</v>
      </c>
      <c r="I174" s="272">
        <v>387.33333333333337</v>
      </c>
      <c r="J174" s="272">
        <v>390.56666666666672</v>
      </c>
      <c r="K174" s="271">
        <v>384.1</v>
      </c>
      <c r="L174" s="271">
        <v>377.5</v>
      </c>
      <c r="M174" s="271">
        <v>6.8164899999999999</v>
      </c>
      <c r="N174" s="1"/>
      <c r="O174" s="1"/>
    </row>
    <row r="175" spans="1:15" ht="12.75" customHeight="1">
      <c r="A175" s="30">
        <v>165</v>
      </c>
      <c r="B175" s="281" t="s">
        <v>855</v>
      </c>
      <c r="C175" s="271">
        <v>1072.7</v>
      </c>
      <c r="D175" s="272">
        <v>1068.6833333333332</v>
      </c>
      <c r="E175" s="272">
        <v>1050.3666666666663</v>
      </c>
      <c r="F175" s="272">
        <v>1028.0333333333331</v>
      </c>
      <c r="G175" s="272">
        <v>1009.7166666666662</v>
      </c>
      <c r="H175" s="272">
        <v>1091.0166666666664</v>
      </c>
      <c r="I175" s="272">
        <v>1109.3333333333335</v>
      </c>
      <c r="J175" s="272">
        <v>1131.6666666666665</v>
      </c>
      <c r="K175" s="271">
        <v>1087</v>
      </c>
      <c r="L175" s="271">
        <v>1046.3499999999999</v>
      </c>
      <c r="M175" s="271">
        <v>0.35002</v>
      </c>
      <c r="N175" s="1"/>
      <c r="O175" s="1"/>
    </row>
    <row r="176" spans="1:15" ht="12.75" customHeight="1">
      <c r="A176" s="30">
        <v>166</v>
      </c>
      <c r="B176" s="281" t="s">
        <v>362</v>
      </c>
      <c r="C176" s="271">
        <v>1185.5999999999999</v>
      </c>
      <c r="D176" s="272">
        <v>1203.5333333333333</v>
      </c>
      <c r="E176" s="272">
        <v>1154.0666666666666</v>
      </c>
      <c r="F176" s="272">
        <v>1122.5333333333333</v>
      </c>
      <c r="G176" s="272">
        <v>1073.0666666666666</v>
      </c>
      <c r="H176" s="272">
        <v>1235.0666666666666</v>
      </c>
      <c r="I176" s="272">
        <v>1284.5333333333333</v>
      </c>
      <c r="J176" s="272">
        <v>1316.0666666666666</v>
      </c>
      <c r="K176" s="271">
        <v>1253</v>
      </c>
      <c r="L176" s="271">
        <v>1172</v>
      </c>
      <c r="M176" s="271">
        <v>4.0505199999999997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509.05</v>
      </c>
      <c r="D177" s="272">
        <v>509.31666666666661</v>
      </c>
      <c r="E177" s="272">
        <v>498.88333333333321</v>
      </c>
      <c r="F177" s="272">
        <v>488.71666666666658</v>
      </c>
      <c r="G177" s="272">
        <v>478.28333333333319</v>
      </c>
      <c r="H177" s="272">
        <v>519.48333333333323</v>
      </c>
      <c r="I177" s="272">
        <v>529.91666666666663</v>
      </c>
      <c r="J177" s="272">
        <v>540.08333333333326</v>
      </c>
      <c r="K177" s="271">
        <v>519.75</v>
      </c>
      <c r="L177" s="271">
        <v>499.15</v>
      </c>
      <c r="M177" s="271">
        <v>1.7783199999999999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861.3</v>
      </c>
      <c r="D178" s="272">
        <v>857.7166666666667</v>
      </c>
      <c r="E178" s="272">
        <v>848.83333333333337</v>
      </c>
      <c r="F178" s="272">
        <v>836.36666666666667</v>
      </c>
      <c r="G178" s="272">
        <v>827.48333333333335</v>
      </c>
      <c r="H178" s="272">
        <v>870.18333333333339</v>
      </c>
      <c r="I178" s="272">
        <v>879.06666666666661</v>
      </c>
      <c r="J178" s="272">
        <v>891.53333333333342</v>
      </c>
      <c r="K178" s="271">
        <v>866.6</v>
      </c>
      <c r="L178" s="271">
        <v>845.25</v>
      </c>
      <c r="M178" s="271">
        <v>9.1378699999999995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443.5</v>
      </c>
      <c r="D179" s="272">
        <v>441.7166666666667</v>
      </c>
      <c r="E179" s="272">
        <v>436.78333333333342</v>
      </c>
      <c r="F179" s="272">
        <v>430.06666666666672</v>
      </c>
      <c r="G179" s="272">
        <v>425.13333333333344</v>
      </c>
      <c r="H179" s="272">
        <v>448.43333333333339</v>
      </c>
      <c r="I179" s="272">
        <v>453.36666666666667</v>
      </c>
      <c r="J179" s="272">
        <v>460.08333333333337</v>
      </c>
      <c r="K179" s="271">
        <v>446.65</v>
      </c>
      <c r="L179" s="271">
        <v>435</v>
      </c>
      <c r="M179" s="271">
        <v>3.3307099999999998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1512.25</v>
      </c>
      <c r="D180" s="272">
        <v>1513.3999999999999</v>
      </c>
      <c r="E180" s="272">
        <v>1496.8499999999997</v>
      </c>
      <c r="F180" s="272">
        <v>1481.4499999999998</v>
      </c>
      <c r="G180" s="272">
        <v>1464.8999999999996</v>
      </c>
      <c r="H180" s="272">
        <v>1528.7999999999997</v>
      </c>
      <c r="I180" s="272">
        <v>1545.35</v>
      </c>
      <c r="J180" s="272">
        <v>1560.7499999999998</v>
      </c>
      <c r="K180" s="271">
        <v>1529.95</v>
      </c>
      <c r="L180" s="271">
        <v>1498</v>
      </c>
      <c r="M180" s="271">
        <v>8.1241800000000008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304.3</v>
      </c>
      <c r="D181" s="272">
        <v>301.84999999999997</v>
      </c>
      <c r="E181" s="272">
        <v>298.24999999999994</v>
      </c>
      <c r="F181" s="272">
        <v>292.2</v>
      </c>
      <c r="G181" s="272">
        <v>288.59999999999997</v>
      </c>
      <c r="H181" s="272">
        <v>307.89999999999992</v>
      </c>
      <c r="I181" s="272">
        <v>311.49999999999994</v>
      </c>
      <c r="J181" s="272">
        <v>317.5499999999999</v>
      </c>
      <c r="K181" s="271">
        <v>305.45</v>
      </c>
      <c r="L181" s="271">
        <v>295.8</v>
      </c>
      <c r="M181" s="271">
        <v>19.917269999999998</v>
      </c>
      <c r="N181" s="1"/>
      <c r="O181" s="1"/>
    </row>
    <row r="182" spans="1:15" ht="12.75" customHeight="1">
      <c r="A182" s="30">
        <v>172</v>
      </c>
      <c r="B182" s="281" t="s">
        <v>363</v>
      </c>
      <c r="C182" s="271">
        <v>445.9</v>
      </c>
      <c r="D182" s="272">
        <v>442.3</v>
      </c>
      <c r="E182" s="272">
        <v>424.6</v>
      </c>
      <c r="F182" s="272">
        <v>403.3</v>
      </c>
      <c r="G182" s="272">
        <v>385.6</v>
      </c>
      <c r="H182" s="272">
        <v>463.6</v>
      </c>
      <c r="I182" s="272">
        <v>481.29999999999995</v>
      </c>
      <c r="J182" s="272">
        <v>502.6</v>
      </c>
      <c r="K182" s="271">
        <v>460</v>
      </c>
      <c r="L182" s="271">
        <v>421</v>
      </c>
      <c r="M182" s="271">
        <v>32.841760000000001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1568.4</v>
      </c>
      <c r="D183" s="272">
        <v>1572.6000000000001</v>
      </c>
      <c r="E183" s="272">
        <v>1555.8500000000004</v>
      </c>
      <c r="F183" s="272">
        <v>1543.3000000000002</v>
      </c>
      <c r="G183" s="272">
        <v>1526.5500000000004</v>
      </c>
      <c r="H183" s="272">
        <v>1585.1500000000003</v>
      </c>
      <c r="I183" s="272">
        <v>1601.8999999999999</v>
      </c>
      <c r="J183" s="272">
        <v>1614.4500000000003</v>
      </c>
      <c r="K183" s="271">
        <v>1589.35</v>
      </c>
      <c r="L183" s="271">
        <v>1560.05</v>
      </c>
      <c r="M183" s="271">
        <v>5.5435600000000003</v>
      </c>
      <c r="N183" s="1"/>
      <c r="O183" s="1"/>
    </row>
    <row r="184" spans="1:15" ht="12.75" customHeight="1">
      <c r="A184" s="30">
        <v>174</v>
      </c>
      <c r="B184" s="281" t="s">
        <v>364</v>
      </c>
      <c r="C184" s="271">
        <v>504</v>
      </c>
      <c r="D184" s="272">
        <v>494.65000000000003</v>
      </c>
      <c r="E184" s="272">
        <v>481.90000000000009</v>
      </c>
      <c r="F184" s="272">
        <v>459.80000000000007</v>
      </c>
      <c r="G184" s="272">
        <v>447.05000000000013</v>
      </c>
      <c r="H184" s="272">
        <v>516.75</v>
      </c>
      <c r="I184" s="272">
        <v>529.5</v>
      </c>
      <c r="J184" s="272">
        <v>551.6</v>
      </c>
      <c r="K184" s="271">
        <v>507.4</v>
      </c>
      <c r="L184" s="271">
        <v>472.55</v>
      </c>
      <c r="M184" s="271">
        <v>17.252790000000001</v>
      </c>
      <c r="N184" s="1"/>
      <c r="O184" s="1"/>
    </row>
    <row r="185" spans="1:15" ht="12.75" customHeight="1">
      <c r="A185" s="30">
        <v>175</v>
      </c>
      <c r="B185" s="281" t="s">
        <v>366</v>
      </c>
      <c r="C185" s="271">
        <v>1890.35</v>
      </c>
      <c r="D185" s="272">
        <v>1860.1000000000001</v>
      </c>
      <c r="E185" s="272">
        <v>1770.3000000000002</v>
      </c>
      <c r="F185" s="272">
        <v>1650.25</v>
      </c>
      <c r="G185" s="272">
        <v>1560.45</v>
      </c>
      <c r="H185" s="272">
        <v>1980.1500000000003</v>
      </c>
      <c r="I185" s="272">
        <v>2069.9499999999998</v>
      </c>
      <c r="J185" s="272">
        <v>2190.0000000000005</v>
      </c>
      <c r="K185" s="271">
        <v>1949.9</v>
      </c>
      <c r="L185" s="271">
        <v>1740.05</v>
      </c>
      <c r="M185" s="271">
        <v>3.6388500000000001</v>
      </c>
      <c r="N185" s="1"/>
      <c r="O185" s="1"/>
    </row>
    <row r="186" spans="1:15" ht="12.75" customHeight="1">
      <c r="A186" s="30">
        <v>176</v>
      </c>
      <c r="B186" s="281" t="s">
        <v>367</v>
      </c>
      <c r="C186" s="271">
        <v>769.35</v>
      </c>
      <c r="D186" s="272">
        <v>766.19999999999993</v>
      </c>
      <c r="E186" s="272">
        <v>751.14999999999986</v>
      </c>
      <c r="F186" s="272">
        <v>732.94999999999993</v>
      </c>
      <c r="G186" s="272">
        <v>717.89999999999986</v>
      </c>
      <c r="H186" s="272">
        <v>784.39999999999986</v>
      </c>
      <c r="I186" s="272">
        <v>799.44999999999982</v>
      </c>
      <c r="J186" s="272">
        <v>817.64999999999986</v>
      </c>
      <c r="K186" s="271">
        <v>781.25</v>
      </c>
      <c r="L186" s="271">
        <v>748</v>
      </c>
      <c r="M186" s="271">
        <v>4.4635699999999998</v>
      </c>
      <c r="N186" s="1"/>
      <c r="O186" s="1"/>
    </row>
    <row r="187" spans="1:15" ht="12.75" customHeight="1">
      <c r="A187" s="30">
        <v>177</v>
      </c>
      <c r="B187" s="281" t="s">
        <v>368</v>
      </c>
      <c r="C187" s="271">
        <v>307.85000000000002</v>
      </c>
      <c r="D187" s="272">
        <v>307.55</v>
      </c>
      <c r="E187" s="272">
        <v>303.10000000000002</v>
      </c>
      <c r="F187" s="272">
        <v>298.35000000000002</v>
      </c>
      <c r="G187" s="272">
        <v>293.90000000000003</v>
      </c>
      <c r="H187" s="272">
        <v>312.3</v>
      </c>
      <c r="I187" s="272">
        <v>316.74999999999994</v>
      </c>
      <c r="J187" s="272">
        <v>321.5</v>
      </c>
      <c r="K187" s="271">
        <v>312</v>
      </c>
      <c r="L187" s="271">
        <v>302.8</v>
      </c>
      <c r="M187" s="271">
        <v>3.0858400000000001</v>
      </c>
      <c r="N187" s="1"/>
      <c r="O187" s="1"/>
    </row>
    <row r="188" spans="1:15" ht="12.75" customHeight="1">
      <c r="A188" s="30">
        <v>178</v>
      </c>
      <c r="B188" s="281" t="s">
        <v>369</v>
      </c>
      <c r="C188" s="271">
        <v>3245.95</v>
      </c>
      <c r="D188" s="272">
        <v>3285.2666666666664</v>
      </c>
      <c r="E188" s="272">
        <v>3186.7333333333327</v>
      </c>
      <c r="F188" s="272">
        <v>3127.5166666666664</v>
      </c>
      <c r="G188" s="272">
        <v>3028.9833333333327</v>
      </c>
      <c r="H188" s="272">
        <v>3344.4833333333327</v>
      </c>
      <c r="I188" s="272">
        <v>3443.0166666666664</v>
      </c>
      <c r="J188" s="272">
        <v>3502.2333333333327</v>
      </c>
      <c r="K188" s="271">
        <v>3383.8</v>
      </c>
      <c r="L188" s="271">
        <v>3226.05</v>
      </c>
      <c r="M188" s="271">
        <v>0.92842000000000002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469.25</v>
      </c>
      <c r="D189" s="272">
        <v>466.7166666666667</v>
      </c>
      <c r="E189" s="272">
        <v>450.43333333333339</v>
      </c>
      <c r="F189" s="272">
        <v>431.61666666666667</v>
      </c>
      <c r="G189" s="272">
        <v>415.33333333333337</v>
      </c>
      <c r="H189" s="272">
        <v>485.53333333333342</v>
      </c>
      <c r="I189" s="272">
        <v>501.81666666666672</v>
      </c>
      <c r="J189" s="272">
        <v>520.63333333333344</v>
      </c>
      <c r="K189" s="271">
        <v>483</v>
      </c>
      <c r="L189" s="271">
        <v>447.9</v>
      </c>
      <c r="M189" s="271">
        <v>33.34552</v>
      </c>
      <c r="N189" s="1"/>
      <c r="O189" s="1"/>
    </row>
    <row r="190" spans="1:15" ht="12.75" customHeight="1">
      <c r="A190" s="30">
        <v>180</v>
      </c>
      <c r="B190" s="281" t="s">
        <v>370</v>
      </c>
      <c r="C190" s="271">
        <v>752.6</v>
      </c>
      <c r="D190" s="272">
        <v>743.65</v>
      </c>
      <c r="E190" s="272">
        <v>732.3</v>
      </c>
      <c r="F190" s="272">
        <v>712</v>
      </c>
      <c r="G190" s="272">
        <v>700.65</v>
      </c>
      <c r="H190" s="272">
        <v>763.94999999999993</v>
      </c>
      <c r="I190" s="272">
        <v>775.30000000000007</v>
      </c>
      <c r="J190" s="272">
        <v>795.59999999999991</v>
      </c>
      <c r="K190" s="271">
        <v>755</v>
      </c>
      <c r="L190" s="271">
        <v>723.35</v>
      </c>
      <c r="M190" s="271">
        <v>20.223230000000001</v>
      </c>
      <c r="N190" s="1"/>
      <c r="O190" s="1"/>
    </row>
    <row r="191" spans="1:15" ht="12.75" customHeight="1">
      <c r="A191" s="30">
        <v>181</v>
      </c>
      <c r="B191" s="281" t="s">
        <v>371</v>
      </c>
      <c r="C191" s="271">
        <v>79.400000000000006</v>
      </c>
      <c r="D191" s="272">
        <v>79.25</v>
      </c>
      <c r="E191" s="272">
        <v>78.400000000000006</v>
      </c>
      <c r="F191" s="272">
        <v>77.400000000000006</v>
      </c>
      <c r="G191" s="272">
        <v>76.550000000000011</v>
      </c>
      <c r="H191" s="272">
        <v>80.25</v>
      </c>
      <c r="I191" s="272">
        <v>81.099999999999994</v>
      </c>
      <c r="J191" s="272">
        <v>82.1</v>
      </c>
      <c r="K191" s="271">
        <v>80.099999999999994</v>
      </c>
      <c r="L191" s="271">
        <v>78.25</v>
      </c>
      <c r="M191" s="271">
        <v>4.3703900000000004</v>
      </c>
      <c r="N191" s="1"/>
      <c r="O191" s="1"/>
    </row>
    <row r="192" spans="1:15" ht="12.75" customHeight="1">
      <c r="A192" s="30">
        <v>182</v>
      </c>
      <c r="B192" s="281" t="s">
        <v>372</v>
      </c>
      <c r="C192" s="271">
        <v>167.15</v>
      </c>
      <c r="D192" s="272">
        <v>164.54999999999998</v>
      </c>
      <c r="E192" s="272">
        <v>160.09999999999997</v>
      </c>
      <c r="F192" s="272">
        <v>153.04999999999998</v>
      </c>
      <c r="G192" s="272">
        <v>148.59999999999997</v>
      </c>
      <c r="H192" s="272">
        <v>171.59999999999997</v>
      </c>
      <c r="I192" s="272">
        <v>176.04999999999995</v>
      </c>
      <c r="J192" s="272">
        <v>183.09999999999997</v>
      </c>
      <c r="K192" s="271">
        <v>169</v>
      </c>
      <c r="L192" s="271">
        <v>157.5</v>
      </c>
      <c r="M192" s="271">
        <v>62.79824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238.15</v>
      </c>
      <c r="D193" s="272">
        <v>236.26666666666665</v>
      </c>
      <c r="E193" s="272">
        <v>233.5333333333333</v>
      </c>
      <c r="F193" s="272">
        <v>228.91666666666666</v>
      </c>
      <c r="G193" s="272">
        <v>226.18333333333331</v>
      </c>
      <c r="H193" s="272">
        <v>240.8833333333333</v>
      </c>
      <c r="I193" s="272">
        <v>243.61666666666665</v>
      </c>
      <c r="J193" s="272">
        <v>248.23333333333329</v>
      </c>
      <c r="K193" s="271">
        <v>239</v>
      </c>
      <c r="L193" s="271">
        <v>231.65</v>
      </c>
      <c r="M193" s="271">
        <v>9.7614800000000006</v>
      </c>
      <c r="N193" s="1"/>
      <c r="O193" s="1"/>
    </row>
    <row r="194" spans="1:15" ht="12.75" customHeight="1">
      <c r="A194" s="30">
        <v>184</v>
      </c>
      <c r="B194" s="281" t="s">
        <v>374</v>
      </c>
      <c r="C194" s="271">
        <v>1292.0999999999999</v>
      </c>
      <c r="D194" s="272">
        <v>1261.7666666666667</v>
      </c>
      <c r="E194" s="272">
        <v>1185.8833333333332</v>
      </c>
      <c r="F194" s="272">
        <v>1079.6666666666665</v>
      </c>
      <c r="G194" s="272">
        <v>1003.7833333333331</v>
      </c>
      <c r="H194" s="272">
        <v>1367.9833333333333</v>
      </c>
      <c r="I194" s="272">
        <v>1443.866666666667</v>
      </c>
      <c r="J194" s="272">
        <v>1550.0833333333335</v>
      </c>
      <c r="K194" s="271">
        <v>1337.65</v>
      </c>
      <c r="L194" s="271">
        <v>1155.55</v>
      </c>
      <c r="M194" s="271">
        <v>17.919229999999999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952.15</v>
      </c>
      <c r="D195" s="272">
        <v>951.28333333333342</v>
      </c>
      <c r="E195" s="272">
        <v>946.06666666666683</v>
      </c>
      <c r="F195" s="272">
        <v>939.98333333333346</v>
      </c>
      <c r="G195" s="272">
        <v>934.76666666666688</v>
      </c>
      <c r="H195" s="272">
        <v>957.36666666666679</v>
      </c>
      <c r="I195" s="272">
        <v>962.58333333333326</v>
      </c>
      <c r="J195" s="272">
        <v>968.66666666666674</v>
      </c>
      <c r="K195" s="271">
        <v>956.5</v>
      </c>
      <c r="L195" s="271">
        <v>945.2</v>
      </c>
      <c r="M195" s="271">
        <v>24.895189999999999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1999.85</v>
      </c>
      <c r="D196" s="272">
        <v>1988.3333333333333</v>
      </c>
      <c r="E196" s="272">
        <v>1954.5166666666664</v>
      </c>
      <c r="F196" s="272">
        <v>1909.1833333333332</v>
      </c>
      <c r="G196" s="272">
        <v>1875.3666666666663</v>
      </c>
      <c r="H196" s="272">
        <v>2033.6666666666665</v>
      </c>
      <c r="I196" s="272">
        <v>2067.4833333333336</v>
      </c>
      <c r="J196" s="272">
        <v>2112.8166666666666</v>
      </c>
      <c r="K196" s="271">
        <v>2022.15</v>
      </c>
      <c r="L196" s="271">
        <v>1943</v>
      </c>
      <c r="M196" s="271">
        <v>3.9469400000000001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1446.15</v>
      </c>
      <c r="D197" s="272">
        <v>1441.5500000000002</v>
      </c>
      <c r="E197" s="272">
        <v>1434.6500000000003</v>
      </c>
      <c r="F197" s="272">
        <v>1423.15</v>
      </c>
      <c r="G197" s="272">
        <v>1416.2500000000002</v>
      </c>
      <c r="H197" s="272">
        <v>1453.0500000000004</v>
      </c>
      <c r="I197" s="272">
        <v>1459.95</v>
      </c>
      <c r="J197" s="272">
        <v>1471.4500000000005</v>
      </c>
      <c r="K197" s="271">
        <v>1448.45</v>
      </c>
      <c r="L197" s="271">
        <v>1430.05</v>
      </c>
      <c r="M197" s="271">
        <v>65.965180000000004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546.04999999999995</v>
      </c>
      <c r="D198" s="272">
        <v>550.2166666666667</v>
      </c>
      <c r="E198" s="272">
        <v>540.23333333333335</v>
      </c>
      <c r="F198" s="272">
        <v>534.41666666666663</v>
      </c>
      <c r="G198" s="272">
        <v>524.43333333333328</v>
      </c>
      <c r="H198" s="272">
        <v>556.03333333333342</v>
      </c>
      <c r="I198" s="272">
        <v>566.01666666666677</v>
      </c>
      <c r="J198" s="272">
        <v>571.83333333333348</v>
      </c>
      <c r="K198" s="271">
        <v>560.20000000000005</v>
      </c>
      <c r="L198" s="271">
        <v>544.4</v>
      </c>
      <c r="M198" s="271">
        <v>44.827869999999997</v>
      </c>
      <c r="N198" s="1"/>
      <c r="O198" s="1"/>
    </row>
    <row r="199" spans="1:15" ht="12.75" customHeight="1">
      <c r="A199" s="30">
        <v>189</v>
      </c>
      <c r="B199" s="281" t="s">
        <v>375</v>
      </c>
      <c r="C199" s="271">
        <v>66.650000000000006</v>
      </c>
      <c r="D199" s="272">
        <v>66.716666666666669</v>
      </c>
      <c r="E199" s="272">
        <v>65.933333333333337</v>
      </c>
      <c r="F199" s="272">
        <v>65.216666666666669</v>
      </c>
      <c r="G199" s="272">
        <v>64.433333333333337</v>
      </c>
      <c r="H199" s="272">
        <v>67.433333333333337</v>
      </c>
      <c r="I199" s="272">
        <v>68.216666666666669</v>
      </c>
      <c r="J199" s="272">
        <v>68.933333333333337</v>
      </c>
      <c r="K199" s="271">
        <v>67.5</v>
      </c>
      <c r="L199" s="271">
        <v>66</v>
      </c>
      <c r="M199" s="271">
        <v>54.418089999999999</v>
      </c>
      <c r="N199" s="1"/>
      <c r="O199" s="1"/>
    </row>
    <row r="200" spans="1:15" ht="12.75" customHeight="1">
      <c r="A200" s="30">
        <v>190</v>
      </c>
      <c r="B200" s="281" t="s">
        <v>856</v>
      </c>
      <c r="C200" s="271">
        <v>3114.35</v>
      </c>
      <c r="D200" s="272">
        <v>3130.4500000000003</v>
      </c>
      <c r="E200" s="272">
        <v>3085.9000000000005</v>
      </c>
      <c r="F200" s="272">
        <v>3057.4500000000003</v>
      </c>
      <c r="G200" s="272">
        <v>3012.9000000000005</v>
      </c>
      <c r="H200" s="272">
        <v>3158.9000000000005</v>
      </c>
      <c r="I200" s="272">
        <v>3203.4500000000007</v>
      </c>
      <c r="J200" s="272">
        <v>3231.9000000000005</v>
      </c>
      <c r="K200" s="271">
        <v>3175</v>
      </c>
      <c r="L200" s="271">
        <v>3102</v>
      </c>
      <c r="M200" s="271">
        <v>0.31607000000000002</v>
      </c>
      <c r="N200" s="1"/>
      <c r="O200" s="1"/>
    </row>
    <row r="201" spans="1:15" ht="12.75" customHeight="1">
      <c r="A201" s="30">
        <v>191</v>
      </c>
      <c r="B201" s="281" t="s">
        <v>376</v>
      </c>
      <c r="C201" s="271">
        <v>974.25</v>
      </c>
      <c r="D201" s="272">
        <v>971.94999999999993</v>
      </c>
      <c r="E201" s="272">
        <v>963.29999999999984</v>
      </c>
      <c r="F201" s="272">
        <v>952.34999999999991</v>
      </c>
      <c r="G201" s="272">
        <v>943.69999999999982</v>
      </c>
      <c r="H201" s="272">
        <v>982.89999999999986</v>
      </c>
      <c r="I201" s="272">
        <v>991.55</v>
      </c>
      <c r="J201" s="272">
        <v>1002.4999999999999</v>
      </c>
      <c r="K201" s="271">
        <v>980.6</v>
      </c>
      <c r="L201" s="271">
        <v>961</v>
      </c>
      <c r="M201" s="271">
        <v>2.79135</v>
      </c>
      <c r="N201" s="1"/>
      <c r="O201" s="1"/>
    </row>
    <row r="202" spans="1:15" ht="12.75" customHeight="1">
      <c r="A202" s="30">
        <v>192</v>
      </c>
      <c r="B202" s="281" t="s">
        <v>798</v>
      </c>
      <c r="C202" s="271">
        <v>17.05</v>
      </c>
      <c r="D202" s="272">
        <v>17.083333333333332</v>
      </c>
      <c r="E202" s="272">
        <v>16.766666666666666</v>
      </c>
      <c r="F202" s="272">
        <v>16.483333333333334</v>
      </c>
      <c r="G202" s="272">
        <v>16.166666666666668</v>
      </c>
      <c r="H202" s="272">
        <v>17.366666666666664</v>
      </c>
      <c r="I202" s="272">
        <v>17.683333333333334</v>
      </c>
      <c r="J202" s="272">
        <v>17.966666666666661</v>
      </c>
      <c r="K202" s="271">
        <v>17.399999999999999</v>
      </c>
      <c r="L202" s="271">
        <v>16.8</v>
      </c>
      <c r="M202" s="271">
        <v>16.450700000000001</v>
      </c>
      <c r="N202" s="1"/>
      <c r="O202" s="1"/>
    </row>
    <row r="203" spans="1:15" ht="12.75" customHeight="1">
      <c r="A203" s="30">
        <v>193</v>
      </c>
      <c r="B203" s="281" t="s">
        <v>377</v>
      </c>
      <c r="C203" s="271">
        <v>999.2</v>
      </c>
      <c r="D203" s="272">
        <v>1005.4499999999999</v>
      </c>
      <c r="E203" s="272">
        <v>985.89999999999986</v>
      </c>
      <c r="F203" s="272">
        <v>972.59999999999991</v>
      </c>
      <c r="G203" s="272">
        <v>953.04999999999984</v>
      </c>
      <c r="H203" s="272">
        <v>1018.7499999999999</v>
      </c>
      <c r="I203" s="272">
        <v>1038.2999999999997</v>
      </c>
      <c r="J203" s="272">
        <v>1051.5999999999999</v>
      </c>
      <c r="K203" s="271">
        <v>1025</v>
      </c>
      <c r="L203" s="271">
        <v>992.15</v>
      </c>
      <c r="M203" s="271">
        <v>0.15972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1287.9000000000001</v>
      </c>
      <c r="D204" s="272">
        <v>1276.6166666666668</v>
      </c>
      <c r="E204" s="272">
        <v>1260.2333333333336</v>
      </c>
      <c r="F204" s="272">
        <v>1232.5666666666668</v>
      </c>
      <c r="G204" s="272">
        <v>1216.1833333333336</v>
      </c>
      <c r="H204" s="272">
        <v>1304.2833333333335</v>
      </c>
      <c r="I204" s="272">
        <v>1320.6666666666667</v>
      </c>
      <c r="J204" s="272">
        <v>1348.3333333333335</v>
      </c>
      <c r="K204" s="271">
        <v>1293</v>
      </c>
      <c r="L204" s="271">
        <v>1248.95</v>
      </c>
      <c r="M204" s="271">
        <v>10.266590000000001</v>
      </c>
      <c r="N204" s="1"/>
      <c r="O204" s="1"/>
    </row>
    <row r="205" spans="1:15" ht="12.75" customHeight="1">
      <c r="A205" s="30">
        <v>195</v>
      </c>
      <c r="B205" s="281" t="s">
        <v>379</v>
      </c>
      <c r="C205" s="271">
        <v>106.15</v>
      </c>
      <c r="D205" s="272">
        <v>105.96666666666665</v>
      </c>
      <c r="E205" s="272">
        <v>105.43333333333331</v>
      </c>
      <c r="F205" s="272">
        <v>104.71666666666665</v>
      </c>
      <c r="G205" s="272">
        <v>104.18333333333331</v>
      </c>
      <c r="H205" s="272">
        <v>106.68333333333331</v>
      </c>
      <c r="I205" s="272">
        <v>107.21666666666664</v>
      </c>
      <c r="J205" s="272">
        <v>107.93333333333331</v>
      </c>
      <c r="K205" s="271">
        <v>106.5</v>
      </c>
      <c r="L205" s="271">
        <v>105.25</v>
      </c>
      <c r="M205" s="271">
        <v>18.865110000000001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2840.8</v>
      </c>
      <c r="D206" s="272">
        <v>2856.2666666666664</v>
      </c>
      <c r="E206" s="272">
        <v>2804.5333333333328</v>
      </c>
      <c r="F206" s="272">
        <v>2768.2666666666664</v>
      </c>
      <c r="G206" s="272">
        <v>2716.5333333333328</v>
      </c>
      <c r="H206" s="272">
        <v>2892.5333333333328</v>
      </c>
      <c r="I206" s="272">
        <v>2944.2666666666664</v>
      </c>
      <c r="J206" s="272">
        <v>2980.5333333333328</v>
      </c>
      <c r="K206" s="271">
        <v>2908</v>
      </c>
      <c r="L206" s="271">
        <v>2820</v>
      </c>
      <c r="M206" s="271">
        <v>9.6156199999999998</v>
      </c>
      <c r="N206" s="1"/>
      <c r="O206" s="1"/>
    </row>
    <row r="207" spans="1:15" ht="12.75" customHeight="1">
      <c r="A207" s="30">
        <v>197</v>
      </c>
      <c r="B207" s="281" t="s">
        <v>789</v>
      </c>
      <c r="C207" s="271">
        <v>261.45</v>
      </c>
      <c r="D207" s="272">
        <v>259.34999999999997</v>
      </c>
      <c r="E207" s="272">
        <v>253.89999999999992</v>
      </c>
      <c r="F207" s="272">
        <v>246.34999999999997</v>
      </c>
      <c r="G207" s="272">
        <v>240.89999999999992</v>
      </c>
      <c r="H207" s="272">
        <v>266.89999999999992</v>
      </c>
      <c r="I207" s="272">
        <v>272.34999999999997</v>
      </c>
      <c r="J207" s="272">
        <v>279.89999999999992</v>
      </c>
      <c r="K207" s="271">
        <v>264.8</v>
      </c>
      <c r="L207" s="271">
        <v>251.8</v>
      </c>
      <c r="M207" s="271">
        <v>5.4335000000000004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424</v>
      </c>
      <c r="D208" s="272">
        <v>423.61666666666662</v>
      </c>
      <c r="E208" s="272">
        <v>419.23333333333323</v>
      </c>
      <c r="F208" s="272">
        <v>414.46666666666664</v>
      </c>
      <c r="G208" s="272">
        <v>410.08333333333326</v>
      </c>
      <c r="H208" s="272">
        <v>428.38333333333321</v>
      </c>
      <c r="I208" s="272">
        <v>432.76666666666654</v>
      </c>
      <c r="J208" s="272">
        <v>437.53333333333319</v>
      </c>
      <c r="K208" s="271">
        <v>428</v>
      </c>
      <c r="L208" s="271">
        <v>418.85</v>
      </c>
      <c r="M208" s="271">
        <v>155.35310999999999</v>
      </c>
      <c r="N208" s="1"/>
      <c r="O208" s="1"/>
    </row>
    <row r="209" spans="1:15" ht="12.75" customHeight="1">
      <c r="A209" s="30">
        <v>199</v>
      </c>
      <c r="B209" s="281" t="s">
        <v>799</v>
      </c>
      <c r="C209" s="271">
        <v>1279.3499999999999</v>
      </c>
      <c r="D209" s="272">
        <v>1294.6333333333332</v>
      </c>
      <c r="E209" s="272">
        <v>1255.2666666666664</v>
      </c>
      <c r="F209" s="272">
        <v>1231.1833333333332</v>
      </c>
      <c r="G209" s="272">
        <v>1191.8166666666664</v>
      </c>
      <c r="H209" s="272">
        <v>1318.7166666666665</v>
      </c>
      <c r="I209" s="272">
        <v>1358.0833333333333</v>
      </c>
      <c r="J209" s="272">
        <v>1382.1666666666665</v>
      </c>
      <c r="K209" s="271">
        <v>1334</v>
      </c>
      <c r="L209" s="271">
        <v>1270.55</v>
      </c>
      <c r="M209" s="271">
        <v>1.18625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2029.2</v>
      </c>
      <c r="D210" s="272">
        <v>2035.3500000000001</v>
      </c>
      <c r="E210" s="272">
        <v>2011.3000000000002</v>
      </c>
      <c r="F210" s="272">
        <v>1993.4</v>
      </c>
      <c r="G210" s="272">
        <v>1969.3500000000001</v>
      </c>
      <c r="H210" s="272">
        <v>2053.25</v>
      </c>
      <c r="I210" s="272">
        <v>2077.3000000000002</v>
      </c>
      <c r="J210" s="272">
        <v>2095.2000000000003</v>
      </c>
      <c r="K210" s="271">
        <v>2059.4</v>
      </c>
      <c r="L210" s="271">
        <v>2017.45</v>
      </c>
      <c r="M210" s="271">
        <v>8.8839000000000006</v>
      </c>
      <c r="N210" s="1"/>
      <c r="O210" s="1"/>
    </row>
    <row r="211" spans="1:15" ht="12.75" customHeight="1">
      <c r="A211" s="30">
        <v>201</v>
      </c>
      <c r="B211" s="281" t="s">
        <v>380</v>
      </c>
      <c r="C211" s="271">
        <v>104.85</v>
      </c>
      <c r="D211" s="272">
        <v>104.60000000000001</v>
      </c>
      <c r="E211" s="272">
        <v>103.45000000000002</v>
      </c>
      <c r="F211" s="272">
        <v>102.05000000000001</v>
      </c>
      <c r="G211" s="272">
        <v>100.90000000000002</v>
      </c>
      <c r="H211" s="272">
        <v>106.00000000000001</v>
      </c>
      <c r="I211" s="272">
        <v>107.15000000000002</v>
      </c>
      <c r="J211" s="272">
        <v>108.55000000000001</v>
      </c>
      <c r="K211" s="271">
        <v>105.75</v>
      </c>
      <c r="L211" s="271">
        <v>103.2</v>
      </c>
      <c r="M211" s="271">
        <v>33.212879999999998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241.3</v>
      </c>
      <c r="D212" s="272">
        <v>239.98333333333335</v>
      </c>
      <c r="E212" s="272">
        <v>237.9666666666667</v>
      </c>
      <c r="F212" s="272">
        <v>234.63333333333335</v>
      </c>
      <c r="G212" s="272">
        <v>232.6166666666667</v>
      </c>
      <c r="H212" s="272">
        <v>243.31666666666669</v>
      </c>
      <c r="I212" s="272">
        <v>245.33333333333334</v>
      </c>
      <c r="J212" s="272">
        <v>248.66666666666669</v>
      </c>
      <c r="K212" s="271">
        <v>242</v>
      </c>
      <c r="L212" s="271">
        <v>236.65</v>
      </c>
      <c r="M212" s="271">
        <v>29.85566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2593</v>
      </c>
      <c r="D213" s="272">
        <v>2603.6666666666665</v>
      </c>
      <c r="E213" s="272">
        <v>2569.333333333333</v>
      </c>
      <c r="F213" s="272">
        <v>2545.6666666666665</v>
      </c>
      <c r="G213" s="272">
        <v>2511.333333333333</v>
      </c>
      <c r="H213" s="272">
        <v>2627.333333333333</v>
      </c>
      <c r="I213" s="272">
        <v>2661.6666666666661</v>
      </c>
      <c r="J213" s="272">
        <v>2685.333333333333</v>
      </c>
      <c r="K213" s="271">
        <v>2638</v>
      </c>
      <c r="L213" s="271">
        <v>2580</v>
      </c>
      <c r="M213" s="271">
        <v>15.59918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272.39999999999998</v>
      </c>
      <c r="D214" s="272">
        <v>272.16666666666669</v>
      </c>
      <c r="E214" s="272">
        <v>270.58333333333337</v>
      </c>
      <c r="F214" s="272">
        <v>268.76666666666671</v>
      </c>
      <c r="G214" s="272">
        <v>267.18333333333339</v>
      </c>
      <c r="H214" s="272">
        <v>273.98333333333335</v>
      </c>
      <c r="I214" s="272">
        <v>275.56666666666672</v>
      </c>
      <c r="J214" s="272">
        <v>277.38333333333333</v>
      </c>
      <c r="K214" s="271">
        <v>273.75</v>
      </c>
      <c r="L214" s="271">
        <v>270.35000000000002</v>
      </c>
      <c r="M214" s="271">
        <v>4.9451099999999997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3310.45</v>
      </c>
      <c r="D215" s="272">
        <v>3274.8833333333332</v>
      </c>
      <c r="E215" s="272">
        <v>3229.7666666666664</v>
      </c>
      <c r="F215" s="272">
        <v>3149.083333333333</v>
      </c>
      <c r="G215" s="272">
        <v>3103.9666666666662</v>
      </c>
      <c r="H215" s="272">
        <v>3355.5666666666666</v>
      </c>
      <c r="I215" s="272">
        <v>3400.6833333333334</v>
      </c>
      <c r="J215" s="272">
        <v>3481.3666666666668</v>
      </c>
      <c r="K215" s="271">
        <v>3320</v>
      </c>
      <c r="L215" s="271">
        <v>3194.2</v>
      </c>
      <c r="M215" s="271">
        <v>0.36431000000000002</v>
      </c>
      <c r="N215" s="1"/>
      <c r="O215" s="1"/>
    </row>
    <row r="216" spans="1:15" ht="12.75" customHeight="1">
      <c r="A216" s="30">
        <v>206</v>
      </c>
      <c r="B216" s="281" t="s">
        <v>800</v>
      </c>
      <c r="C216" s="271">
        <v>838.5</v>
      </c>
      <c r="D216" s="272">
        <v>835.88333333333333</v>
      </c>
      <c r="E216" s="272">
        <v>827.51666666666665</v>
      </c>
      <c r="F216" s="272">
        <v>816.5333333333333</v>
      </c>
      <c r="G216" s="272">
        <v>808.16666666666663</v>
      </c>
      <c r="H216" s="272">
        <v>846.86666666666667</v>
      </c>
      <c r="I216" s="272">
        <v>855.23333333333323</v>
      </c>
      <c r="J216" s="272">
        <v>866.2166666666667</v>
      </c>
      <c r="K216" s="271">
        <v>844.25</v>
      </c>
      <c r="L216" s="271">
        <v>824.9</v>
      </c>
      <c r="M216" s="271">
        <v>0.86201000000000005</v>
      </c>
      <c r="N216" s="1"/>
      <c r="O216" s="1"/>
    </row>
    <row r="217" spans="1:15" ht="12.75" customHeight="1">
      <c r="A217" s="30">
        <v>207</v>
      </c>
      <c r="B217" s="281" t="s">
        <v>381</v>
      </c>
      <c r="C217" s="271">
        <v>40727</v>
      </c>
      <c r="D217" s="272">
        <v>40622.9</v>
      </c>
      <c r="E217" s="272">
        <v>40304.15</v>
      </c>
      <c r="F217" s="272">
        <v>39881.300000000003</v>
      </c>
      <c r="G217" s="272">
        <v>39562.550000000003</v>
      </c>
      <c r="H217" s="272">
        <v>41045.75</v>
      </c>
      <c r="I217" s="272">
        <v>41364.5</v>
      </c>
      <c r="J217" s="272">
        <v>41787.35</v>
      </c>
      <c r="K217" s="271">
        <v>40941.65</v>
      </c>
      <c r="L217" s="271">
        <v>40200.050000000003</v>
      </c>
      <c r="M217" s="271">
        <v>3.9919999999999997E-2</v>
      </c>
      <c r="N217" s="1"/>
      <c r="O217" s="1"/>
    </row>
    <row r="218" spans="1:15" ht="12.75" customHeight="1">
      <c r="A218" s="30">
        <v>208</v>
      </c>
      <c r="B218" s="281" t="s">
        <v>382</v>
      </c>
      <c r="C218" s="271">
        <v>37</v>
      </c>
      <c r="D218" s="272">
        <v>36.9</v>
      </c>
      <c r="E218" s="272">
        <v>36.699999999999996</v>
      </c>
      <c r="F218" s="272">
        <v>36.4</v>
      </c>
      <c r="G218" s="272">
        <v>36.199999999999996</v>
      </c>
      <c r="H218" s="272">
        <v>37.199999999999996</v>
      </c>
      <c r="I218" s="272">
        <v>37.4</v>
      </c>
      <c r="J218" s="272">
        <v>37.699999999999996</v>
      </c>
      <c r="K218" s="271">
        <v>37.1</v>
      </c>
      <c r="L218" s="271">
        <v>36.6</v>
      </c>
      <c r="M218" s="271">
        <v>8.9177900000000001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2383.75</v>
      </c>
      <c r="D219" s="272">
        <v>2380.9333333333334</v>
      </c>
      <c r="E219" s="272">
        <v>2364.8666666666668</v>
      </c>
      <c r="F219" s="272">
        <v>2345.9833333333336</v>
      </c>
      <c r="G219" s="272">
        <v>2329.916666666667</v>
      </c>
      <c r="H219" s="272">
        <v>2399.8166666666666</v>
      </c>
      <c r="I219" s="272">
        <v>2415.8833333333332</v>
      </c>
      <c r="J219" s="272">
        <v>2434.7666666666664</v>
      </c>
      <c r="K219" s="271">
        <v>2397</v>
      </c>
      <c r="L219" s="271">
        <v>2362.0500000000002</v>
      </c>
      <c r="M219" s="271">
        <v>22.972259999999999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823.4</v>
      </c>
      <c r="D220" s="272">
        <v>821.9</v>
      </c>
      <c r="E220" s="272">
        <v>818.8</v>
      </c>
      <c r="F220" s="272">
        <v>814.19999999999993</v>
      </c>
      <c r="G220" s="272">
        <v>811.09999999999991</v>
      </c>
      <c r="H220" s="272">
        <v>826.5</v>
      </c>
      <c r="I220" s="272">
        <v>829.60000000000014</v>
      </c>
      <c r="J220" s="272">
        <v>834.2</v>
      </c>
      <c r="K220" s="271">
        <v>825</v>
      </c>
      <c r="L220" s="271">
        <v>817.3</v>
      </c>
      <c r="M220" s="271">
        <v>79.749030000000005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1230.8</v>
      </c>
      <c r="D221" s="272">
        <v>1227.4333333333334</v>
      </c>
      <c r="E221" s="272">
        <v>1219.8666666666668</v>
      </c>
      <c r="F221" s="272">
        <v>1208.9333333333334</v>
      </c>
      <c r="G221" s="272">
        <v>1201.3666666666668</v>
      </c>
      <c r="H221" s="272">
        <v>1238.3666666666668</v>
      </c>
      <c r="I221" s="272">
        <v>1245.9333333333334</v>
      </c>
      <c r="J221" s="272">
        <v>1256.8666666666668</v>
      </c>
      <c r="K221" s="271">
        <v>1235</v>
      </c>
      <c r="L221" s="271">
        <v>1216.5</v>
      </c>
      <c r="M221" s="271">
        <v>5.1820000000000004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559.45000000000005</v>
      </c>
      <c r="D222" s="272">
        <v>556.35</v>
      </c>
      <c r="E222" s="272">
        <v>551.80000000000007</v>
      </c>
      <c r="F222" s="272">
        <v>544.15000000000009</v>
      </c>
      <c r="G222" s="272">
        <v>539.60000000000014</v>
      </c>
      <c r="H222" s="272">
        <v>564</v>
      </c>
      <c r="I222" s="272">
        <v>568.54999999999995</v>
      </c>
      <c r="J222" s="272">
        <v>576.19999999999993</v>
      </c>
      <c r="K222" s="271">
        <v>560.9</v>
      </c>
      <c r="L222" s="271">
        <v>548.70000000000005</v>
      </c>
      <c r="M222" s="271">
        <v>12.81302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492.1</v>
      </c>
      <c r="D223" s="272">
        <v>490.13333333333338</v>
      </c>
      <c r="E223" s="272">
        <v>483.41666666666674</v>
      </c>
      <c r="F223" s="272">
        <v>474.73333333333335</v>
      </c>
      <c r="G223" s="272">
        <v>468.01666666666671</v>
      </c>
      <c r="H223" s="272">
        <v>498.81666666666678</v>
      </c>
      <c r="I223" s="272">
        <v>505.53333333333336</v>
      </c>
      <c r="J223" s="272">
        <v>514.21666666666681</v>
      </c>
      <c r="K223" s="271">
        <v>496.85</v>
      </c>
      <c r="L223" s="271">
        <v>481.45</v>
      </c>
      <c r="M223" s="271">
        <v>3.4181699999999999</v>
      </c>
      <c r="N223" s="1"/>
      <c r="O223" s="1"/>
    </row>
    <row r="224" spans="1:15" ht="12.75" customHeight="1">
      <c r="A224" s="30">
        <v>214</v>
      </c>
      <c r="B224" s="281" t="s">
        <v>384</v>
      </c>
      <c r="C224" s="271">
        <v>36.5</v>
      </c>
      <c r="D224" s="272">
        <v>36.199999999999996</v>
      </c>
      <c r="E224" s="272">
        <v>35.54999999999999</v>
      </c>
      <c r="F224" s="272">
        <v>34.599999999999994</v>
      </c>
      <c r="G224" s="272">
        <v>33.949999999999989</v>
      </c>
      <c r="H224" s="272">
        <v>37.149999999999991</v>
      </c>
      <c r="I224" s="272">
        <v>37.799999999999997</v>
      </c>
      <c r="J224" s="272">
        <v>38.749999999999993</v>
      </c>
      <c r="K224" s="271">
        <v>36.85</v>
      </c>
      <c r="L224" s="271">
        <v>35.25</v>
      </c>
      <c r="M224" s="271">
        <v>61.276229999999998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41.95</v>
      </c>
      <c r="D225" s="272">
        <v>41.06666666666667</v>
      </c>
      <c r="E225" s="272">
        <v>39.38333333333334</v>
      </c>
      <c r="F225" s="272">
        <v>36.81666666666667</v>
      </c>
      <c r="G225" s="272">
        <v>35.13333333333334</v>
      </c>
      <c r="H225" s="272">
        <v>43.63333333333334</v>
      </c>
      <c r="I225" s="272">
        <v>45.316666666666663</v>
      </c>
      <c r="J225" s="272">
        <v>47.88333333333334</v>
      </c>
      <c r="K225" s="271">
        <v>42.75</v>
      </c>
      <c r="L225" s="271">
        <v>38.5</v>
      </c>
      <c r="M225" s="271">
        <v>1818.21137</v>
      </c>
      <c r="N225" s="1"/>
      <c r="O225" s="1"/>
    </row>
    <row r="226" spans="1:15" ht="12.75" customHeight="1">
      <c r="A226" s="30">
        <v>216</v>
      </c>
      <c r="B226" s="281" t="s">
        <v>385</v>
      </c>
      <c r="C226" s="271">
        <v>57.9</v>
      </c>
      <c r="D226" s="272">
        <v>57.216666666666669</v>
      </c>
      <c r="E226" s="272">
        <v>55.683333333333337</v>
      </c>
      <c r="F226" s="272">
        <v>53.466666666666669</v>
      </c>
      <c r="G226" s="272">
        <v>51.933333333333337</v>
      </c>
      <c r="H226" s="272">
        <v>59.433333333333337</v>
      </c>
      <c r="I226" s="272">
        <v>60.966666666666669</v>
      </c>
      <c r="J226" s="272">
        <v>63.183333333333337</v>
      </c>
      <c r="K226" s="271">
        <v>58.75</v>
      </c>
      <c r="L226" s="271">
        <v>55</v>
      </c>
      <c r="M226" s="271">
        <v>153.31305</v>
      </c>
      <c r="N226" s="1"/>
      <c r="O226" s="1"/>
    </row>
    <row r="227" spans="1:15" ht="12.75" customHeight="1">
      <c r="A227" s="30">
        <v>217</v>
      </c>
      <c r="B227" s="281" t="s">
        <v>386</v>
      </c>
      <c r="C227" s="271">
        <v>1002.75</v>
      </c>
      <c r="D227" s="272">
        <v>998.83333333333337</v>
      </c>
      <c r="E227" s="272">
        <v>985.4666666666667</v>
      </c>
      <c r="F227" s="272">
        <v>968.18333333333328</v>
      </c>
      <c r="G227" s="272">
        <v>954.81666666666661</v>
      </c>
      <c r="H227" s="272">
        <v>1016.1166666666668</v>
      </c>
      <c r="I227" s="272">
        <v>1029.4833333333333</v>
      </c>
      <c r="J227" s="272">
        <v>1046.7666666666669</v>
      </c>
      <c r="K227" s="271">
        <v>1012.2</v>
      </c>
      <c r="L227" s="271">
        <v>981.55</v>
      </c>
      <c r="M227" s="271">
        <v>0.20671</v>
      </c>
      <c r="N227" s="1"/>
      <c r="O227" s="1"/>
    </row>
    <row r="228" spans="1:15" ht="12.75" customHeight="1">
      <c r="A228" s="30">
        <v>218</v>
      </c>
      <c r="B228" s="281" t="s">
        <v>387</v>
      </c>
      <c r="C228" s="271">
        <v>350.15</v>
      </c>
      <c r="D228" s="272">
        <v>349.06666666666666</v>
      </c>
      <c r="E228" s="272">
        <v>343.63333333333333</v>
      </c>
      <c r="F228" s="272">
        <v>337.11666666666667</v>
      </c>
      <c r="G228" s="272">
        <v>331.68333333333334</v>
      </c>
      <c r="H228" s="272">
        <v>355.58333333333331</v>
      </c>
      <c r="I228" s="272">
        <v>361.01666666666659</v>
      </c>
      <c r="J228" s="272">
        <v>367.5333333333333</v>
      </c>
      <c r="K228" s="271">
        <v>354.5</v>
      </c>
      <c r="L228" s="271">
        <v>342.55</v>
      </c>
      <c r="M228" s="271">
        <v>3.2207699999999999</v>
      </c>
      <c r="N228" s="1"/>
      <c r="O228" s="1"/>
    </row>
    <row r="229" spans="1:15" ht="12.75" customHeight="1">
      <c r="A229" s="30">
        <v>219</v>
      </c>
      <c r="B229" s="281" t="s">
        <v>388</v>
      </c>
      <c r="C229" s="271">
        <v>1660.55</v>
      </c>
      <c r="D229" s="272">
        <v>1664.5833333333333</v>
      </c>
      <c r="E229" s="272">
        <v>1642.5666666666666</v>
      </c>
      <c r="F229" s="272">
        <v>1624.5833333333333</v>
      </c>
      <c r="G229" s="272">
        <v>1602.5666666666666</v>
      </c>
      <c r="H229" s="272">
        <v>1682.5666666666666</v>
      </c>
      <c r="I229" s="272">
        <v>1704.5833333333335</v>
      </c>
      <c r="J229" s="272">
        <v>1722.5666666666666</v>
      </c>
      <c r="K229" s="271">
        <v>1686.6</v>
      </c>
      <c r="L229" s="271">
        <v>1646.6</v>
      </c>
      <c r="M229" s="271">
        <v>0.37492999999999999</v>
      </c>
      <c r="N229" s="1"/>
      <c r="O229" s="1"/>
    </row>
    <row r="230" spans="1:15" ht="12.75" customHeight="1">
      <c r="A230" s="30">
        <v>220</v>
      </c>
      <c r="B230" s="281" t="s">
        <v>389</v>
      </c>
      <c r="C230" s="271">
        <v>218.15</v>
      </c>
      <c r="D230" s="272">
        <v>218.19999999999996</v>
      </c>
      <c r="E230" s="272">
        <v>214.39999999999992</v>
      </c>
      <c r="F230" s="272">
        <v>210.64999999999995</v>
      </c>
      <c r="G230" s="272">
        <v>206.84999999999991</v>
      </c>
      <c r="H230" s="272">
        <v>221.94999999999993</v>
      </c>
      <c r="I230" s="272">
        <v>225.74999999999994</v>
      </c>
      <c r="J230" s="272">
        <v>229.49999999999994</v>
      </c>
      <c r="K230" s="271">
        <v>222</v>
      </c>
      <c r="L230" s="271">
        <v>214.45</v>
      </c>
      <c r="M230" s="271">
        <v>12.65826</v>
      </c>
      <c r="N230" s="1"/>
      <c r="O230" s="1"/>
    </row>
    <row r="231" spans="1:15" ht="12.75" customHeight="1">
      <c r="A231" s="30">
        <v>221</v>
      </c>
      <c r="B231" s="281" t="s">
        <v>390</v>
      </c>
      <c r="C231" s="271">
        <v>37.950000000000003</v>
      </c>
      <c r="D231" s="272">
        <v>37.916666666666664</v>
      </c>
      <c r="E231" s="272">
        <v>37.583333333333329</v>
      </c>
      <c r="F231" s="272">
        <v>37.216666666666661</v>
      </c>
      <c r="G231" s="272">
        <v>36.883333333333326</v>
      </c>
      <c r="H231" s="272">
        <v>38.283333333333331</v>
      </c>
      <c r="I231" s="272">
        <v>38.61666666666666</v>
      </c>
      <c r="J231" s="272">
        <v>38.983333333333334</v>
      </c>
      <c r="K231" s="271">
        <v>38.25</v>
      </c>
      <c r="L231" s="271">
        <v>37.549999999999997</v>
      </c>
      <c r="M231" s="271">
        <v>10.940390000000001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307.5</v>
      </c>
      <c r="D232" s="272">
        <v>306.46666666666664</v>
      </c>
      <c r="E232" s="272">
        <v>304.13333333333327</v>
      </c>
      <c r="F232" s="272">
        <v>300.76666666666665</v>
      </c>
      <c r="G232" s="272">
        <v>298.43333333333328</v>
      </c>
      <c r="H232" s="272">
        <v>309.83333333333326</v>
      </c>
      <c r="I232" s="272">
        <v>312.16666666666663</v>
      </c>
      <c r="J232" s="272">
        <v>315.53333333333325</v>
      </c>
      <c r="K232" s="271">
        <v>308.8</v>
      </c>
      <c r="L232" s="271">
        <v>303.10000000000002</v>
      </c>
      <c r="M232" s="271">
        <v>158.89555999999999</v>
      </c>
      <c r="N232" s="1"/>
      <c r="O232" s="1"/>
    </row>
    <row r="233" spans="1:15" ht="12.75" customHeight="1">
      <c r="A233" s="30">
        <v>223</v>
      </c>
      <c r="B233" s="281" t="s">
        <v>391</v>
      </c>
      <c r="C233" s="271">
        <v>117.25</v>
      </c>
      <c r="D233" s="272">
        <v>117.71666666666665</v>
      </c>
      <c r="E233" s="272">
        <v>116.0333333333333</v>
      </c>
      <c r="F233" s="272">
        <v>114.81666666666665</v>
      </c>
      <c r="G233" s="272">
        <v>113.1333333333333</v>
      </c>
      <c r="H233" s="272">
        <v>118.93333333333331</v>
      </c>
      <c r="I233" s="272">
        <v>120.61666666666667</v>
      </c>
      <c r="J233" s="272">
        <v>121.83333333333331</v>
      </c>
      <c r="K233" s="271">
        <v>119.4</v>
      </c>
      <c r="L233" s="271">
        <v>116.5</v>
      </c>
      <c r="M233" s="271">
        <v>10.46213</v>
      </c>
      <c r="N233" s="1"/>
      <c r="O233" s="1"/>
    </row>
    <row r="234" spans="1:15" ht="12.75" customHeight="1">
      <c r="A234" s="30">
        <v>224</v>
      </c>
      <c r="B234" s="281" t="s">
        <v>392</v>
      </c>
      <c r="C234" s="271">
        <v>193.8</v>
      </c>
      <c r="D234" s="272">
        <v>193.9666666666667</v>
      </c>
      <c r="E234" s="272">
        <v>190.38333333333338</v>
      </c>
      <c r="F234" s="272">
        <v>186.9666666666667</v>
      </c>
      <c r="G234" s="272">
        <v>183.38333333333338</v>
      </c>
      <c r="H234" s="272">
        <v>197.38333333333338</v>
      </c>
      <c r="I234" s="272">
        <v>200.9666666666667</v>
      </c>
      <c r="J234" s="272">
        <v>204.38333333333338</v>
      </c>
      <c r="K234" s="271">
        <v>197.55</v>
      </c>
      <c r="L234" s="271">
        <v>190.55</v>
      </c>
      <c r="M234" s="271">
        <v>23.896080000000001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117.35</v>
      </c>
      <c r="D235" s="272">
        <v>115.48333333333333</v>
      </c>
      <c r="E235" s="272">
        <v>111.36666666666667</v>
      </c>
      <c r="F235" s="272">
        <v>105.38333333333334</v>
      </c>
      <c r="G235" s="272">
        <v>101.26666666666668</v>
      </c>
      <c r="H235" s="272">
        <v>121.46666666666667</v>
      </c>
      <c r="I235" s="272">
        <v>125.58333333333331</v>
      </c>
      <c r="J235" s="272">
        <v>131.56666666666666</v>
      </c>
      <c r="K235" s="271">
        <v>119.6</v>
      </c>
      <c r="L235" s="271">
        <v>109.5</v>
      </c>
      <c r="M235" s="271">
        <v>285.29568</v>
      </c>
      <c r="N235" s="1"/>
      <c r="O235" s="1"/>
    </row>
    <row r="236" spans="1:15" ht="12.75" customHeight="1">
      <c r="A236" s="30">
        <v>226</v>
      </c>
      <c r="B236" s="281" t="s">
        <v>393</v>
      </c>
      <c r="C236" s="271">
        <v>73.75</v>
      </c>
      <c r="D236" s="272">
        <v>73.516666666666666</v>
      </c>
      <c r="E236" s="272">
        <v>71.733333333333334</v>
      </c>
      <c r="F236" s="272">
        <v>69.716666666666669</v>
      </c>
      <c r="G236" s="272">
        <v>67.933333333333337</v>
      </c>
      <c r="H236" s="272">
        <v>75.533333333333331</v>
      </c>
      <c r="I236" s="272">
        <v>77.316666666666663</v>
      </c>
      <c r="J236" s="272">
        <v>79.333333333333329</v>
      </c>
      <c r="K236" s="271">
        <v>75.3</v>
      </c>
      <c r="L236" s="271">
        <v>71.5</v>
      </c>
      <c r="M236" s="271">
        <v>97.334869999999995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4300.05</v>
      </c>
      <c r="D237" s="272">
        <v>4288.3499999999995</v>
      </c>
      <c r="E237" s="272">
        <v>4246.6999999999989</v>
      </c>
      <c r="F237" s="272">
        <v>4193.3499999999995</v>
      </c>
      <c r="G237" s="272">
        <v>4151.6999999999989</v>
      </c>
      <c r="H237" s="272">
        <v>4341.6999999999989</v>
      </c>
      <c r="I237" s="272">
        <v>4383.3499999999985</v>
      </c>
      <c r="J237" s="272">
        <v>4436.6999999999989</v>
      </c>
      <c r="K237" s="271">
        <v>4330</v>
      </c>
      <c r="L237" s="271">
        <v>4235</v>
      </c>
      <c r="M237" s="271">
        <v>0.87907000000000002</v>
      </c>
      <c r="N237" s="1"/>
      <c r="O237" s="1"/>
    </row>
    <row r="238" spans="1:15" ht="12.75" customHeight="1">
      <c r="A238" s="30">
        <v>228</v>
      </c>
      <c r="B238" s="281" t="s">
        <v>394</v>
      </c>
      <c r="C238" s="271">
        <v>177.55</v>
      </c>
      <c r="D238" s="272">
        <v>176.46666666666667</v>
      </c>
      <c r="E238" s="272">
        <v>174.18333333333334</v>
      </c>
      <c r="F238" s="272">
        <v>170.81666666666666</v>
      </c>
      <c r="G238" s="272">
        <v>168.53333333333333</v>
      </c>
      <c r="H238" s="272">
        <v>179.83333333333334</v>
      </c>
      <c r="I238" s="272">
        <v>182.1166666666667</v>
      </c>
      <c r="J238" s="272">
        <v>185.48333333333335</v>
      </c>
      <c r="K238" s="271">
        <v>178.75</v>
      </c>
      <c r="L238" s="271">
        <v>173.1</v>
      </c>
      <c r="M238" s="271">
        <v>27.833300000000001</v>
      </c>
      <c r="N238" s="1"/>
      <c r="O238" s="1"/>
    </row>
    <row r="239" spans="1:15" ht="12.75" customHeight="1">
      <c r="A239" s="30">
        <v>229</v>
      </c>
      <c r="B239" s="281" t="s">
        <v>395</v>
      </c>
      <c r="C239" s="271">
        <v>166.8</v>
      </c>
      <c r="D239" s="272">
        <v>164.28333333333333</v>
      </c>
      <c r="E239" s="272">
        <v>161.36666666666667</v>
      </c>
      <c r="F239" s="272">
        <v>155.93333333333334</v>
      </c>
      <c r="G239" s="272">
        <v>153.01666666666668</v>
      </c>
      <c r="H239" s="272">
        <v>169.71666666666667</v>
      </c>
      <c r="I239" s="272">
        <v>172.63333333333335</v>
      </c>
      <c r="J239" s="272">
        <v>178.06666666666666</v>
      </c>
      <c r="K239" s="271">
        <v>167.2</v>
      </c>
      <c r="L239" s="271">
        <v>158.85</v>
      </c>
      <c r="M239" s="271">
        <v>164.04449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270.45</v>
      </c>
      <c r="D240" s="272">
        <v>268.8</v>
      </c>
      <c r="E240" s="272">
        <v>264.75</v>
      </c>
      <c r="F240" s="272">
        <v>259.05</v>
      </c>
      <c r="G240" s="272">
        <v>255</v>
      </c>
      <c r="H240" s="272">
        <v>274.5</v>
      </c>
      <c r="I240" s="272">
        <v>278.55000000000007</v>
      </c>
      <c r="J240" s="272">
        <v>284.25</v>
      </c>
      <c r="K240" s="271">
        <v>272.85000000000002</v>
      </c>
      <c r="L240" s="271">
        <v>263.10000000000002</v>
      </c>
      <c r="M240" s="271">
        <v>50.32085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71.099999999999994</v>
      </c>
      <c r="D241" s="272">
        <v>71.466666666666654</v>
      </c>
      <c r="E241" s="272">
        <v>70.433333333333309</v>
      </c>
      <c r="F241" s="272">
        <v>69.766666666666652</v>
      </c>
      <c r="G241" s="272">
        <v>68.733333333333306</v>
      </c>
      <c r="H241" s="272">
        <v>72.133333333333312</v>
      </c>
      <c r="I241" s="272">
        <v>73.166666666666643</v>
      </c>
      <c r="J241" s="272">
        <v>73.833333333333314</v>
      </c>
      <c r="K241" s="271">
        <v>72.5</v>
      </c>
      <c r="L241" s="271">
        <v>70.8</v>
      </c>
      <c r="M241" s="271">
        <v>301.68750999999997</v>
      </c>
      <c r="N241" s="1"/>
      <c r="O241" s="1"/>
    </row>
    <row r="242" spans="1:15" ht="12.75" customHeight="1">
      <c r="A242" s="30">
        <v>232</v>
      </c>
      <c r="B242" s="281" t="s">
        <v>396</v>
      </c>
      <c r="C242" s="271">
        <v>17.350000000000001</v>
      </c>
      <c r="D242" s="272">
        <v>17.433333333333334</v>
      </c>
      <c r="E242" s="272">
        <v>17.166666666666668</v>
      </c>
      <c r="F242" s="272">
        <v>16.983333333333334</v>
      </c>
      <c r="G242" s="272">
        <v>16.716666666666669</v>
      </c>
      <c r="H242" s="272">
        <v>17.616666666666667</v>
      </c>
      <c r="I242" s="272">
        <v>17.883333333333333</v>
      </c>
      <c r="J242" s="272">
        <v>18.066666666666666</v>
      </c>
      <c r="K242" s="271">
        <v>17.7</v>
      </c>
      <c r="L242" s="271">
        <v>17.25</v>
      </c>
      <c r="M242" s="271">
        <v>21.010429999999999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641.9</v>
      </c>
      <c r="D243" s="272">
        <v>640.85</v>
      </c>
      <c r="E243" s="272">
        <v>633.80000000000007</v>
      </c>
      <c r="F243" s="272">
        <v>625.70000000000005</v>
      </c>
      <c r="G243" s="272">
        <v>618.65000000000009</v>
      </c>
      <c r="H243" s="272">
        <v>648.95000000000005</v>
      </c>
      <c r="I243" s="272">
        <v>656</v>
      </c>
      <c r="J243" s="272">
        <v>664.1</v>
      </c>
      <c r="K243" s="271">
        <v>647.9</v>
      </c>
      <c r="L243" s="271">
        <v>632.75</v>
      </c>
      <c r="M243" s="271">
        <v>30.68787</v>
      </c>
      <c r="N243" s="1"/>
      <c r="O243" s="1"/>
    </row>
    <row r="244" spans="1:15" ht="12.75" customHeight="1">
      <c r="A244" s="30">
        <v>234</v>
      </c>
      <c r="B244" s="281" t="s">
        <v>794</v>
      </c>
      <c r="C244" s="271">
        <v>20.95</v>
      </c>
      <c r="D244" s="272">
        <v>20.95</v>
      </c>
      <c r="E244" s="272">
        <v>20.549999999999997</v>
      </c>
      <c r="F244" s="272">
        <v>20.149999999999999</v>
      </c>
      <c r="G244" s="272">
        <v>19.749999999999996</v>
      </c>
      <c r="H244" s="272">
        <v>21.349999999999998</v>
      </c>
      <c r="I244" s="272">
        <v>21.749999999999996</v>
      </c>
      <c r="J244" s="272">
        <v>22.15</v>
      </c>
      <c r="K244" s="271">
        <v>21.35</v>
      </c>
      <c r="L244" s="271">
        <v>20.55</v>
      </c>
      <c r="M244" s="271">
        <v>51.964309999999998</v>
      </c>
      <c r="N244" s="1"/>
      <c r="O244" s="1"/>
    </row>
    <row r="245" spans="1:15" ht="12.75" customHeight="1">
      <c r="A245" s="30">
        <v>235</v>
      </c>
      <c r="B245" s="281" t="s">
        <v>801</v>
      </c>
      <c r="C245" s="271">
        <v>1407.7</v>
      </c>
      <c r="D245" s="272">
        <v>1405.9666666666665</v>
      </c>
      <c r="E245" s="272">
        <v>1401.9333333333329</v>
      </c>
      <c r="F245" s="272">
        <v>1396.1666666666665</v>
      </c>
      <c r="G245" s="272">
        <v>1392.133333333333</v>
      </c>
      <c r="H245" s="272">
        <v>1411.7333333333329</v>
      </c>
      <c r="I245" s="272">
        <v>1415.7666666666662</v>
      </c>
      <c r="J245" s="272">
        <v>1421.5333333333328</v>
      </c>
      <c r="K245" s="271">
        <v>1410</v>
      </c>
      <c r="L245" s="271">
        <v>1400.2</v>
      </c>
      <c r="M245" s="271">
        <v>0.26698</v>
      </c>
      <c r="N245" s="1"/>
      <c r="O245" s="1"/>
    </row>
    <row r="246" spans="1:15" ht="12.75" customHeight="1">
      <c r="A246" s="30">
        <v>236</v>
      </c>
      <c r="B246" s="281" t="s">
        <v>397</v>
      </c>
      <c r="C246" s="271">
        <v>139.35</v>
      </c>
      <c r="D246" s="272">
        <v>139.78333333333333</v>
      </c>
      <c r="E246" s="272">
        <v>135.56666666666666</v>
      </c>
      <c r="F246" s="272">
        <v>131.78333333333333</v>
      </c>
      <c r="G246" s="272">
        <v>127.56666666666666</v>
      </c>
      <c r="H246" s="272">
        <v>143.56666666666666</v>
      </c>
      <c r="I246" s="272">
        <v>147.7833333333333</v>
      </c>
      <c r="J246" s="272">
        <v>151.56666666666666</v>
      </c>
      <c r="K246" s="271">
        <v>144</v>
      </c>
      <c r="L246" s="271">
        <v>136</v>
      </c>
      <c r="M246" s="271">
        <v>9.7440999999999995</v>
      </c>
      <c r="N246" s="1"/>
      <c r="O246" s="1"/>
    </row>
    <row r="247" spans="1:15" ht="12.75" customHeight="1">
      <c r="A247" s="30">
        <v>237</v>
      </c>
      <c r="B247" s="281" t="s">
        <v>398</v>
      </c>
      <c r="C247" s="271">
        <v>398.4</v>
      </c>
      <c r="D247" s="272">
        <v>394.3</v>
      </c>
      <c r="E247" s="272">
        <v>387.45000000000005</v>
      </c>
      <c r="F247" s="272">
        <v>376.50000000000006</v>
      </c>
      <c r="G247" s="272">
        <v>369.65000000000009</v>
      </c>
      <c r="H247" s="272">
        <v>405.25</v>
      </c>
      <c r="I247" s="272">
        <v>412.1</v>
      </c>
      <c r="J247" s="272">
        <v>423.04999999999995</v>
      </c>
      <c r="K247" s="271">
        <v>401.15</v>
      </c>
      <c r="L247" s="271">
        <v>383.35</v>
      </c>
      <c r="M247" s="271">
        <v>1.6491800000000001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359</v>
      </c>
      <c r="D248" s="272">
        <v>356.06666666666666</v>
      </c>
      <c r="E248" s="272">
        <v>349.98333333333335</v>
      </c>
      <c r="F248" s="272">
        <v>340.9666666666667</v>
      </c>
      <c r="G248" s="272">
        <v>334.88333333333338</v>
      </c>
      <c r="H248" s="272">
        <v>365.08333333333331</v>
      </c>
      <c r="I248" s="272">
        <v>371.16666666666669</v>
      </c>
      <c r="J248" s="272">
        <v>380.18333333333328</v>
      </c>
      <c r="K248" s="271">
        <v>362.15</v>
      </c>
      <c r="L248" s="271">
        <v>347.05</v>
      </c>
      <c r="M248" s="271">
        <v>36.373289999999997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227.7</v>
      </c>
      <c r="D249" s="272">
        <v>226.95000000000002</v>
      </c>
      <c r="E249" s="272">
        <v>224.15000000000003</v>
      </c>
      <c r="F249" s="272">
        <v>220.60000000000002</v>
      </c>
      <c r="G249" s="272">
        <v>217.80000000000004</v>
      </c>
      <c r="H249" s="272">
        <v>230.50000000000003</v>
      </c>
      <c r="I249" s="272">
        <v>233.30000000000004</v>
      </c>
      <c r="J249" s="272">
        <v>236.85000000000002</v>
      </c>
      <c r="K249" s="271">
        <v>229.75</v>
      </c>
      <c r="L249" s="271">
        <v>223.4</v>
      </c>
      <c r="M249" s="271">
        <v>18.875800000000002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1040.1500000000001</v>
      </c>
      <c r="D250" s="272">
        <v>1037.5333333333335</v>
      </c>
      <c r="E250" s="272">
        <v>1027.166666666667</v>
      </c>
      <c r="F250" s="272">
        <v>1014.1833333333334</v>
      </c>
      <c r="G250" s="272">
        <v>1003.8166666666668</v>
      </c>
      <c r="H250" s="272">
        <v>1050.5166666666671</v>
      </c>
      <c r="I250" s="272">
        <v>1060.8833333333334</v>
      </c>
      <c r="J250" s="272">
        <v>1073.8666666666672</v>
      </c>
      <c r="K250" s="271">
        <v>1047.9000000000001</v>
      </c>
      <c r="L250" s="271">
        <v>1024.55</v>
      </c>
      <c r="M250" s="271">
        <v>42.996969999999997</v>
      </c>
      <c r="N250" s="1"/>
      <c r="O250" s="1"/>
    </row>
    <row r="251" spans="1:15" ht="12.75" customHeight="1">
      <c r="A251" s="30">
        <v>241</v>
      </c>
      <c r="B251" s="281" t="s">
        <v>399</v>
      </c>
      <c r="C251" s="271">
        <v>14.7</v>
      </c>
      <c r="D251" s="272">
        <v>14.716666666666667</v>
      </c>
      <c r="E251" s="272">
        <v>14.483333333333334</v>
      </c>
      <c r="F251" s="272">
        <v>14.266666666666667</v>
      </c>
      <c r="G251" s="272">
        <v>14.033333333333335</v>
      </c>
      <c r="H251" s="272">
        <v>14.933333333333334</v>
      </c>
      <c r="I251" s="272">
        <v>15.166666666666664</v>
      </c>
      <c r="J251" s="272">
        <v>15.383333333333333</v>
      </c>
      <c r="K251" s="271">
        <v>14.95</v>
      </c>
      <c r="L251" s="271">
        <v>14.5</v>
      </c>
      <c r="M251" s="271">
        <v>18.768329999999999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4341</v>
      </c>
      <c r="D252" s="272">
        <v>4347.5</v>
      </c>
      <c r="E252" s="272">
        <v>4298.2</v>
      </c>
      <c r="F252" s="272">
        <v>4255.3999999999996</v>
      </c>
      <c r="G252" s="272">
        <v>4206.0999999999995</v>
      </c>
      <c r="H252" s="272">
        <v>4390.3</v>
      </c>
      <c r="I252" s="272">
        <v>4439.5999999999995</v>
      </c>
      <c r="J252" s="272">
        <v>4482.4000000000005</v>
      </c>
      <c r="K252" s="271">
        <v>4396.8</v>
      </c>
      <c r="L252" s="271">
        <v>4304.7</v>
      </c>
      <c r="M252" s="271">
        <v>3.85907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1551.05</v>
      </c>
      <c r="D253" s="272">
        <v>1550.9833333333336</v>
      </c>
      <c r="E253" s="272">
        <v>1537.9666666666672</v>
      </c>
      <c r="F253" s="272">
        <v>1524.8833333333337</v>
      </c>
      <c r="G253" s="272">
        <v>1511.8666666666672</v>
      </c>
      <c r="H253" s="272">
        <v>1564.0666666666671</v>
      </c>
      <c r="I253" s="272">
        <v>1577.0833333333335</v>
      </c>
      <c r="J253" s="272">
        <v>1590.166666666667</v>
      </c>
      <c r="K253" s="271">
        <v>1564</v>
      </c>
      <c r="L253" s="271">
        <v>1537.9</v>
      </c>
      <c r="M253" s="271">
        <v>29.83249</v>
      </c>
      <c r="N253" s="1"/>
      <c r="O253" s="1"/>
    </row>
    <row r="254" spans="1:15" ht="12.75" customHeight="1">
      <c r="A254" s="30">
        <v>244</v>
      </c>
      <c r="B254" s="281" t="s">
        <v>400</v>
      </c>
      <c r="C254" s="271">
        <v>595.9</v>
      </c>
      <c r="D254" s="272">
        <v>592.55000000000007</v>
      </c>
      <c r="E254" s="272">
        <v>585.75000000000011</v>
      </c>
      <c r="F254" s="272">
        <v>575.6</v>
      </c>
      <c r="G254" s="272">
        <v>568.80000000000007</v>
      </c>
      <c r="H254" s="272">
        <v>602.70000000000016</v>
      </c>
      <c r="I254" s="272">
        <v>609.50000000000011</v>
      </c>
      <c r="J254" s="272">
        <v>619.6500000000002</v>
      </c>
      <c r="K254" s="271">
        <v>599.35</v>
      </c>
      <c r="L254" s="271">
        <v>582.4</v>
      </c>
      <c r="M254" s="271">
        <v>4.8299899999999996</v>
      </c>
      <c r="N254" s="1"/>
      <c r="O254" s="1"/>
    </row>
    <row r="255" spans="1:15" ht="12.75" customHeight="1">
      <c r="A255" s="30">
        <v>245</v>
      </c>
      <c r="B255" s="281" t="s">
        <v>401</v>
      </c>
      <c r="C255" s="271">
        <v>635.95000000000005</v>
      </c>
      <c r="D255" s="272">
        <v>636.98333333333335</v>
      </c>
      <c r="E255" s="272">
        <v>628.9666666666667</v>
      </c>
      <c r="F255" s="272">
        <v>621.98333333333335</v>
      </c>
      <c r="G255" s="272">
        <v>613.9666666666667</v>
      </c>
      <c r="H255" s="272">
        <v>643.9666666666667</v>
      </c>
      <c r="I255" s="272">
        <v>651.98333333333335</v>
      </c>
      <c r="J255" s="272">
        <v>658.9666666666667</v>
      </c>
      <c r="K255" s="271">
        <v>645</v>
      </c>
      <c r="L255" s="271">
        <v>630</v>
      </c>
      <c r="M255" s="271">
        <v>5.7351900000000002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1891.4</v>
      </c>
      <c r="D256" s="272">
        <v>1886.1333333333332</v>
      </c>
      <c r="E256" s="272">
        <v>1875.2666666666664</v>
      </c>
      <c r="F256" s="272">
        <v>1859.1333333333332</v>
      </c>
      <c r="G256" s="272">
        <v>1848.2666666666664</v>
      </c>
      <c r="H256" s="272">
        <v>1902.2666666666664</v>
      </c>
      <c r="I256" s="272">
        <v>1913.1333333333332</v>
      </c>
      <c r="J256" s="272">
        <v>1929.2666666666664</v>
      </c>
      <c r="K256" s="271">
        <v>1897</v>
      </c>
      <c r="L256" s="271">
        <v>1870</v>
      </c>
      <c r="M256" s="271">
        <v>4.0895999999999999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997.7</v>
      </c>
      <c r="D257" s="272">
        <v>1002.2833333333333</v>
      </c>
      <c r="E257" s="272">
        <v>988.06666666666661</v>
      </c>
      <c r="F257" s="272">
        <v>978.43333333333328</v>
      </c>
      <c r="G257" s="272">
        <v>964.21666666666658</v>
      </c>
      <c r="H257" s="272">
        <v>1011.9166666666666</v>
      </c>
      <c r="I257" s="272">
        <v>1026.1333333333332</v>
      </c>
      <c r="J257" s="272">
        <v>1035.7666666666667</v>
      </c>
      <c r="K257" s="271">
        <v>1016.5</v>
      </c>
      <c r="L257" s="271">
        <v>992.65</v>
      </c>
      <c r="M257" s="271">
        <v>1.63659</v>
      </c>
      <c r="N257" s="1"/>
      <c r="O257" s="1"/>
    </row>
    <row r="258" spans="1:15" ht="12.75" customHeight="1">
      <c r="A258" s="30">
        <v>248</v>
      </c>
      <c r="B258" s="281" t="s">
        <v>402</v>
      </c>
      <c r="C258" s="271">
        <v>1788.35</v>
      </c>
      <c r="D258" s="272">
        <v>1781.8333333333333</v>
      </c>
      <c r="E258" s="272">
        <v>1767.6666666666665</v>
      </c>
      <c r="F258" s="272">
        <v>1746.9833333333333</v>
      </c>
      <c r="G258" s="272">
        <v>1732.8166666666666</v>
      </c>
      <c r="H258" s="272">
        <v>1802.5166666666664</v>
      </c>
      <c r="I258" s="272">
        <v>1816.6833333333329</v>
      </c>
      <c r="J258" s="272">
        <v>1837.3666666666663</v>
      </c>
      <c r="K258" s="271">
        <v>1796</v>
      </c>
      <c r="L258" s="271">
        <v>1761.15</v>
      </c>
      <c r="M258" s="271">
        <v>0.31929999999999997</v>
      </c>
      <c r="N258" s="1"/>
      <c r="O258" s="1"/>
    </row>
    <row r="259" spans="1:15" ht="12.75" customHeight="1">
      <c r="A259" s="30">
        <v>249</v>
      </c>
      <c r="B259" s="281" t="s">
        <v>403</v>
      </c>
      <c r="C259" s="271">
        <v>2538.8000000000002</v>
      </c>
      <c r="D259" s="272">
        <v>2527.1166666666668</v>
      </c>
      <c r="E259" s="272">
        <v>2503.2833333333338</v>
      </c>
      <c r="F259" s="272">
        <v>2467.7666666666669</v>
      </c>
      <c r="G259" s="272">
        <v>2443.9333333333338</v>
      </c>
      <c r="H259" s="272">
        <v>2562.6333333333337</v>
      </c>
      <c r="I259" s="272">
        <v>2586.4666666666667</v>
      </c>
      <c r="J259" s="272">
        <v>2621.9833333333336</v>
      </c>
      <c r="K259" s="271">
        <v>2550.9499999999998</v>
      </c>
      <c r="L259" s="271">
        <v>2491.6</v>
      </c>
      <c r="M259" s="271">
        <v>0.84409999999999996</v>
      </c>
      <c r="N259" s="1"/>
      <c r="O259" s="1"/>
    </row>
    <row r="260" spans="1:15" ht="12.75" customHeight="1">
      <c r="A260" s="30">
        <v>250</v>
      </c>
      <c r="B260" s="281" t="s">
        <v>404</v>
      </c>
      <c r="C260" s="271">
        <v>444.85</v>
      </c>
      <c r="D260" s="272">
        <v>447.90000000000003</v>
      </c>
      <c r="E260" s="272">
        <v>438.95000000000005</v>
      </c>
      <c r="F260" s="272">
        <v>433.05</v>
      </c>
      <c r="G260" s="272">
        <v>424.1</v>
      </c>
      <c r="H260" s="272">
        <v>453.80000000000007</v>
      </c>
      <c r="I260" s="272">
        <v>462.75</v>
      </c>
      <c r="J260" s="272">
        <v>468.65000000000009</v>
      </c>
      <c r="K260" s="271">
        <v>456.85</v>
      </c>
      <c r="L260" s="271">
        <v>442</v>
      </c>
      <c r="M260" s="271">
        <v>2.4961799999999998</v>
      </c>
      <c r="N260" s="1"/>
      <c r="O260" s="1"/>
    </row>
    <row r="261" spans="1:15" ht="12.75" customHeight="1">
      <c r="A261" s="30">
        <v>251</v>
      </c>
      <c r="B261" s="281" t="s">
        <v>405</v>
      </c>
      <c r="C261" s="271">
        <v>369.55</v>
      </c>
      <c r="D261" s="272">
        <v>367.13333333333338</v>
      </c>
      <c r="E261" s="272">
        <v>353.36666666666679</v>
      </c>
      <c r="F261" s="272">
        <v>337.18333333333339</v>
      </c>
      <c r="G261" s="272">
        <v>323.4166666666668</v>
      </c>
      <c r="H261" s="272">
        <v>383.31666666666678</v>
      </c>
      <c r="I261" s="272">
        <v>397.08333333333331</v>
      </c>
      <c r="J261" s="272">
        <v>413.26666666666677</v>
      </c>
      <c r="K261" s="271">
        <v>380.9</v>
      </c>
      <c r="L261" s="271">
        <v>350.95</v>
      </c>
      <c r="M261" s="271">
        <v>70.950450000000004</v>
      </c>
      <c r="N261" s="1"/>
      <c r="O261" s="1"/>
    </row>
    <row r="262" spans="1:15" ht="12.75" customHeight="1">
      <c r="A262" s="30">
        <v>252</v>
      </c>
      <c r="B262" s="281" t="s">
        <v>406</v>
      </c>
      <c r="C262" s="271">
        <v>64.5</v>
      </c>
      <c r="D262" s="272">
        <v>64.633333333333326</v>
      </c>
      <c r="E262" s="272">
        <v>63.566666666666649</v>
      </c>
      <c r="F262" s="272">
        <v>62.633333333333326</v>
      </c>
      <c r="G262" s="272">
        <v>61.566666666666649</v>
      </c>
      <c r="H262" s="272">
        <v>65.566666666666649</v>
      </c>
      <c r="I262" s="272">
        <v>66.633333333333312</v>
      </c>
      <c r="J262" s="272">
        <v>67.566666666666649</v>
      </c>
      <c r="K262" s="271">
        <v>65.7</v>
      </c>
      <c r="L262" s="271">
        <v>63.7</v>
      </c>
      <c r="M262" s="271">
        <v>7.5167599999999997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246.15</v>
      </c>
      <c r="D263" s="272">
        <v>243.04999999999998</v>
      </c>
      <c r="E263" s="272">
        <v>239.09999999999997</v>
      </c>
      <c r="F263" s="272">
        <v>232.04999999999998</v>
      </c>
      <c r="G263" s="272">
        <v>228.09999999999997</v>
      </c>
      <c r="H263" s="272">
        <v>250.09999999999997</v>
      </c>
      <c r="I263" s="272">
        <v>254.04999999999995</v>
      </c>
      <c r="J263" s="272">
        <v>261.09999999999997</v>
      </c>
      <c r="K263" s="271">
        <v>247</v>
      </c>
      <c r="L263" s="271">
        <v>236</v>
      </c>
      <c r="M263" s="271">
        <v>18.088519999999999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639.20000000000005</v>
      </c>
      <c r="D264" s="272">
        <v>636.15</v>
      </c>
      <c r="E264" s="272">
        <v>631.29999999999995</v>
      </c>
      <c r="F264" s="272">
        <v>623.4</v>
      </c>
      <c r="G264" s="272">
        <v>618.54999999999995</v>
      </c>
      <c r="H264" s="272">
        <v>644.04999999999995</v>
      </c>
      <c r="I264" s="272">
        <v>648.90000000000009</v>
      </c>
      <c r="J264" s="272">
        <v>656.8</v>
      </c>
      <c r="K264" s="271">
        <v>641</v>
      </c>
      <c r="L264" s="271">
        <v>628.25</v>
      </c>
      <c r="M264" s="271">
        <v>30.55387</v>
      </c>
      <c r="N264" s="1"/>
      <c r="O264" s="1"/>
    </row>
    <row r="265" spans="1:15" ht="12.75" customHeight="1">
      <c r="A265" s="30">
        <v>255</v>
      </c>
      <c r="B265" s="281" t="s">
        <v>407</v>
      </c>
      <c r="C265" s="271">
        <v>129.69999999999999</v>
      </c>
      <c r="D265" s="272">
        <v>128.70000000000002</v>
      </c>
      <c r="E265" s="272">
        <v>124.50000000000003</v>
      </c>
      <c r="F265" s="272">
        <v>119.30000000000001</v>
      </c>
      <c r="G265" s="272">
        <v>115.10000000000002</v>
      </c>
      <c r="H265" s="272">
        <v>133.90000000000003</v>
      </c>
      <c r="I265" s="272">
        <v>138.10000000000002</v>
      </c>
      <c r="J265" s="272">
        <v>143.30000000000004</v>
      </c>
      <c r="K265" s="271">
        <v>132.9</v>
      </c>
      <c r="L265" s="271">
        <v>123.5</v>
      </c>
      <c r="M265" s="271">
        <v>36.919980000000002</v>
      </c>
      <c r="N265" s="1"/>
      <c r="O265" s="1"/>
    </row>
    <row r="266" spans="1:15" ht="12.75" customHeight="1">
      <c r="A266" s="30">
        <v>256</v>
      </c>
      <c r="B266" s="281" t="s">
        <v>408</v>
      </c>
      <c r="C266" s="271">
        <v>121</v>
      </c>
      <c r="D266" s="272">
        <v>120.16666666666667</v>
      </c>
      <c r="E266" s="272">
        <v>118.38333333333334</v>
      </c>
      <c r="F266" s="272">
        <v>115.76666666666667</v>
      </c>
      <c r="G266" s="272">
        <v>113.98333333333333</v>
      </c>
      <c r="H266" s="272">
        <v>122.78333333333335</v>
      </c>
      <c r="I266" s="272">
        <v>124.56666666666668</v>
      </c>
      <c r="J266" s="272">
        <v>127.18333333333335</v>
      </c>
      <c r="K266" s="271">
        <v>121.95</v>
      </c>
      <c r="L266" s="271">
        <v>117.55</v>
      </c>
      <c r="M266" s="271">
        <v>13.721909999999999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390.9</v>
      </c>
      <c r="D267" s="272">
        <v>390.7833333333333</v>
      </c>
      <c r="E267" s="272">
        <v>386.76666666666659</v>
      </c>
      <c r="F267" s="272">
        <v>382.63333333333327</v>
      </c>
      <c r="G267" s="272">
        <v>378.61666666666656</v>
      </c>
      <c r="H267" s="272">
        <v>394.91666666666663</v>
      </c>
      <c r="I267" s="272">
        <v>398.93333333333328</v>
      </c>
      <c r="J267" s="272">
        <v>403.06666666666666</v>
      </c>
      <c r="K267" s="271">
        <v>394.8</v>
      </c>
      <c r="L267" s="271">
        <v>386.65</v>
      </c>
      <c r="M267" s="271">
        <v>49.948970000000003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559.65</v>
      </c>
      <c r="D268" s="272">
        <v>556.4</v>
      </c>
      <c r="E268" s="272">
        <v>548.44999999999993</v>
      </c>
      <c r="F268" s="272">
        <v>537.25</v>
      </c>
      <c r="G268" s="272">
        <v>529.29999999999995</v>
      </c>
      <c r="H268" s="272">
        <v>567.59999999999991</v>
      </c>
      <c r="I268" s="272">
        <v>575.54999999999995</v>
      </c>
      <c r="J268" s="272">
        <v>586.74999999999989</v>
      </c>
      <c r="K268" s="271">
        <v>564.35</v>
      </c>
      <c r="L268" s="271">
        <v>545.20000000000005</v>
      </c>
      <c r="M268" s="271">
        <v>46.047910000000002</v>
      </c>
      <c r="N268" s="1"/>
      <c r="O268" s="1"/>
    </row>
    <row r="269" spans="1:15" ht="12.75" customHeight="1">
      <c r="A269" s="30">
        <v>259</v>
      </c>
      <c r="B269" s="281" t="s">
        <v>802</v>
      </c>
      <c r="C269" s="271">
        <v>544.35</v>
      </c>
      <c r="D269" s="272">
        <v>542.41666666666663</v>
      </c>
      <c r="E269" s="272">
        <v>531.83333333333326</v>
      </c>
      <c r="F269" s="272">
        <v>519.31666666666661</v>
      </c>
      <c r="G269" s="272">
        <v>508.73333333333323</v>
      </c>
      <c r="H269" s="272">
        <v>554.93333333333328</v>
      </c>
      <c r="I269" s="272">
        <v>565.51666666666654</v>
      </c>
      <c r="J269" s="272">
        <v>578.0333333333333</v>
      </c>
      <c r="K269" s="271">
        <v>553</v>
      </c>
      <c r="L269" s="271">
        <v>529.9</v>
      </c>
      <c r="M269" s="271">
        <v>6.0558800000000002</v>
      </c>
      <c r="N269" s="1"/>
      <c r="O269" s="1"/>
    </row>
    <row r="270" spans="1:15" ht="12.75" customHeight="1">
      <c r="A270" s="30">
        <v>260</v>
      </c>
      <c r="B270" s="281" t="s">
        <v>803</v>
      </c>
      <c r="C270" s="271">
        <v>371.75</v>
      </c>
      <c r="D270" s="272">
        <v>368.09999999999997</v>
      </c>
      <c r="E270" s="272">
        <v>363.19999999999993</v>
      </c>
      <c r="F270" s="272">
        <v>354.65</v>
      </c>
      <c r="G270" s="272">
        <v>349.74999999999994</v>
      </c>
      <c r="H270" s="272">
        <v>376.64999999999992</v>
      </c>
      <c r="I270" s="272">
        <v>381.5499999999999</v>
      </c>
      <c r="J270" s="272">
        <v>390.09999999999991</v>
      </c>
      <c r="K270" s="271">
        <v>373</v>
      </c>
      <c r="L270" s="271">
        <v>359.55</v>
      </c>
      <c r="M270" s="271">
        <v>0.54540999999999995</v>
      </c>
      <c r="N270" s="1"/>
      <c r="O270" s="1"/>
    </row>
    <row r="271" spans="1:15" ht="12.75" customHeight="1">
      <c r="A271" s="30">
        <v>261</v>
      </c>
      <c r="B271" s="281" t="s">
        <v>409</v>
      </c>
      <c r="C271" s="271">
        <v>580.79999999999995</v>
      </c>
      <c r="D271" s="272">
        <v>583.26666666666665</v>
      </c>
      <c r="E271" s="272">
        <v>576.0333333333333</v>
      </c>
      <c r="F271" s="272">
        <v>571.26666666666665</v>
      </c>
      <c r="G271" s="272">
        <v>564.0333333333333</v>
      </c>
      <c r="H271" s="272">
        <v>588.0333333333333</v>
      </c>
      <c r="I271" s="272">
        <v>595.26666666666665</v>
      </c>
      <c r="J271" s="272">
        <v>600.0333333333333</v>
      </c>
      <c r="K271" s="271">
        <v>590.5</v>
      </c>
      <c r="L271" s="271">
        <v>578.5</v>
      </c>
      <c r="M271" s="271">
        <v>3.5154899999999998</v>
      </c>
      <c r="N271" s="1"/>
      <c r="O271" s="1"/>
    </row>
    <row r="272" spans="1:15" ht="12.75" customHeight="1">
      <c r="A272" s="30">
        <v>262</v>
      </c>
      <c r="B272" s="281" t="s">
        <v>410</v>
      </c>
      <c r="C272" s="271">
        <v>172.6</v>
      </c>
      <c r="D272" s="272">
        <v>173.43333333333331</v>
      </c>
      <c r="E272" s="272">
        <v>170.66666666666663</v>
      </c>
      <c r="F272" s="272">
        <v>168.73333333333332</v>
      </c>
      <c r="G272" s="272">
        <v>165.96666666666664</v>
      </c>
      <c r="H272" s="272">
        <v>175.36666666666662</v>
      </c>
      <c r="I272" s="272">
        <v>178.13333333333333</v>
      </c>
      <c r="J272" s="272">
        <v>180.06666666666661</v>
      </c>
      <c r="K272" s="271">
        <v>176.2</v>
      </c>
      <c r="L272" s="271">
        <v>171.5</v>
      </c>
      <c r="M272" s="271">
        <v>5.0805999999999996</v>
      </c>
      <c r="N272" s="1"/>
      <c r="O272" s="1"/>
    </row>
    <row r="273" spans="1:15" ht="12.75" customHeight="1">
      <c r="A273" s="30">
        <v>263</v>
      </c>
      <c r="B273" s="281" t="s">
        <v>411</v>
      </c>
      <c r="C273" s="271">
        <v>580.70000000000005</v>
      </c>
      <c r="D273" s="272">
        <v>583.2166666666667</v>
      </c>
      <c r="E273" s="272">
        <v>571.48333333333335</v>
      </c>
      <c r="F273" s="272">
        <v>562.26666666666665</v>
      </c>
      <c r="G273" s="272">
        <v>550.5333333333333</v>
      </c>
      <c r="H273" s="272">
        <v>592.43333333333339</v>
      </c>
      <c r="I273" s="272">
        <v>604.16666666666674</v>
      </c>
      <c r="J273" s="272">
        <v>613.38333333333344</v>
      </c>
      <c r="K273" s="271">
        <v>594.95000000000005</v>
      </c>
      <c r="L273" s="271">
        <v>574</v>
      </c>
      <c r="M273" s="271">
        <v>2.7768799999999998</v>
      </c>
      <c r="N273" s="1"/>
      <c r="O273" s="1"/>
    </row>
    <row r="274" spans="1:15" ht="12.75" customHeight="1">
      <c r="A274" s="30">
        <v>264</v>
      </c>
      <c r="B274" s="281" t="s">
        <v>412</v>
      </c>
      <c r="C274" s="271">
        <v>1255.3499999999999</v>
      </c>
      <c r="D274" s="272">
        <v>1248.1166666666666</v>
      </c>
      <c r="E274" s="272">
        <v>1228.2333333333331</v>
      </c>
      <c r="F274" s="272">
        <v>1201.1166666666666</v>
      </c>
      <c r="G274" s="272">
        <v>1181.2333333333331</v>
      </c>
      <c r="H274" s="272">
        <v>1275.2333333333331</v>
      </c>
      <c r="I274" s="272">
        <v>1295.1166666666668</v>
      </c>
      <c r="J274" s="272">
        <v>1322.2333333333331</v>
      </c>
      <c r="K274" s="271">
        <v>1268</v>
      </c>
      <c r="L274" s="271">
        <v>1221</v>
      </c>
      <c r="M274" s="271">
        <v>1.45075</v>
      </c>
      <c r="N274" s="1"/>
      <c r="O274" s="1"/>
    </row>
    <row r="275" spans="1:15" ht="12.75" customHeight="1">
      <c r="A275" s="30">
        <v>265</v>
      </c>
      <c r="B275" s="281" t="s">
        <v>413</v>
      </c>
      <c r="C275" s="271">
        <v>261.60000000000002</v>
      </c>
      <c r="D275" s="272">
        <v>261.93333333333334</v>
      </c>
      <c r="E275" s="272">
        <v>259.86666666666667</v>
      </c>
      <c r="F275" s="272">
        <v>258.13333333333333</v>
      </c>
      <c r="G275" s="272">
        <v>256.06666666666666</v>
      </c>
      <c r="H275" s="272">
        <v>263.66666666666669</v>
      </c>
      <c r="I275" s="272">
        <v>265.73333333333341</v>
      </c>
      <c r="J275" s="272">
        <v>267.4666666666667</v>
      </c>
      <c r="K275" s="271">
        <v>264</v>
      </c>
      <c r="L275" s="271">
        <v>260.2</v>
      </c>
      <c r="M275" s="271">
        <v>0.91883000000000004</v>
      </c>
      <c r="N275" s="1"/>
      <c r="O275" s="1"/>
    </row>
    <row r="276" spans="1:15" ht="12.75" customHeight="1">
      <c r="A276" s="30">
        <v>266</v>
      </c>
      <c r="B276" s="281" t="s">
        <v>414</v>
      </c>
      <c r="C276" s="271">
        <v>546.70000000000005</v>
      </c>
      <c r="D276" s="272">
        <v>547.36666666666667</v>
      </c>
      <c r="E276" s="272">
        <v>541.33333333333337</v>
      </c>
      <c r="F276" s="272">
        <v>535.9666666666667</v>
      </c>
      <c r="G276" s="272">
        <v>529.93333333333339</v>
      </c>
      <c r="H276" s="272">
        <v>552.73333333333335</v>
      </c>
      <c r="I276" s="272">
        <v>558.76666666666665</v>
      </c>
      <c r="J276" s="272">
        <v>564.13333333333333</v>
      </c>
      <c r="K276" s="271">
        <v>553.4</v>
      </c>
      <c r="L276" s="271">
        <v>542</v>
      </c>
      <c r="M276" s="271">
        <v>12.17632</v>
      </c>
      <c r="N276" s="1"/>
      <c r="O276" s="1"/>
    </row>
    <row r="277" spans="1:15" ht="12.75" customHeight="1">
      <c r="A277" s="30">
        <v>267</v>
      </c>
      <c r="B277" s="281" t="s">
        <v>415</v>
      </c>
      <c r="C277" s="271">
        <v>250.4</v>
      </c>
      <c r="D277" s="272">
        <v>249.01666666666668</v>
      </c>
      <c r="E277" s="272">
        <v>246.23333333333335</v>
      </c>
      <c r="F277" s="272">
        <v>242.06666666666666</v>
      </c>
      <c r="G277" s="272">
        <v>239.28333333333333</v>
      </c>
      <c r="H277" s="272">
        <v>253.18333333333337</v>
      </c>
      <c r="I277" s="272">
        <v>255.96666666666673</v>
      </c>
      <c r="J277" s="272">
        <v>260.13333333333338</v>
      </c>
      <c r="K277" s="271">
        <v>251.8</v>
      </c>
      <c r="L277" s="271">
        <v>244.85</v>
      </c>
      <c r="M277" s="271">
        <v>4.0199800000000003</v>
      </c>
      <c r="N277" s="1"/>
      <c r="O277" s="1"/>
    </row>
    <row r="278" spans="1:15" ht="12.75" customHeight="1">
      <c r="A278" s="30">
        <v>268</v>
      </c>
      <c r="B278" s="281" t="s">
        <v>416</v>
      </c>
      <c r="C278" s="271">
        <v>1143.25</v>
      </c>
      <c r="D278" s="272">
        <v>1157.25</v>
      </c>
      <c r="E278" s="272">
        <v>1126</v>
      </c>
      <c r="F278" s="272">
        <v>1108.75</v>
      </c>
      <c r="G278" s="272">
        <v>1077.5</v>
      </c>
      <c r="H278" s="272">
        <v>1174.5</v>
      </c>
      <c r="I278" s="272">
        <v>1205.75</v>
      </c>
      <c r="J278" s="272">
        <v>1223</v>
      </c>
      <c r="K278" s="271">
        <v>1188.5</v>
      </c>
      <c r="L278" s="271">
        <v>1140</v>
      </c>
      <c r="M278" s="271">
        <v>1.71451</v>
      </c>
      <c r="N278" s="1"/>
      <c r="O278" s="1"/>
    </row>
    <row r="279" spans="1:15" ht="12.75" customHeight="1">
      <c r="A279" s="30">
        <v>269</v>
      </c>
      <c r="B279" s="281" t="s">
        <v>417</v>
      </c>
      <c r="C279" s="271">
        <v>374.75</v>
      </c>
      <c r="D279" s="272">
        <v>374.25</v>
      </c>
      <c r="E279" s="272">
        <v>371.5</v>
      </c>
      <c r="F279" s="272">
        <v>368.25</v>
      </c>
      <c r="G279" s="272">
        <v>365.5</v>
      </c>
      <c r="H279" s="272">
        <v>377.5</v>
      </c>
      <c r="I279" s="272">
        <v>380.25</v>
      </c>
      <c r="J279" s="272">
        <v>383.5</v>
      </c>
      <c r="K279" s="271">
        <v>377</v>
      </c>
      <c r="L279" s="271">
        <v>371</v>
      </c>
      <c r="M279" s="271">
        <v>0.56532000000000004</v>
      </c>
      <c r="N279" s="1"/>
      <c r="O279" s="1"/>
    </row>
    <row r="280" spans="1:15" ht="12.75" customHeight="1">
      <c r="A280" s="30">
        <v>270</v>
      </c>
      <c r="B280" s="281" t="s">
        <v>804</v>
      </c>
      <c r="C280" s="271">
        <v>65.599999999999994</v>
      </c>
      <c r="D280" s="272">
        <v>65.566666666666663</v>
      </c>
      <c r="E280" s="272">
        <v>65.033333333333331</v>
      </c>
      <c r="F280" s="272">
        <v>64.466666666666669</v>
      </c>
      <c r="G280" s="272">
        <v>63.933333333333337</v>
      </c>
      <c r="H280" s="272">
        <v>66.133333333333326</v>
      </c>
      <c r="I280" s="272">
        <v>66.666666666666657</v>
      </c>
      <c r="J280" s="272">
        <v>67.23333333333332</v>
      </c>
      <c r="K280" s="271">
        <v>66.099999999999994</v>
      </c>
      <c r="L280" s="271">
        <v>65</v>
      </c>
      <c r="M280" s="271">
        <v>6.8812100000000003</v>
      </c>
      <c r="N280" s="1"/>
      <c r="O280" s="1"/>
    </row>
    <row r="281" spans="1:15" ht="12.75" customHeight="1">
      <c r="A281" s="30">
        <v>271</v>
      </c>
      <c r="B281" s="281" t="s">
        <v>418</v>
      </c>
      <c r="C281" s="271">
        <v>431.55</v>
      </c>
      <c r="D281" s="272">
        <v>429.2166666666667</v>
      </c>
      <c r="E281" s="272">
        <v>404.43333333333339</v>
      </c>
      <c r="F281" s="272">
        <v>377.31666666666672</v>
      </c>
      <c r="G281" s="272">
        <v>352.53333333333342</v>
      </c>
      <c r="H281" s="272">
        <v>456.33333333333337</v>
      </c>
      <c r="I281" s="272">
        <v>481.11666666666667</v>
      </c>
      <c r="J281" s="272">
        <v>508.23333333333335</v>
      </c>
      <c r="K281" s="271">
        <v>454</v>
      </c>
      <c r="L281" s="271">
        <v>402.1</v>
      </c>
      <c r="M281" s="271">
        <v>7.3190999999999997</v>
      </c>
      <c r="N281" s="1"/>
      <c r="O281" s="1"/>
    </row>
    <row r="282" spans="1:15" ht="12.75" customHeight="1">
      <c r="A282" s="30">
        <v>272</v>
      </c>
      <c r="B282" s="281" t="s">
        <v>419</v>
      </c>
      <c r="C282" s="271">
        <v>58.75</v>
      </c>
      <c r="D282" s="272">
        <v>58.466666666666661</v>
      </c>
      <c r="E282" s="272">
        <v>57.333333333333321</v>
      </c>
      <c r="F282" s="272">
        <v>55.916666666666657</v>
      </c>
      <c r="G282" s="272">
        <v>54.783333333333317</v>
      </c>
      <c r="H282" s="272">
        <v>59.883333333333326</v>
      </c>
      <c r="I282" s="272">
        <v>61.016666666666666</v>
      </c>
      <c r="J282" s="272">
        <v>62.43333333333333</v>
      </c>
      <c r="K282" s="271">
        <v>59.6</v>
      </c>
      <c r="L282" s="271">
        <v>57.05</v>
      </c>
      <c r="M282" s="271">
        <v>49.411960000000001</v>
      </c>
      <c r="N282" s="1"/>
      <c r="O282" s="1"/>
    </row>
    <row r="283" spans="1:15" ht="12.75" customHeight="1">
      <c r="A283" s="30">
        <v>273</v>
      </c>
      <c r="B283" s="281" t="s">
        <v>420</v>
      </c>
      <c r="C283" s="271">
        <v>466.35</v>
      </c>
      <c r="D283" s="272">
        <v>464.7166666666667</v>
      </c>
      <c r="E283" s="272">
        <v>458.68333333333339</v>
      </c>
      <c r="F283" s="272">
        <v>451.01666666666671</v>
      </c>
      <c r="G283" s="272">
        <v>444.98333333333341</v>
      </c>
      <c r="H283" s="272">
        <v>472.38333333333338</v>
      </c>
      <c r="I283" s="272">
        <v>478.41666666666669</v>
      </c>
      <c r="J283" s="272">
        <v>486.08333333333337</v>
      </c>
      <c r="K283" s="271">
        <v>470.75</v>
      </c>
      <c r="L283" s="271">
        <v>457.05</v>
      </c>
      <c r="M283" s="271">
        <v>1.35839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1855.75</v>
      </c>
      <c r="D284" s="272">
        <v>1843.25</v>
      </c>
      <c r="E284" s="272">
        <v>1824.5</v>
      </c>
      <c r="F284" s="272">
        <v>1793.25</v>
      </c>
      <c r="G284" s="272">
        <v>1774.5</v>
      </c>
      <c r="H284" s="272">
        <v>1874.5</v>
      </c>
      <c r="I284" s="272">
        <v>1893.25</v>
      </c>
      <c r="J284" s="272">
        <v>1924.5</v>
      </c>
      <c r="K284" s="271">
        <v>1862</v>
      </c>
      <c r="L284" s="271">
        <v>1812</v>
      </c>
      <c r="M284" s="271">
        <v>16.55537</v>
      </c>
      <c r="N284" s="1"/>
      <c r="O284" s="1"/>
    </row>
    <row r="285" spans="1:15" ht="12.75" customHeight="1">
      <c r="A285" s="30">
        <v>275</v>
      </c>
      <c r="B285" s="281" t="s">
        <v>786</v>
      </c>
      <c r="C285" s="271">
        <v>1249.1500000000001</v>
      </c>
      <c r="D285" s="272">
        <v>1254.95</v>
      </c>
      <c r="E285" s="272">
        <v>1236.1500000000001</v>
      </c>
      <c r="F285" s="272">
        <v>1223.1500000000001</v>
      </c>
      <c r="G285" s="272">
        <v>1204.3500000000001</v>
      </c>
      <c r="H285" s="272">
        <v>1267.95</v>
      </c>
      <c r="I285" s="272">
        <v>1286.7499999999998</v>
      </c>
      <c r="J285" s="272">
        <v>1299.75</v>
      </c>
      <c r="K285" s="271">
        <v>1273.75</v>
      </c>
      <c r="L285" s="271">
        <v>1241.95</v>
      </c>
      <c r="M285" s="271">
        <v>0.23266999999999999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76.400000000000006</v>
      </c>
      <c r="D286" s="272">
        <v>75.899999999999991</v>
      </c>
      <c r="E286" s="272">
        <v>75.049999999999983</v>
      </c>
      <c r="F286" s="272">
        <v>73.699999999999989</v>
      </c>
      <c r="G286" s="272">
        <v>72.84999999999998</v>
      </c>
      <c r="H286" s="272">
        <v>77.249999999999986</v>
      </c>
      <c r="I286" s="272">
        <v>78.09999999999998</v>
      </c>
      <c r="J286" s="272">
        <v>79.449999999999989</v>
      </c>
      <c r="K286" s="271">
        <v>76.75</v>
      </c>
      <c r="L286" s="271">
        <v>74.55</v>
      </c>
      <c r="M286" s="271">
        <v>58.892870000000002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3524.15</v>
      </c>
      <c r="D287" s="272">
        <v>3521.0666666666671</v>
      </c>
      <c r="E287" s="272">
        <v>3471.1833333333343</v>
      </c>
      <c r="F287" s="272">
        <v>3418.2166666666672</v>
      </c>
      <c r="G287" s="272">
        <v>3368.3333333333344</v>
      </c>
      <c r="H287" s="272">
        <v>3574.0333333333342</v>
      </c>
      <c r="I287" s="272">
        <v>3623.9166666666665</v>
      </c>
      <c r="J287" s="272">
        <v>3676.8833333333341</v>
      </c>
      <c r="K287" s="271">
        <v>3570.95</v>
      </c>
      <c r="L287" s="271">
        <v>3468.1</v>
      </c>
      <c r="M287" s="271">
        <v>3.4182999999999999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384.2</v>
      </c>
      <c r="D288" s="272">
        <v>384.01666666666665</v>
      </c>
      <c r="E288" s="272">
        <v>381.73333333333329</v>
      </c>
      <c r="F288" s="272">
        <v>379.26666666666665</v>
      </c>
      <c r="G288" s="272">
        <v>376.98333333333329</v>
      </c>
      <c r="H288" s="272">
        <v>386.48333333333329</v>
      </c>
      <c r="I288" s="272">
        <v>388.76666666666659</v>
      </c>
      <c r="J288" s="272">
        <v>391.23333333333329</v>
      </c>
      <c r="K288" s="271">
        <v>386.3</v>
      </c>
      <c r="L288" s="271">
        <v>381.55</v>
      </c>
      <c r="M288" s="271">
        <v>15.011839999999999</v>
      </c>
      <c r="N288" s="1"/>
      <c r="O288" s="1"/>
    </row>
    <row r="289" spans="1:15" ht="12.75" customHeight="1">
      <c r="A289" s="30">
        <v>279</v>
      </c>
      <c r="B289" s="281" t="s">
        <v>421</v>
      </c>
      <c r="C289" s="271">
        <v>10744.65</v>
      </c>
      <c r="D289" s="272">
        <v>10646.550000000001</v>
      </c>
      <c r="E289" s="272">
        <v>10508.100000000002</v>
      </c>
      <c r="F289" s="272">
        <v>10271.550000000001</v>
      </c>
      <c r="G289" s="272">
        <v>10133.100000000002</v>
      </c>
      <c r="H289" s="272">
        <v>10883.100000000002</v>
      </c>
      <c r="I289" s="272">
        <v>11021.550000000003</v>
      </c>
      <c r="J289" s="272">
        <v>11258.100000000002</v>
      </c>
      <c r="K289" s="271">
        <v>10785</v>
      </c>
      <c r="L289" s="271">
        <v>10410</v>
      </c>
      <c r="M289" s="271">
        <v>8.3589999999999998E-2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4769.05</v>
      </c>
      <c r="D290" s="272">
        <v>4750.7666666666664</v>
      </c>
      <c r="E290" s="272">
        <v>4698.2833333333328</v>
      </c>
      <c r="F290" s="272">
        <v>4627.5166666666664</v>
      </c>
      <c r="G290" s="272">
        <v>4575.0333333333328</v>
      </c>
      <c r="H290" s="272">
        <v>4821.5333333333328</v>
      </c>
      <c r="I290" s="272">
        <v>4874.0166666666664</v>
      </c>
      <c r="J290" s="272">
        <v>4944.7833333333328</v>
      </c>
      <c r="K290" s="271">
        <v>4803.25</v>
      </c>
      <c r="L290" s="271">
        <v>4680</v>
      </c>
      <c r="M290" s="271">
        <v>3.28694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1814.7</v>
      </c>
      <c r="D291" s="272">
        <v>1807.6166666666668</v>
      </c>
      <c r="E291" s="272">
        <v>1797.3833333333337</v>
      </c>
      <c r="F291" s="272">
        <v>1780.0666666666668</v>
      </c>
      <c r="G291" s="272">
        <v>1769.8333333333337</v>
      </c>
      <c r="H291" s="272">
        <v>1824.9333333333336</v>
      </c>
      <c r="I291" s="272">
        <v>1835.1666666666667</v>
      </c>
      <c r="J291" s="272">
        <v>1852.4833333333336</v>
      </c>
      <c r="K291" s="271">
        <v>1817.85</v>
      </c>
      <c r="L291" s="271">
        <v>1790.3</v>
      </c>
      <c r="M291" s="271">
        <v>13.41943</v>
      </c>
      <c r="N291" s="1"/>
      <c r="O291" s="1"/>
    </row>
    <row r="292" spans="1:15" ht="12.75" customHeight="1">
      <c r="A292" s="30">
        <v>282</v>
      </c>
      <c r="B292" s="281" t="s">
        <v>857</v>
      </c>
      <c r="C292" s="271">
        <v>370.95</v>
      </c>
      <c r="D292" s="272">
        <v>371.83333333333331</v>
      </c>
      <c r="E292" s="272">
        <v>368.76666666666665</v>
      </c>
      <c r="F292" s="272">
        <v>366.58333333333331</v>
      </c>
      <c r="G292" s="272">
        <v>363.51666666666665</v>
      </c>
      <c r="H292" s="272">
        <v>374.01666666666665</v>
      </c>
      <c r="I292" s="272">
        <v>377.08333333333337</v>
      </c>
      <c r="J292" s="272">
        <v>379.26666666666665</v>
      </c>
      <c r="K292" s="271">
        <v>374.9</v>
      </c>
      <c r="L292" s="271">
        <v>369.65</v>
      </c>
      <c r="M292" s="271">
        <v>3.37662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525.79999999999995</v>
      </c>
      <c r="D293" s="272">
        <v>525.0333333333333</v>
      </c>
      <c r="E293" s="272">
        <v>519.91666666666663</v>
      </c>
      <c r="F293" s="272">
        <v>514.0333333333333</v>
      </c>
      <c r="G293" s="272">
        <v>508.91666666666663</v>
      </c>
      <c r="H293" s="272">
        <v>530.91666666666663</v>
      </c>
      <c r="I293" s="272">
        <v>536.03333333333342</v>
      </c>
      <c r="J293" s="272">
        <v>541.91666666666663</v>
      </c>
      <c r="K293" s="271">
        <v>530.15</v>
      </c>
      <c r="L293" s="271">
        <v>519.15</v>
      </c>
      <c r="M293" s="271">
        <v>11.471209999999999</v>
      </c>
      <c r="N293" s="1"/>
      <c r="O293" s="1"/>
    </row>
    <row r="294" spans="1:15" ht="12.75" customHeight="1">
      <c r="A294" s="30">
        <v>284</v>
      </c>
      <c r="B294" s="281" t="s">
        <v>806</v>
      </c>
      <c r="C294" s="271">
        <v>316</v>
      </c>
      <c r="D294" s="272">
        <v>314.51666666666665</v>
      </c>
      <c r="E294" s="272">
        <v>308.23333333333329</v>
      </c>
      <c r="F294" s="272">
        <v>300.46666666666664</v>
      </c>
      <c r="G294" s="272">
        <v>294.18333333333328</v>
      </c>
      <c r="H294" s="272">
        <v>322.2833333333333</v>
      </c>
      <c r="I294" s="272">
        <v>328.56666666666661</v>
      </c>
      <c r="J294" s="272">
        <v>336.33333333333331</v>
      </c>
      <c r="K294" s="271">
        <v>320.8</v>
      </c>
      <c r="L294" s="271">
        <v>306.75</v>
      </c>
      <c r="M294" s="271">
        <v>20.848690000000001</v>
      </c>
      <c r="N294" s="1"/>
      <c r="O294" s="1"/>
    </row>
    <row r="295" spans="1:15" ht="12.75" customHeight="1">
      <c r="A295" s="30">
        <v>285</v>
      </c>
      <c r="B295" s="281" t="s">
        <v>422</v>
      </c>
      <c r="C295" s="271">
        <v>3678.2</v>
      </c>
      <c r="D295" s="272">
        <v>3676.0666666666671</v>
      </c>
      <c r="E295" s="272">
        <v>3637.1333333333341</v>
      </c>
      <c r="F295" s="272">
        <v>3596.0666666666671</v>
      </c>
      <c r="G295" s="272">
        <v>3557.1333333333341</v>
      </c>
      <c r="H295" s="272">
        <v>3717.1333333333341</v>
      </c>
      <c r="I295" s="272">
        <v>3756.0666666666675</v>
      </c>
      <c r="J295" s="272">
        <v>3797.1333333333341</v>
      </c>
      <c r="K295" s="271">
        <v>3715</v>
      </c>
      <c r="L295" s="271">
        <v>3635</v>
      </c>
      <c r="M295" s="271">
        <v>0.65883000000000003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641.15</v>
      </c>
      <c r="D296" s="272">
        <v>642.88333333333333</v>
      </c>
      <c r="E296" s="272">
        <v>633.31666666666661</v>
      </c>
      <c r="F296" s="272">
        <v>625.48333333333323</v>
      </c>
      <c r="G296" s="272">
        <v>615.91666666666652</v>
      </c>
      <c r="H296" s="272">
        <v>650.7166666666667</v>
      </c>
      <c r="I296" s="272">
        <v>660.28333333333353</v>
      </c>
      <c r="J296" s="272">
        <v>668.11666666666679</v>
      </c>
      <c r="K296" s="271">
        <v>652.45000000000005</v>
      </c>
      <c r="L296" s="271">
        <v>635.04999999999995</v>
      </c>
      <c r="M296" s="271">
        <v>11.241059999999999</v>
      </c>
      <c r="N296" s="1"/>
      <c r="O296" s="1"/>
    </row>
    <row r="297" spans="1:15" ht="12.75" customHeight="1">
      <c r="A297" s="30">
        <v>287</v>
      </c>
      <c r="B297" s="281" t="s">
        <v>423</v>
      </c>
      <c r="C297" s="271">
        <v>1840.25</v>
      </c>
      <c r="D297" s="272">
        <v>1851.3499999999997</v>
      </c>
      <c r="E297" s="272">
        <v>1822.9999999999993</v>
      </c>
      <c r="F297" s="272">
        <v>1805.7499999999995</v>
      </c>
      <c r="G297" s="272">
        <v>1777.3999999999992</v>
      </c>
      <c r="H297" s="272">
        <v>1868.5999999999995</v>
      </c>
      <c r="I297" s="272">
        <v>1896.9499999999998</v>
      </c>
      <c r="J297" s="272">
        <v>1914.1999999999996</v>
      </c>
      <c r="K297" s="271">
        <v>1879.7</v>
      </c>
      <c r="L297" s="271">
        <v>1834.1</v>
      </c>
      <c r="M297" s="271">
        <v>0.64007000000000003</v>
      </c>
      <c r="N297" s="1"/>
      <c r="O297" s="1"/>
    </row>
    <row r="298" spans="1:15" ht="12.75" customHeight="1">
      <c r="A298" s="30">
        <v>288</v>
      </c>
      <c r="B298" s="281" t="s">
        <v>424</v>
      </c>
      <c r="C298" s="271">
        <v>40.25</v>
      </c>
      <c r="D298" s="272">
        <v>40.283333333333331</v>
      </c>
      <c r="E298" s="272">
        <v>39.966666666666661</v>
      </c>
      <c r="F298" s="272">
        <v>39.68333333333333</v>
      </c>
      <c r="G298" s="272">
        <v>39.36666666666666</v>
      </c>
      <c r="H298" s="272">
        <v>40.566666666666663</v>
      </c>
      <c r="I298" s="272">
        <v>40.883333333333326</v>
      </c>
      <c r="J298" s="272">
        <v>41.166666666666664</v>
      </c>
      <c r="K298" s="271">
        <v>40.6</v>
      </c>
      <c r="L298" s="271">
        <v>40</v>
      </c>
      <c r="M298" s="271">
        <v>8.5049399999999995</v>
      </c>
      <c r="N298" s="1"/>
      <c r="O298" s="1"/>
    </row>
    <row r="299" spans="1:15" ht="12.75" customHeight="1">
      <c r="A299" s="30">
        <v>289</v>
      </c>
      <c r="B299" s="281" t="s">
        <v>425</v>
      </c>
      <c r="C299" s="271">
        <v>157.9</v>
      </c>
      <c r="D299" s="272">
        <v>158.18333333333331</v>
      </c>
      <c r="E299" s="272">
        <v>155.61666666666662</v>
      </c>
      <c r="F299" s="272">
        <v>153.33333333333331</v>
      </c>
      <c r="G299" s="272">
        <v>150.76666666666662</v>
      </c>
      <c r="H299" s="272">
        <v>160.46666666666661</v>
      </c>
      <c r="I299" s="272">
        <v>163.03333333333327</v>
      </c>
      <c r="J299" s="272">
        <v>165.31666666666661</v>
      </c>
      <c r="K299" s="271">
        <v>160.75</v>
      </c>
      <c r="L299" s="271">
        <v>155.9</v>
      </c>
      <c r="M299" s="271">
        <v>2.04921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86950.35</v>
      </c>
      <c r="D300" s="272">
        <v>86116.233333333337</v>
      </c>
      <c r="E300" s="272">
        <v>84832.466666666674</v>
      </c>
      <c r="F300" s="272">
        <v>82714.583333333343</v>
      </c>
      <c r="G300" s="272">
        <v>81430.81666666668</v>
      </c>
      <c r="H300" s="272">
        <v>88234.116666666669</v>
      </c>
      <c r="I300" s="272">
        <v>89517.883333333331</v>
      </c>
      <c r="J300" s="272">
        <v>91635.766666666663</v>
      </c>
      <c r="K300" s="271">
        <v>87400</v>
      </c>
      <c r="L300" s="271">
        <v>83998.35</v>
      </c>
      <c r="M300" s="271">
        <v>0.16248000000000001</v>
      </c>
      <c r="N300" s="1"/>
      <c r="O300" s="1"/>
    </row>
    <row r="301" spans="1:15" ht="12.75" customHeight="1">
      <c r="A301" s="30">
        <v>291</v>
      </c>
      <c r="B301" s="281" t="s">
        <v>858</v>
      </c>
      <c r="C301" s="271">
        <v>1303.45</v>
      </c>
      <c r="D301" s="272">
        <v>1308.1833333333334</v>
      </c>
      <c r="E301" s="272">
        <v>1269.1666666666667</v>
      </c>
      <c r="F301" s="272">
        <v>1234.8833333333334</v>
      </c>
      <c r="G301" s="272">
        <v>1195.8666666666668</v>
      </c>
      <c r="H301" s="272">
        <v>1342.4666666666667</v>
      </c>
      <c r="I301" s="272">
        <v>1381.4833333333331</v>
      </c>
      <c r="J301" s="272">
        <v>1415.7666666666667</v>
      </c>
      <c r="K301" s="271">
        <v>1347.2</v>
      </c>
      <c r="L301" s="271">
        <v>1273.9000000000001</v>
      </c>
      <c r="M301" s="271">
        <v>2.77508</v>
      </c>
      <c r="N301" s="1"/>
      <c r="O301" s="1"/>
    </row>
    <row r="302" spans="1:15" ht="12.75" customHeight="1">
      <c r="A302" s="30">
        <v>292</v>
      </c>
      <c r="B302" s="281" t="s">
        <v>805</v>
      </c>
      <c r="C302" s="271">
        <v>1130.45</v>
      </c>
      <c r="D302" s="272">
        <v>1134.4166666666667</v>
      </c>
      <c r="E302" s="272">
        <v>1117.8333333333335</v>
      </c>
      <c r="F302" s="272">
        <v>1105.2166666666667</v>
      </c>
      <c r="G302" s="272">
        <v>1088.6333333333334</v>
      </c>
      <c r="H302" s="272">
        <v>1147.0333333333335</v>
      </c>
      <c r="I302" s="272">
        <v>1163.616666666667</v>
      </c>
      <c r="J302" s="272">
        <v>1176.2333333333336</v>
      </c>
      <c r="K302" s="271">
        <v>1151</v>
      </c>
      <c r="L302" s="271">
        <v>1121.8</v>
      </c>
      <c r="M302" s="271">
        <v>1.9851099999999999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781.8</v>
      </c>
      <c r="D303" s="272">
        <v>774.11666666666667</v>
      </c>
      <c r="E303" s="272">
        <v>764.23333333333335</v>
      </c>
      <c r="F303" s="272">
        <v>746.66666666666663</v>
      </c>
      <c r="G303" s="272">
        <v>736.7833333333333</v>
      </c>
      <c r="H303" s="272">
        <v>791.68333333333339</v>
      </c>
      <c r="I303" s="272">
        <v>801.56666666666683</v>
      </c>
      <c r="J303" s="272">
        <v>819.13333333333344</v>
      </c>
      <c r="K303" s="271">
        <v>784</v>
      </c>
      <c r="L303" s="271">
        <v>756.55</v>
      </c>
      <c r="M303" s="271">
        <v>5.5637999999999996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189.75</v>
      </c>
      <c r="D304" s="272">
        <v>189.16666666666666</v>
      </c>
      <c r="E304" s="272">
        <v>185.58333333333331</v>
      </c>
      <c r="F304" s="272">
        <v>181.41666666666666</v>
      </c>
      <c r="G304" s="272">
        <v>177.83333333333331</v>
      </c>
      <c r="H304" s="272">
        <v>193.33333333333331</v>
      </c>
      <c r="I304" s="272">
        <v>196.91666666666663</v>
      </c>
      <c r="J304" s="272">
        <v>201.08333333333331</v>
      </c>
      <c r="K304" s="271">
        <v>192.75</v>
      </c>
      <c r="L304" s="271">
        <v>185</v>
      </c>
      <c r="M304" s="271">
        <v>96.370099999999994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1237.75</v>
      </c>
      <c r="D305" s="272">
        <v>1223.5666666666666</v>
      </c>
      <c r="E305" s="272">
        <v>1198.4333333333332</v>
      </c>
      <c r="F305" s="272">
        <v>1159.1166666666666</v>
      </c>
      <c r="G305" s="272">
        <v>1133.9833333333331</v>
      </c>
      <c r="H305" s="272">
        <v>1262.8833333333332</v>
      </c>
      <c r="I305" s="272">
        <v>1288.0166666666664</v>
      </c>
      <c r="J305" s="272">
        <v>1327.3333333333333</v>
      </c>
      <c r="K305" s="271">
        <v>1248.7</v>
      </c>
      <c r="L305" s="271">
        <v>1184.25</v>
      </c>
      <c r="M305" s="271">
        <v>126.73841</v>
      </c>
      <c r="N305" s="1"/>
      <c r="O305" s="1"/>
    </row>
    <row r="306" spans="1:15" ht="12.75" customHeight="1">
      <c r="A306" s="30">
        <v>296</v>
      </c>
      <c r="B306" s="281" t="s">
        <v>426</v>
      </c>
      <c r="C306" s="271">
        <v>277.7</v>
      </c>
      <c r="D306" s="272">
        <v>275.40000000000003</v>
      </c>
      <c r="E306" s="272">
        <v>271.80000000000007</v>
      </c>
      <c r="F306" s="272">
        <v>265.90000000000003</v>
      </c>
      <c r="G306" s="272">
        <v>262.30000000000007</v>
      </c>
      <c r="H306" s="272">
        <v>281.30000000000007</v>
      </c>
      <c r="I306" s="272">
        <v>284.90000000000009</v>
      </c>
      <c r="J306" s="272">
        <v>290.80000000000007</v>
      </c>
      <c r="K306" s="271">
        <v>279</v>
      </c>
      <c r="L306" s="271">
        <v>269.5</v>
      </c>
      <c r="M306" s="271">
        <v>8.4734099999999994</v>
      </c>
      <c r="N306" s="1"/>
      <c r="O306" s="1"/>
    </row>
    <row r="307" spans="1:15" ht="12.75" customHeight="1">
      <c r="A307" s="30">
        <v>297</v>
      </c>
      <c r="B307" s="281" t="s">
        <v>427</v>
      </c>
      <c r="C307" s="271">
        <v>232.85</v>
      </c>
      <c r="D307" s="272">
        <v>235.58333333333334</v>
      </c>
      <c r="E307" s="272">
        <v>227.81666666666669</v>
      </c>
      <c r="F307" s="272">
        <v>222.78333333333336</v>
      </c>
      <c r="G307" s="272">
        <v>215.01666666666671</v>
      </c>
      <c r="H307" s="272">
        <v>240.61666666666667</v>
      </c>
      <c r="I307" s="272">
        <v>248.38333333333333</v>
      </c>
      <c r="J307" s="272">
        <v>253.41666666666666</v>
      </c>
      <c r="K307" s="271">
        <v>243.35</v>
      </c>
      <c r="L307" s="271">
        <v>230.55</v>
      </c>
      <c r="M307" s="271">
        <v>4.8931399999999998</v>
      </c>
      <c r="N307" s="1"/>
      <c r="O307" s="1"/>
    </row>
    <row r="308" spans="1:15" ht="12.75" customHeight="1">
      <c r="A308" s="30">
        <v>298</v>
      </c>
      <c r="B308" s="281" t="s">
        <v>428</v>
      </c>
      <c r="C308" s="271">
        <v>473.1</v>
      </c>
      <c r="D308" s="272">
        <v>473.0333333333333</v>
      </c>
      <c r="E308" s="272">
        <v>468.16666666666663</v>
      </c>
      <c r="F308" s="272">
        <v>463.23333333333335</v>
      </c>
      <c r="G308" s="272">
        <v>458.36666666666667</v>
      </c>
      <c r="H308" s="272">
        <v>477.96666666666658</v>
      </c>
      <c r="I308" s="272">
        <v>482.83333333333326</v>
      </c>
      <c r="J308" s="272">
        <v>487.76666666666654</v>
      </c>
      <c r="K308" s="271">
        <v>477.9</v>
      </c>
      <c r="L308" s="271">
        <v>468.1</v>
      </c>
      <c r="M308" s="271">
        <v>3.05707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103.8</v>
      </c>
      <c r="D309" s="272">
        <v>102.09999999999998</v>
      </c>
      <c r="E309" s="272">
        <v>99.799999999999955</v>
      </c>
      <c r="F309" s="272">
        <v>95.799999999999969</v>
      </c>
      <c r="G309" s="272">
        <v>93.499999999999943</v>
      </c>
      <c r="H309" s="272">
        <v>106.09999999999997</v>
      </c>
      <c r="I309" s="272">
        <v>108.4</v>
      </c>
      <c r="J309" s="272">
        <v>112.39999999999998</v>
      </c>
      <c r="K309" s="271">
        <v>104.4</v>
      </c>
      <c r="L309" s="271">
        <v>98.1</v>
      </c>
      <c r="M309" s="271">
        <v>104.34153000000001</v>
      </c>
      <c r="N309" s="1"/>
      <c r="O309" s="1"/>
    </row>
    <row r="310" spans="1:15" ht="12.75" customHeight="1">
      <c r="A310" s="30">
        <v>300</v>
      </c>
      <c r="B310" s="281" t="s">
        <v>429</v>
      </c>
      <c r="C310" s="271">
        <v>73.400000000000006</v>
      </c>
      <c r="D310" s="272">
        <v>74.083333333333329</v>
      </c>
      <c r="E310" s="272">
        <v>71.816666666666663</v>
      </c>
      <c r="F310" s="272">
        <v>70.233333333333334</v>
      </c>
      <c r="G310" s="272">
        <v>67.966666666666669</v>
      </c>
      <c r="H310" s="272">
        <v>75.666666666666657</v>
      </c>
      <c r="I310" s="272">
        <v>77.933333333333337</v>
      </c>
      <c r="J310" s="272">
        <v>79.516666666666652</v>
      </c>
      <c r="K310" s="271">
        <v>76.349999999999994</v>
      </c>
      <c r="L310" s="271">
        <v>72.5</v>
      </c>
      <c r="M310" s="271">
        <v>59.171559999999999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523.1</v>
      </c>
      <c r="D311" s="272">
        <v>521.93333333333328</v>
      </c>
      <c r="E311" s="272">
        <v>519.46666666666658</v>
      </c>
      <c r="F311" s="272">
        <v>515.83333333333326</v>
      </c>
      <c r="G311" s="272">
        <v>513.36666666666656</v>
      </c>
      <c r="H311" s="272">
        <v>525.56666666666661</v>
      </c>
      <c r="I311" s="272">
        <v>528.0333333333333</v>
      </c>
      <c r="J311" s="272">
        <v>531.66666666666663</v>
      </c>
      <c r="K311" s="271">
        <v>524.4</v>
      </c>
      <c r="L311" s="271">
        <v>518.29999999999995</v>
      </c>
      <c r="M311" s="271">
        <v>7.0598900000000002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9003.4</v>
      </c>
      <c r="D312" s="272">
        <v>8970.3333333333339</v>
      </c>
      <c r="E312" s="272">
        <v>8855.6666666666679</v>
      </c>
      <c r="F312" s="272">
        <v>8707.9333333333343</v>
      </c>
      <c r="G312" s="272">
        <v>8593.2666666666682</v>
      </c>
      <c r="H312" s="272">
        <v>9118.0666666666675</v>
      </c>
      <c r="I312" s="272">
        <v>9232.7333333333354</v>
      </c>
      <c r="J312" s="272">
        <v>9380.4666666666672</v>
      </c>
      <c r="K312" s="271">
        <v>9085</v>
      </c>
      <c r="L312" s="271">
        <v>8822.6</v>
      </c>
      <c r="M312" s="271">
        <v>10.09408</v>
      </c>
      <c r="N312" s="1"/>
      <c r="O312" s="1"/>
    </row>
    <row r="313" spans="1:15" ht="12.75" customHeight="1">
      <c r="A313" s="30">
        <v>303</v>
      </c>
      <c r="B313" s="281" t="s">
        <v>807</v>
      </c>
      <c r="C313" s="271">
        <v>2185.3000000000002</v>
      </c>
      <c r="D313" s="272">
        <v>2157.6333333333332</v>
      </c>
      <c r="E313" s="272">
        <v>2112.6666666666665</v>
      </c>
      <c r="F313" s="272">
        <v>2040.0333333333333</v>
      </c>
      <c r="G313" s="272">
        <v>1995.0666666666666</v>
      </c>
      <c r="H313" s="272">
        <v>2230.2666666666664</v>
      </c>
      <c r="I313" s="272">
        <v>2275.2333333333336</v>
      </c>
      <c r="J313" s="272">
        <v>2347.8666666666663</v>
      </c>
      <c r="K313" s="271">
        <v>2202.6</v>
      </c>
      <c r="L313" s="271">
        <v>2085</v>
      </c>
      <c r="M313" s="271">
        <v>8.0016300000000005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874.6</v>
      </c>
      <c r="D314" s="272">
        <v>869.19999999999993</v>
      </c>
      <c r="E314" s="272">
        <v>853.39999999999986</v>
      </c>
      <c r="F314" s="272">
        <v>832.19999999999993</v>
      </c>
      <c r="G314" s="272">
        <v>816.39999999999986</v>
      </c>
      <c r="H314" s="272">
        <v>890.39999999999986</v>
      </c>
      <c r="I314" s="272">
        <v>906.19999999999982</v>
      </c>
      <c r="J314" s="272">
        <v>927.39999999999986</v>
      </c>
      <c r="K314" s="271">
        <v>885</v>
      </c>
      <c r="L314" s="271">
        <v>848</v>
      </c>
      <c r="M314" s="271">
        <v>7.3924000000000003</v>
      </c>
      <c r="N314" s="1"/>
      <c r="O314" s="1"/>
    </row>
    <row r="315" spans="1:15" ht="12.75" customHeight="1">
      <c r="A315" s="30">
        <v>305</v>
      </c>
      <c r="B315" s="281" t="s">
        <v>430</v>
      </c>
      <c r="C315" s="271">
        <v>369.6</v>
      </c>
      <c r="D315" s="272">
        <v>369.73333333333335</v>
      </c>
      <c r="E315" s="272">
        <v>366.86666666666667</v>
      </c>
      <c r="F315" s="272">
        <v>364.13333333333333</v>
      </c>
      <c r="G315" s="272">
        <v>361.26666666666665</v>
      </c>
      <c r="H315" s="272">
        <v>372.4666666666667</v>
      </c>
      <c r="I315" s="272">
        <v>375.33333333333337</v>
      </c>
      <c r="J315" s="272">
        <v>378.06666666666672</v>
      </c>
      <c r="K315" s="271">
        <v>372.6</v>
      </c>
      <c r="L315" s="271">
        <v>367</v>
      </c>
      <c r="M315" s="271">
        <v>3.1047799999999999</v>
      </c>
      <c r="N315" s="1"/>
      <c r="O315" s="1"/>
    </row>
    <row r="316" spans="1:15" ht="12.75" customHeight="1">
      <c r="A316" s="30">
        <v>306</v>
      </c>
      <c r="B316" s="281" t="s">
        <v>431</v>
      </c>
      <c r="C316" s="271">
        <v>282.14999999999998</v>
      </c>
      <c r="D316" s="272">
        <v>282.38333333333333</v>
      </c>
      <c r="E316" s="272">
        <v>278.26666666666665</v>
      </c>
      <c r="F316" s="272">
        <v>274.38333333333333</v>
      </c>
      <c r="G316" s="272">
        <v>270.26666666666665</v>
      </c>
      <c r="H316" s="272">
        <v>286.26666666666665</v>
      </c>
      <c r="I316" s="272">
        <v>290.38333333333333</v>
      </c>
      <c r="J316" s="272">
        <v>294.26666666666665</v>
      </c>
      <c r="K316" s="271">
        <v>286.5</v>
      </c>
      <c r="L316" s="271">
        <v>278.5</v>
      </c>
      <c r="M316" s="271">
        <v>1.7736099999999999</v>
      </c>
      <c r="N316" s="1"/>
      <c r="O316" s="1"/>
    </row>
    <row r="317" spans="1:15" ht="12.75" customHeight="1">
      <c r="A317" s="30">
        <v>307</v>
      </c>
      <c r="B317" s="281" t="s">
        <v>859</v>
      </c>
      <c r="C317" s="271">
        <v>743.35</v>
      </c>
      <c r="D317" s="272">
        <v>746.7833333333333</v>
      </c>
      <c r="E317" s="272">
        <v>737.56666666666661</v>
      </c>
      <c r="F317" s="272">
        <v>731.7833333333333</v>
      </c>
      <c r="G317" s="272">
        <v>722.56666666666661</v>
      </c>
      <c r="H317" s="272">
        <v>752.56666666666661</v>
      </c>
      <c r="I317" s="272">
        <v>761.7833333333333</v>
      </c>
      <c r="J317" s="272">
        <v>767.56666666666661</v>
      </c>
      <c r="K317" s="271">
        <v>756</v>
      </c>
      <c r="L317" s="271">
        <v>741</v>
      </c>
      <c r="M317" s="271">
        <v>1.0560499999999999</v>
      </c>
      <c r="N317" s="1"/>
      <c r="O317" s="1"/>
    </row>
    <row r="318" spans="1:15" ht="12.75" customHeight="1">
      <c r="A318" s="30">
        <v>308</v>
      </c>
      <c r="B318" s="281" t="s">
        <v>860</v>
      </c>
      <c r="C318" s="271">
        <v>737.2</v>
      </c>
      <c r="D318" s="272">
        <v>727</v>
      </c>
      <c r="E318" s="272">
        <v>692.25</v>
      </c>
      <c r="F318" s="272">
        <v>647.29999999999995</v>
      </c>
      <c r="G318" s="272">
        <v>612.54999999999995</v>
      </c>
      <c r="H318" s="272">
        <v>771.95</v>
      </c>
      <c r="I318" s="272">
        <v>806.7</v>
      </c>
      <c r="J318" s="272">
        <v>851.65000000000009</v>
      </c>
      <c r="K318" s="271">
        <v>761.75</v>
      </c>
      <c r="L318" s="271">
        <v>682.05</v>
      </c>
      <c r="M318" s="271">
        <v>60.159979999999997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1582.95</v>
      </c>
      <c r="D319" s="272">
        <v>1592.6333333333334</v>
      </c>
      <c r="E319" s="272">
        <v>1567.6166666666668</v>
      </c>
      <c r="F319" s="272">
        <v>1552.2833333333333</v>
      </c>
      <c r="G319" s="272">
        <v>1527.2666666666667</v>
      </c>
      <c r="H319" s="272">
        <v>1607.9666666666669</v>
      </c>
      <c r="I319" s="272">
        <v>1632.9833333333338</v>
      </c>
      <c r="J319" s="272">
        <v>1648.3166666666671</v>
      </c>
      <c r="K319" s="271">
        <v>1617.65</v>
      </c>
      <c r="L319" s="271">
        <v>1577.3</v>
      </c>
      <c r="M319" s="271">
        <v>2.6025399999999999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3430.25</v>
      </c>
      <c r="D320" s="272">
        <v>3414.0666666666671</v>
      </c>
      <c r="E320" s="272">
        <v>3376.1833333333343</v>
      </c>
      <c r="F320" s="272">
        <v>3322.1166666666672</v>
      </c>
      <c r="G320" s="272">
        <v>3284.2333333333345</v>
      </c>
      <c r="H320" s="272">
        <v>3468.1333333333341</v>
      </c>
      <c r="I320" s="272">
        <v>3506.0166666666664</v>
      </c>
      <c r="J320" s="272">
        <v>3560.0833333333339</v>
      </c>
      <c r="K320" s="271">
        <v>3451.95</v>
      </c>
      <c r="L320" s="271">
        <v>3360</v>
      </c>
      <c r="M320" s="271">
        <v>5.7969900000000001</v>
      </c>
      <c r="N320" s="1"/>
      <c r="O320" s="1"/>
    </row>
    <row r="321" spans="1:15" ht="12.75" customHeight="1">
      <c r="A321" s="30">
        <v>311</v>
      </c>
      <c r="B321" s="281" t="s">
        <v>432</v>
      </c>
      <c r="C321" s="271">
        <v>522.20000000000005</v>
      </c>
      <c r="D321" s="272">
        <v>520.25</v>
      </c>
      <c r="E321" s="272">
        <v>507.5</v>
      </c>
      <c r="F321" s="272">
        <v>492.8</v>
      </c>
      <c r="G321" s="272">
        <v>480.05</v>
      </c>
      <c r="H321" s="272">
        <v>534.95000000000005</v>
      </c>
      <c r="I321" s="272">
        <v>547.70000000000005</v>
      </c>
      <c r="J321" s="272">
        <v>562.4</v>
      </c>
      <c r="K321" s="271">
        <v>533</v>
      </c>
      <c r="L321" s="271">
        <v>505.55</v>
      </c>
      <c r="M321" s="271">
        <v>4.8146800000000001</v>
      </c>
      <c r="N321" s="1"/>
      <c r="O321" s="1"/>
    </row>
    <row r="322" spans="1:15" ht="12.75" customHeight="1">
      <c r="A322" s="30">
        <v>312</v>
      </c>
      <c r="B322" s="281" t="s">
        <v>434</v>
      </c>
      <c r="C322" s="271">
        <v>767.7</v>
      </c>
      <c r="D322" s="272">
        <v>764.25</v>
      </c>
      <c r="E322" s="272">
        <v>756.5</v>
      </c>
      <c r="F322" s="272">
        <v>745.3</v>
      </c>
      <c r="G322" s="272">
        <v>737.55</v>
      </c>
      <c r="H322" s="272">
        <v>775.45</v>
      </c>
      <c r="I322" s="272">
        <v>783.2</v>
      </c>
      <c r="J322" s="272">
        <v>794.40000000000009</v>
      </c>
      <c r="K322" s="271">
        <v>772</v>
      </c>
      <c r="L322" s="271">
        <v>753.05</v>
      </c>
      <c r="M322" s="271">
        <v>1.04223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2305.9499999999998</v>
      </c>
      <c r="D323" s="272">
        <v>2310.65</v>
      </c>
      <c r="E323" s="272">
        <v>2287.15</v>
      </c>
      <c r="F323" s="272">
        <v>2268.35</v>
      </c>
      <c r="G323" s="272">
        <v>2244.85</v>
      </c>
      <c r="H323" s="272">
        <v>2329.4500000000003</v>
      </c>
      <c r="I323" s="272">
        <v>2352.9500000000003</v>
      </c>
      <c r="J323" s="272">
        <v>2371.7500000000005</v>
      </c>
      <c r="K323" s="271">
        <v>2334.15</v>
      </c>
      <c r="L323" s="271">
        <v>2291.85</v>
      </c>
      <c r="M323" s="271">
        <v>4.75779</v>
      </c>
      <c r="N323" s="1"/>
      <c r="O323" s="1"/>
    </row>
    <row r="324" spans="1:15" ht="12.75" customHeight="1">
      <c r="A324" s="30">
        <v>314</v>
      </c>
      <c r="B324" s="281" t="s">
        <v>435</v>
      </c>
      <c r="C324" s="271">
        <v>1322.6</v>
      </c>
      <c r="D324" s="272">
        <v>1347.55</v>
      </c>
      <c r="E324" s="272">
        <v>1292.0999999999999</v>
      </c>
      <c r="F324" s="272">
        <v>1261.5999999999999</v>
      </c>
      <c r="G324" s="272">
        <v>1206.1499999999999</v>
      </c>
      <c r="H324" s="272">
        <v>1378.05</v>
      </c>
      <c r="I324" s="272">
        <v>1433.5000000000002</v>
      </c>
      <c r="J324" s="272">
        <v>1464</v>
      </c>
      <c r="K324" s="271">
        <v>1403</v>
      </c>
      <c r="L324" s="271">
        <v>1317.05</v>
      </c>
      <c r="M324" s="271">
        <v>9.3019200000000009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1113.45</v>
      </c>
      <c r="D325" s="272">
        <v>1105.1499999999999</v>
      </c>
      <c r="E325" s="272">
        <v>1075.2999999999997</v>
      </c>
      <c r="F325" s="272">
        <v>1037.1499999999999</v>
      </c>
      <c r="G325" s="272">
        <v>1007.2999999999997</v>
      </c>
      <c r="H325" s="272">
        <v>1143.2999999999997</v>
      </c>
      <c r="I325" s="272">
        <v>1173.1499999999996</v>
      </c>
      <c r="J325" s="272">
        <v>1211.2999999999997</v>
      </c>
      <c r="K325" s="271">
        <v>1135</v>
      </c>
      <c r="L325" s="271">
        <v>1067</v>
      </c>
      <c r="M325" s="271">
        <v>19.00084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705</v>
      </c>
      <c r="D326" s="272">
        <v>700.2166666666667</v>
      </c>
      <c r="E326" s="272">
        <v>689.53333333333342</v>
      </c>
      <c r="F326" s="272">
        <v>674.06666666666672</v>
      </c>
      <c r="G326" s="272">
        <v>663.38333333333344</v>
      </c>
      <c r="H326" s="272">
        <v>715.68333333333339</v>
      </c>
      <c r="I326" s="272">
        <v>726.36666666666679</v>
      </c>
      <c r="J326" s="272">
        <v>741.83333333333337</v>
      </c>
      <c r="K326" s="271">
        <v>710.9</v>
      </c>
      <c r="L326" s="271">
        <v>684.75</v>
      </c>
      <c r="M326" s="271">
        <v>3.2116500000000001</v>
      </c>
      <c r="N326" s="1"/>
      <c r="O326" s="1"/>
    </row>
    <row r="327" spans="1:15" ht="12.75" customHeight="1">
      <c r="A327" s="30">
        <v>317</v>
      </c>
      <c r="B327" s="281" t="s">
        <v>436</v>
      </c>
      <c r="C327" s="271">
        <v>33.15</v>
      </c>
      <c r="D327" s="272">
        <v>33.233333333333327</v>
      </c>
      <c r="E327" s="272">
        <v>32.816666666666656</v>
      </c>
      <c r="F327" s="272">
        <v>32.483333333333327</v>
      </c>
      <c r="G327" s="272">
        <v>32.066666666666656</v>
      </c>
      <c r="H327" s="272">
        <v>33.566666666666656</v>
      </c>
      <c r="I327" s="272">
        <v>33.983333333333327</v>
      </c>
      <c r="J327" s="272">
        <v>34.316666666666656</v>
      </c>
      <c r="K327" s="271">
        <v>33.65</v>
      </c>
      <c r="L327" s="271">
        <v>32.9</v>
      </c>
      <c r="M327" s="271">
        <v>39.229300000000002</v>
      </c>
      <c r="N327" s="1"/>
      <c r="O327" s="1"/>
    </row>
    <row r="328" spans="1:15" ht="12.75" customHeight="1">
      <c r="A328" s="30">
        <v>318</v>
      </c>
      <c r="B328" s="281" t="s">
        <v>437</v>
      </c>
      <c r="C328" s="271">
        <v>61.6</v>
      </c>
      <c r="D328" s="272">
        <v>60.75</v>
      </c>
      <c r="E328" s="272">
        <v>59.75</v>
      </c>
      <c r="F328" s="272">
        <v>57.9</v>
      </c>
      <c r="G328" s="272">
        <v>56.9</v>
      </c>
      <c r="H328" s="272">
        <v>62.6</v>
      </c>
      <c r="I328" s="272">
        <v>63.6</v>
      </c>
      <c r="J328" s="272">
        <v>65.45</v>
      </c>
      <c r="K328" s="271">
        <v>61.75</v>
      </c>
      <c r="L328" s="271">
        <v>58.9</v>
      </c>
      <c r="M328" s="271">
        <v>50.448790000000002</v>
      </c>
      <c r="N328" s="1"/>
      <c r="O328" s="1"/>
    </row>
    <row r="329" spans="1:15" ht="12.75" customHeight="1">
      <c r="A329" s="30">
        <v>319</v>
      </c>
      <c r="B329" s="281" t="s">
        <v>438</v>
      </c>
      <c r="C329" s="271">
        <v>594.45000000000005</v>
      </c>
      <c r="D329" s="272">
        <v>594.9666666666667</v>
      </c>
      <c r="E329" s="272">
        <v>587.08333333333337</v>
      </c>
      <c r="F329" s="272">
        <v>579.7166666666667</v>
      </c>
      <c r="G329" s="272">
        <v>571.83333333333337</v>
      </c>
      <c r="H329" s="272">
        <v>602.33333333333337</v>
      </c>
      <c r="I329" s="272">
        <v>610.21666666666658</v>
      </c>
      <c r="J329" s="272">
        <v>617.58333333333337</v>
      </c>
      <c r="K329" s="271">
        <v>602.85</v>
      </c>
      <c r="L329" s="271">
        <v>587.6</v>
      </c>
      <c r="M329" s="271">
        <v>0.24315000000000001</v>
      </c>
      <c r="N329" s="1"/>
      <c r="O329" s="1"/>
    </row>
    <row r="330" spans="1:15" ht="12.75" customHeight="1">
      <c r="A330" s="30">
        <v>320</v>
      </c>
      <c r="B330" s="281" t="s">
        <v>439</v>
      </c>
      <c r="C330" s="271">
        <v>34.700000000000003</v>
      </c>
      <c r="D330" s="272">
        <v>34.616666666666667</v>
      </c>
      <c r="E330" s="272">
        <v>34.033333333333331</v>
      </c>
      <c r="F330" s="272">
        <v>33.366666666666667</v>
      </c>
      <c r="G330" s="272">
        <v>32.783333333333331</v>
      </c>
      <c r="H330" s="272">
        <v>35.283333333333331</v>
      </c>
      <c r="I330" s="272">
        <v>35.86666666666666</v>
      </c>
      <c r="J330" s="272">
        <v>36.533333333333331</v>
      </c>
      <c r="K330" s="271">
        <v>35.200000000000003</v>
      </c>
      <c r="L330" s="271">
        <v>33.950000000000003</v>
      </c>
      <c r="M330" s="271">
        <v>81.647499999999994</v>
      </c>
      <c r="N330" s="1"/>
      <c r="O330" s="1"/>
    </row>
    <row r="331" spans="1:15" ht="12.75" customHeight="1">
      <c r="A331" s="30">
        <v>321</v>
      </c>
      <c r="B331" s="281" t="s">
        <v>440</v>
      </c>
      <c r="C331" s="271">
        <v>69.400000000000006</v>
      </c>
      <c r="D331" s="272">
        <v>69.033333333333331</v>
      </c>
      <c r="E331" s="272">
        <v>68.216666666666669</v>
      </c>
      <c r="F331" s="272">
        <v>67.033333333333331</v>
      </c>
      <c r="G331" s="272">
        <v>66.216666666666669</v>
      </c>
      <c r="H331" s="272">
        <v>70.216666666666669</v>
      </c>
      <c r="I331" s="272">
        <v>71.033333333333331</v>
      </c>
      <c r="J331" s="272">
        <v>72.216666666666669</v>
      </c>
      <c r="K331" s="271">
        <v>69.849999999999994</v>
      </c>
      <c r="L331" s="271">
        <v>67.849999999999994</v>
      </c>
      <c r="M331" s="271">
        <v>22.335909999999998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107.7</v>
      </c>
      <c r="D332" s="272">
        <v>107.81666666666666</v>
      </c>
      <c r="E332" s="272">
        <v>106.88333333333333</v>
      </c>
      <c r="F332" s="272">
        <v>106.06666666666666</v>
      </c>
      <c r="G332" s="272">
        <v>105.13333333333333</v>
      </c>
      <c r="H332" s="272">
        <v>108.63333333333333</v>
      </c>
      <c r="I332" s="272">
        <v>109.56666666666666</v>
      </c>
      <c r="J332" s="272">
        <v>110.38333333333333</v>
      </c>
      <c r="K332" s="271">
        <v>108.75</v>
      </c>
      <c r="L332" s="271">
        <v>107</v>
      </c>
      <c r="M332" s="271">
        <v>68.960380000000001</v>
      </c>
      <c r="N332" s="1"/>
      <c r="O332" s="1"/>
    </row>
    <row r="333" spans="1:15" ht="12.75" customHeight="1">
      <c r="A333" s="30">
        <v>323</v>
      </c>
      <c r="B333" s="281" t="s">
        <v>441</v>
      </c>
      <c r="C333" s="271">
        <v>272.95</v>
      </c>
      <c r="D333" s="272">
        <v>273.64999999999998</v>
      </c>
      <c r="E333" s="272">
        <v>268.89999999999998</v>
      </c>
      <c r="F333" s="272">
        <v>264.85000000000002</v>
      </c>
      <c r="G333" s="272">
        <v>260.10000000000002</v>
      </c>
      <c r="H333" s="272">
        <v>277.69999999999993</v>
      </c>
      <c r="I333" s="272">
        <v>282.44999999999993</v>
      </c>
      <c r="J333" s="272">
        <v>286.49999999999989</v>
      </c>
      <c r="K333" s="271">
        <v>278.39999999999998</v>
      </c>
      <c r="L333" s="271">
        <v>269.60000000000002</v>
      </c>
      <c r="M333" s="271">
        <v>9.6308199999999999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156.5</v>
      </c>
      <c r="D334" s="272">
        <v>155.06666666666666</v>
      </c>
      <c r="E334" s="272">
        <v>152.43333333333334</v>
      </c>
      <c r="F334" s="272">
        <v>148.36666666666667</v>
      </c>
      <c r="G334" s="272">
        <v>145.73333333333335</v>
      </c>
      <c r="H334" s="272">
        <v>159.13333333333333</v>
      </c>
      <c r="I334" s="272">
        <v>161.76666666666665</v>
      </c>
      <c r="J334" s="272">
        <v>165.83333333333331</v>
      </c>
      <c r="K334" s="271">
        <v>157.69999999999999</v>
      </c>
      <c r="L334" s="271">
        <v>151</v>
      </c>
      <c r="M334" s="271">
        <v>142.21965</v>
      </c>
      <c r="N334" s="1"/>
      <c r="O334" s="1"/>
    </row>
    <row r="335" spans="1:15" ht="12.75" customHeight="1">
      <c r="A335" s="30">
        <v>325</v>
      </c>
      <c r="B335" s="281" t="s">
        <v>442</v>
      </c>
      <c r="C335" s="271">
        <v>663.95</v>
      </c>
      <c r="D335" s="272">
        <v>659.1</v>
      </c>
      <c r="E335" s="272">
        <v>650.20000000000005</v>
      </c>
      <c r="F335" s="272">
        <v>636.45000000000005</v>
      </c>
      <c r="G335" s="272">
        <v>627.55000000000007</v>
      </c>
      <c r="H335" s="272">
        <v>672.85</v>
      </c>
      <c r="I335" s="272">
        <v>681.74999999999989</v>
      </c>
      <c r="J335" s="272">
        <v>695.5</v>
      </c>
      <c r="K335" s="271">
        <v>668</v>
      </c>
      <c r="L335" s="271">
        <v>645.35</v>
      </c>
      <c r="M335" s="271">
        <v>3.53539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79.099999999999994</v>
      </c>
      <c r="D336" s="272">
        <v>78.633333333333326</v>
      </c>
      <c r="E336" s="272">
        <v>77.916666666666657</v>
      </c>
      <c r="F336" s="272">
        <v>76.733333333333334</v>
      </c>
      <c r="G336" s="272">
        <v>76.016666666666666</v>
      </c>
      <c r="H336" s="272">
        <v>79.816666666666649</v>
      </c>
      <c r="I336" s="272">
        <v>80.533333333333317</v>
      </c>
      <c r="J336" s="272">
        <v>81.71666666666664</v>
      </c>
      <c r="K336" s="271">
        <v>79.349999999999994</v>
      </c>
      <c r="L336" s="271">
        <v>77.45</v>
      </c>
      <c r="M336" s="271">
        <v>125.45177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4349.7</v>
      </c>
      <c r="D337" s="272">
        <v>4372.4666666666672</v>
      </c>
      <c r="E337" s="272">
        <v>4313.6833333333343</v>
      </c>
      <c r="F337" s="272">
        <v>4277.666666666667</v>
      </c>
      <c r="G337" s="272">
        <v>4218.8833333333341</v>
      </c>
      <c r="H337" s="272">
        <v>4408.4833333333345</v>
      </c>
      <c r="I337" s="272">
        <v>4467.2666666666673</v>
      </c>
      <c r="J337" s="272">
        <v>4503.2833333333347</v>
      </c>
      <c r="K337" s="271">
        <v>4431.25</v>
      </c>
      <c r="L337" s="271">
        <v>4336.45</v>
      </c>
      <c r="M337" s="271">
        <v>2.3658100000000002</v>
      </c>
      <c r="N337" s="1"/>
      <c r="O337" s="1"/>
    </row>
    <row r="338" spans="1:15" ht="12.75" customHeight="1">
      <c r="A338" s="30">
        <v>328</v>
      </c>
      <c r="B338" s="281" t="s">
        <v>808</v>
      </c>
      <c r="C338" s="271">
        <v>636.1</v>
      </c>
      <c r="D338" s="272">
        <v>614.06666666666672</v>
      </c>
      <c r="E338" s="272">
        <v>592.03333333333342</v>
      </c>
      <c r="F338" s="272">
        <v>547.9666666666667</v>
      </c>
      <c r="G338" s="272">
        <v>525.93333333333339</v>
      </c>
      <c r="H338" s="272">
        <v>658.13333333333344</v>
      </c>
      <c r="I338" s="272">
        <v>680.16666666666674</v>
      </c>
      <c r="J338" s="272">
        <v>724.23333333333346</v>
      </c>
      <c r="K338" s="271">
        <v>636.1</v>
      </c>
      <c r="L338" s="271">
        <v>570</v>
      </c>
      <c r="M338" s="271">
        <v>57.546599999999998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19255.2</v>
      </c>
      <c r="D339" s="272">
        <v>19286.733333333334</v>
      </c>
      <c r="E339" s="272">
        <v>19073.466666666667</v>
      </c>
      <c r="F339" s="272">
        <v>18891.733333333334</v>
      </c>
      <c r="G339" s="272">
        <v>18678.466666666667</v>
      </c>
      <c r="H339" s="272">
        <v>19468.466666666667</v>
      </c>
      <c r="I339" s="272">
        <v>19681.733333333337</v>
      </c>
      <c r="J339" s="272">
        <v>19863.466666666667</v>
      </c>
      <c r="K339" s="271">
        <v>19500</v>
      </c>
      <c r="L339" s="271">
        <v>19105</v>
      </c>
      <c r="M339" s="271">
        <v>0.58567000000000002</v>
      </c>
      <c r="N339" s="1"/>
      <c r="O339" s="1"/>
    </row>
    <row r="340" spans="1:15" ht="12.75" customHeight="1">
      <c r="A340" s="30">
        <v>330</v>
      </c>
      <c r="B340" s="281" t="s">
        <v>443</v>
      </c>
      <c r="C340" s="271">
        <v>66.95</v>
      </c>
      <c r="D340" s="272">
        <v>66.483333333333334</v>
      </c>
      <c r="E340" s="272">
        <v>65.516666666666666</v>
      </c>
      <c r="F340" s="272">
        <v>64.083333333333329</v>
      </c>
      <c r="G340" s="272">
        <v>63.11666666666666</v>
      </c>
      <c r="H340" s="272">
        <v>67.916666666666671</v>
      </c>
      <c r="I340" s="272">
        <v>68.88333333333334</v>
      </c>
      <c r="J340" s="272">
        <v>70.316666666666677</v>
      </c>
      <c r="K340" s="271">
        <v>67.45</v>
      </c>
      <c r="L340" s="271">
        <v>65.05</v>
      </c>
      <c r="M340" s="271">
        <v>13.48752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281</v>
      </c>
      <c r="D341" s="272">
        <v>281.0333333333333</v>
      </c>
      <c r="E341" s="272">
        <v>279.41666666666663</v>
      </c>
      <c r="F341" s="272">
        <v>277.83333333333331</v>
      </c>
      <c r="G341" s="272">
        <v>276.21666666666664</v>
      </c>
      <c r="H341" s="272">
        <v>282.61666666666662</v>
      </c>
      <c r="I341" s="272">
        <v>284.23333333333329</v>
      </c>
      <c r="J341" s="272">
        <v>285.81666666666661</v>
      </c>
      <c r="K341" s="271">
        <v>282.64999999999998</v>
      </c>
      <c r="L341" s="271">
        <v>279.45</v>
      </c>
      <c r="M341" s="271">
        <v>6.4153500000000001</v>
      </c>
      <c r="N341" s="1"/>
      <c r="O341" s="1"/>
    </row>
    <row r="342" spans="1:15" ht="12.75" customHeight="1">
      <c r="A342" s="30">
        <v>332</v>
      </c>
      <c r="B342" s="281" t="s">
        <v>861</v>
      </c>
      <c r="C342" s="271">
        <v>338.05</v>
      </c>
      <c r="D342" s="272">
        <v>334.84999999999997</v>
      </c>
      <c r="E342" s="272">
        <v>329.39999999999992</v>
      </c>
      <c r="F342" s="272">
        <v>320.74999999999994</v>
      </c>
      <c r="G342" s="272">
        <v>315.2999999999999</v>
      </c>
      <c r="H342" s="272">
        <v>343.49999999999994</v>
      </c>
      <c r="I342" s="272">
        <v>348.95</v>
      </c>
      <c r="J342" s="272">
        <v>357.59999999999997</v>
      </c>
      <c r="K342" s="271">
        <v>340.3</v>
      </c>
      <c r="L342" s="271">
        <v>326.2</v>
      </c>
      <c r="M342" s="271">
        <v>2.3663699999999999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934.2</v>
      </c>
      <c r="D343" s="272">
        <v>925.75</v>
      </c>
      <c r="E343" s="272">
        <v>912.45</v>
      </c>
      <c r="F343" s="272">
        <v>890.7</v>
      </c>
      <c r="G343" s="272">
        <v>877.40000000000009</v>
      </c>
      <c r="H343" s="272">
        <v>947.5</v>
      </c>
      <c r="I343" s="272">
        <v>960.8</v>
      </c>
      <c r="J343" s="272">
        <v>982.55</v>
      </c>
      <c r="K343" s="271">
        <v>939.05</v>
      </c>
      <c r="L343" s="271">
        <v>904</v>
      </c>
      <c r="M343" s="271">
        <v>13.8543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138.4</v>
      </c>
      <c r="D344" s="272">
        <v>136.86666666666665</v>
      </c>
      <c r="E344" s="272">
        <v>134.73333333333329</v>
      </c>
      <c r="F344" s="272">
        <v>131.06666666666663</v>
      </c>
      <c r="G344" s="272">
        <v>128.93333333333328</v>
      </c>
      <c r="H344" s="272">
        <v>140.5333333333333</v>
      </c>
      <c r="I344" s="272">
        <v>142.66666666666669</v>
      </c>
      <c r="J344" s="272">
        <v>146.33333333333331</v>
      </c>
      <c r="K344" s="271">
        <v>139</v>
      </c>
      <c r="L344" s="271">
        <v>133.19999999999999</v>
      </c>
      <c r="M344" s="271">
        <v>205.92825999999999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193.85</v>
      </c>
      <c r="D345" s="272">
        <v>192.2166666666667</v>
      </c>
      <c r="E345" s="272">
        <v>189.93333333333339</v>
      </c>
      <c r="F345" s="272">
        <v>186.01666666666671</v>
      </c>
      <c r="G345" s="272">
        <v>183.73333333333341</v>
      </c>
      <c r="H345" s="272">
        <v>196.13333333333338</v>
      </c>
      <c r="I345" s="272">
        <v>198.41666666666669</v>
      </c>
      <c r="J345" s="272">
        <v>202.33333333333337</v>
      </c>
      <c r="K345" s="271">
        <v>194.5</v>
      </c>
      <c r="L345" s="271">
        <v>188.3</v>
      </c>
      <c r="M345" s="271">
        <v>18.705690000000001</v>
      </c>
      <c r="N345" s="1"/>
      <c r="O345" s="1"/>
    </row>
    <row r="346" spans="1:15" ht="12.75" customHeight="1">
      <c r="A346" s="30">
        <v>336</v>
      </c>
      <c r="B346" s="281" t="s">
        <v>842</v>
      </c>
      <c r="C346" s="271">
        <v>744.35</v>
      </c>
      <c r="D346" s="272">
        <v>734.25</v>
      </c>
      <c r="E346" s="272">
        <v>717.55</v>
      </c>
      <c r="F346" s="272">
        <v>690.75</v>
      </c>
      <c r="G346" s="272">
        <v>674.05</v>
      </c>
      <c r="H346" s="272">
        <v>761.05</v>
      </c>
      <c r="I346" s="272">
        <v>777.75</v>
      </c>
      <c r="J346" s="272">
        <v>804.55</v>
      </c>
      <c r="K346" s="271">
        <v>750.95</v>
      </c>
      <c r="L346" s="271">
        <v>707.45</v>
      </c>
      <c r="M346" s="271">
        <v>24.366700000000002</v>
      </c>
      <c r="N346" s="1"/>
      <c r="O346" s="1"/>
    </row>
    <row r="347" spans="1:15" ht="12.75" customHeight="1">
      <c r="A347" s="30">
        <v>337</v>
      </c>
      <c r="B347" s="281" t="s">
        <v>444</v>
      </c>
      <c r="C347" s="271">
        <v>3160.75</v>
      </c>
      <c r="D347" s="272">
        <v>3162.4833333333336</v>
      </c>
      <c r="E347" s="272">
        <v>3134.9666666666672</v>
      </c>
      <c r="F347" s="272">
        <v>3109.1833333333334</v>
      </c>
      <c r="G347" s="272">
        <v>3081.666666666667</v>
      </c>
      <c r="H347" s="272">
        <v>3188.2666666666673</v>
      </c>
      <c r="I347" s="272">
        <v>3215.7833333333338</v>
      </c>
      <c r="J347" s="272">
        <v>3241.5666666666675</v>
      </c>
      <c r="K347" s="271">
        <v>3190</v>
      </c>
      <c r="L347" s="271">
        <v>3136.7</v>
      </c>
      <c r="M347" s="271">
        <v>0.90085999999999999</v>
      </c>
      <c r="N347" s="1"/>
      <c r="O347" s="1"/>
    </row>
    <row r="348" spans="1:15" ht="12.75" customHeight="1">
      <c r="A348" s="30">
        <v>338</v>
      </c>
      <c r="B348" s="281" t="s">
        <v>445</v>
      </c>
      <c r="C348" s="271">
        <v>259.95</v>
      </c>
      <c r="D348" s="272">
        <v>261.31666666666666</v>
      </c>
      <c r="E348" s="272">
        <v>258.13333333333333</v>
      </c>
      <c r="F348" s="272">
        <v>256.31666666666666</v>
      </c>
      <c r="G348" s="272">
        <v>253.13333333333333</v>
      </c>
      <c r="H348" s="272">
        <v>263.13333333333333</v>
      </c>
      <c r="I348" s="272">
        <v>266.31666666666661</v>
      </c>
      <c r="J348" s="272">
        <v>268.13333333333333</v>
      </c>
      <c r="K348" s="271">
        <v>264.5</v>
      </c>
      <c r="L348" s="271">
        <v>259.5</v>
      </c>
      <c r="M348" s="271">
        <v>2.2109000000000001</v>
      </c>
      <c r="N348" s="1"/>
      <c r="O348" s="1"/>
    </row>
    <row r="349" spans="1:15" ht="12.75" customHeight="1">
      <c r="A349" s="30">
        <v>339</v>
      </c>
      <c r="B349" s="281" t="s">
        <v>843</v>
      </c>
      <c r="C349" s="271">
        <v>504.2</v>
      </c>
      <c r="D349" s="272">
        <v>494.16666666666669</v>
      </c>
      <c r="E349" s="272">
        <v>476.33333333333337</v>
      </c>
      <c r="F349" s="272">
        <v>448.4666666666667</v>
      </c>
      <c r="G349" s="272">
        <v>430.63333333333338</v>
      </c>
      <c r="H349" s="272">
        <v>522.0333333333333</v>
      </c>
      <c r="I349" s="272">
        <v>539.86666666666679</v>
      </c>
      <c r="J349" s="272">
        <v>567.73333333333335</v>
      </c>
      <c r="K349" s="271">
        <v>512</v>
      </c>
      <c r="L349" s="271">
        <v>466.3</v>
      </c>
      <c r="M349" s="271">
        <v>28.4467</v>
      </c>
      <c r="N349" s="1"/>
      <c r="O349" s="1"/>
    </row>
    <row r="350" spans="1:15" ht="12.75" customHeight="1">
      <c r="A350" s="30">
        <v>340</v>
      </c>
      <c r="B350" s="281" t="s">
        <v>825</v>
      </c>
      <c r="C350" s="271">
        <v>124.55</v>
      </c>
      <c r="D350" s="272">
        <v>124.43333333333332</v>
      </c>
      <c r="E350" s="272">
        <v>121.46666666666664</v>
      </c>
      <c r="F350" s="272">
        <v>118.38333333333331</v>
      </c>
      <c r="G350" s="272">
        <v>115.41666666666663</v>
      </c>
      <c r="H350" s="272">
        <v>127.51666666666665</v>
      </c>
      <c r="I350" s="272">
        <v>130.48333333333332</v>
      </c>
      <c r="J350" s="272">
        <v>133.56666666666666</v>
      </c>
      <c r="K350" s="271">
        <v>127.4</v>
      </c>
      <c r="L350" s="271">
        <v>121.35</v>
      </c>
      <c r="M350" s="271">
        <v>34.011450000000004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3083.55</v>
      </c>
      <c r="D351" s="272">
        <v>3101.4333333333329</v>
      </c>
      <c r="E351" s="272">
        <v>3052.8666666666659</v>
      </c>
      <c r="F351" s="272">
        <v>3022.1833333333329</v>
      </c>
      <c r="G351" s="272">
        <v>2973.6166666666659</v>
      </c>
      <c r="H351" s="272">
        <v>3132.1166666666659</v>
      </c>
      <c r="I351" s="272">
        <v>3180.6833333333325</v>
      </c>
      <c r="J351" s="272">
        <v>3211.3666666666659</v>
      </c>
      <c r="K351" s="271">
        <v>3150</v>
      </c>
      <c r="L351" s="271">
        <v>3070.75</v>
      </c>
      <c r="M351" s="271">
        <v>2.1128200000000001</v>
      </c>
      <c r="N351" s="1"/>
      <c r="O351" s="1"/>
    </row>
    <row r="352" spans="1:15" ht="12.75" customHeight="1">
      <c r="A352" s="30">
        <v>342</v>
      </c>
      <c r="B352" s="281" t="s">
        <v>447</v>
      </c>
      <c r="C352" s="271">
        <v>351.1</v>
      </c>
      <c r="D352" s="272">
        <v>351.7833333333333</v>
      </c>
      <c r="E352" s="272">
        <v>347.96666666666658</v>
      </c>
      <c r="F352" s="272">
        <v>344.83333333333326</v>
      </c>
      <c r="G352" s="272">
        <v>341.01666666666654</v>
      </c>
      <c r="H352" s="272">
        <v>354.91666666666663</v>
      </c>
      <c r="I352" s="272">
        <v>358.73333333333335</v>
      </c>
      <c r="J352" s="272">
        <v>361.86666666666667</v>
      </c>
      <c r="K352" s="271">
        <v>355.6</v>
      </c>
      <c r="L352" s="271">
        <v>348.65</v>
      </c>
      <c r="M352" s="271">
        <v>2.0971899999999999</v>
      </c>
      <c r="N352" s="1"/>
      <c r="O352" s="1"/>
    </row>
    <row r="353" spans="1:15" ht="12.75" customHeight="1">
      <c r="A353" s="30">
        <v>343</v>
      </c>
      <c r="B353" s="281" t="s">
        <v>448</v>
      </c>
      <c r="C353" s="271">
        <v>256</v>
      </c>
      <c r="D353" s="272">
        <v>256.5</v>
      </c>
      <c r="E353" s="272">
        <v>253.3</v>
      </c>
      <c r="F353" s="272">
        <v>250.60000000000002</v>
      </c>
      <c r="G353" s="272">
        <v>247.40000000000003</v>
      </c>
      <c r="H353" s="272">
        <v>259.2</v>
      </c>
      <c r="I353" s="272">
        <v>262.40000000000003</v>
      </c>
      <c r="J353" s="272">
        <v>265.09999999999997</v>
      </c>
      <c r="K353" s="271">
        <v>259.7</v>
      </c>
      <c r="L353" s="271">
        <v>253.8</v>
      </c>
      <c r="M353" s="271">
        <v>1.47543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2156.25</v>
      </c>
      <c r="D354" s="272">
        <v>2149.3333333333335</v>
      </c>
      <c r="E354" s="272">
        <v>2129.916666666667</v>
      </c>
      <c r="F354" s="272">
        <v>2103.5833333333335</v>
      </c>
      <c r="G354" s="272">
        <v>2084.166666666667</v>
      </c>
      <c r="H354" s="272">
        <v>2175.666666666667</v>
      </c>
      <c r="I354" s="272">
        <v>2195.0833333333339</v>
      </c>
      <c r="J354" s="272">
        <v>2221.416666666667</v>
      </c>
      <c r="K354" s="271">
        <v>2168.75</v>
      </c>
      <c r="L354" s="271">
        <v>2123</v>
      </c>
      <c r="M354" s="271">
        <v>5.4947400000000002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49222.8</v>
      </c>
      <c r="D355" s="272">
        <v>49068.933333333327</v>
      </c>
      <c r="E355" s="272">
        <v>48753.866666666654</v>
      </c>
      <c r="F355" s="272">
        <v>48284.933333333327</v>
      </c>
      <c r="G355" s="272">
        <v>47969.866666666654</v>
      </c>
      <c r="H355" s="272">
        <v>49537.866666666654</v>
      </c>
      <c r="I355" s="272">
        <v>49852.93333333332</v>
      </c>
      <c r="J355" s="272">
        <v>50321.866666666654</v>
      </c>
      <c r="K355" s="271">
        <v>49384</v>
      </c>
      <c r="L355" s="271">
        <v>48600</v>
      </c>
      <c r="M355" s="271">
        <v>0.15659999999999999</v>
      </c>
      <c r="N355" s="1"/>
      <c r="O355" s="1"/>
    </row>
    <row r="356" spans="1:15" ht="12.75" customHeight="1">
      <c r="A356" s="30">
        <v>346</v>
      </c>
      <c r="B356" s="281" t="s">
        <v>449</v>
      </c>
      <c r="C356" s="271">
        <v>3655.2</v>
      </c>
      <c r="D356" s="272">
        <v>3644.8000000000006</v>
      </c>
      <c r="E356" s="272">
        <v>3616.4500000000012</v>
      </c>
      <c r="F356" s="272">
        <v>3577.7000000000007</v>
      </c>
      <c r="G356" s="272">
        <v>3549.3500000000013</v>
      </c>
      <c r="H356" s="272">
        <v>3683.5500000000011</v>
      </c>
      <c r="I356" s="272">
        <v>3711.9000000000005</v>
      </c>
      <c r="J356" s="272">
        <v>3750.650000000001</v>
      </c>
      <c r="K356" s="271">
        <v>3673.15</v>
      </c>
      <c r="L356" s="271">
        <v>3606.05</v>
      </c>
      <c r="M356" s="271">
        <v>3.6624500000000002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225.6</v>
      </c>
      <c r="D357" s="272">
        <v>223.95000000000002</v>
      </c>
      <c r="E357" s="272">
        <v>221.90000000000003</v>
      </c>
      <c r="F357" s="272">
        <v>218.20000000000002</v>
      </c>
      <c r="G357" s="272">
        <v>216.15000000000003</v>
      </c>
      <c r="H357" s="272">
        <v>227.65000000000003</v>
      </c>
      <c r="I357" s="272">
        <v>229.70000000000005</v>
      </c>
      <c r="J357" s="272">
        <v>233.40000000000003</v>
      </c>
      <c r="K357" s="271">
        <v>226</v>
      </c>
      <c r="L357" s="271">
        <v>220.25</v>
      </c>
      <c r="M357" s="271">
        <v>22.452819999999999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4220.95</v>
      </c>
      <c r="D358" s="272">
        <v>4218.2</v>
      </c>
      <c r="E358" s="272">
        <v>4186.3999999999996</v>
      </c>
      <c r="F358" s="272">
        <v>4151.8499999999995</v>
      </c>
      <c r="G358" s="272">
        <v>4120.0499999999993</v>
      </c>
      <c r="H358" s="272">
        <v>4252.75</v>
      </c>
      <c r="I358" s="272">
        <v>4284.5500000000011</v>
      </c>
      <c r="J358" s="272">
        <v>4319.1000000000004</v>
      </c>
      <c r="K358" s="271">
        <v>4250</v>
      </c>
      <c r="L358" s="271">
        <v>4183.6499999999996</v>
      </c>
      <c r="M358" s="271">
        <v>7.8420000000000004E-2</v>
      </c>
      <c r="N358" s="1"/>
      <c r="O358" s="1"/>
    </row>
    <row r="359" spans="1:15" ht="12.75" customHeight="1">
      <c r="A359" s="30">
        <v>349</v>
      </c>
      <c r="B359" s="281" t="s">
        <v>451</v>
      </c>
      <c r="C359" s="271">
        <v>1249.5</v>
      </c>
      <c r="D359" s="272">
        <v>1243.6000000000001</v>
      </c>
      <c r="E359" s="272">
        <v>1222.2000000000003</v>
      </c>
      <c r="F359" s="272">
        <v>1194.9000000000001</v>
      </c>
      <c r="G359" s="272">
        <v>1173.5000000000002</v>
      </c>
      <c r="H359" s="272">
        <v>1270.9000000000003</v>
      </c>
      <c r="I359" s="272">
        <v>1292.3000000000004</v>
      </c>
      <c r="J359" s="272">
        <v>1319.6000000000004</v>
      </c>
      <c r="K359" s="271">
        <v>1265</v>
      </c>
      <c r="L359" s="271">
        <v>1216.3</v>
      </c>
      <c r="M359" s="271">
        <v>2.0015700000000001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2496.15</v>
      </c>
      <c r="D360" s="272">
        <v>2485.6833333333329</v>
      </c>
      <c r="E360" s="272">
        <v>2467.3666666666659</v>
      </c>
      <c r="F360" s="272">
        <v>2438.583333333333</v>
      </c>
      <c r="G360" s="272">
        <v>2420.266666666666</v>
      </c>
      <c r="H360" s="272">
        <v>2514.4666666666658</v>
      </c>
      <c r="I360" s="272">
        <v>2532.7833333333324</v>
      </c>
      <c r="J360" s="272">
        <v>2561.5666666666657</v>
      </c>
      <c r="K360" s="271">
        <v>2504</v>
      </c>
      <c r="L360" s="271">
        <v>2456.9</v>
      </c>
      <c r="M360" s="271">
        <v>3.5853199999999998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1749.9</v>
      </c>
      <c r="D361" s="272">
        <v>1759.3166666666668</v>
      </c>
      <c r="E361" s="272">
        <v>1726.6833333333336</v>
      </c>
      <c r="F361" s="272">
        <v>1703.4666666666667</v>
      </c>
      <c r="G361" s="272">
        <v>1670.8333333333335</v>
      </c>
      <c r="H361" s="272">
        <v>1782.5333333333338</v>
      </c>
      <c r="I361" s="272">
        <v>1815.166666666667</v>
      </c>
      <c r="J361" s="272">
        <v>1838.3833333333339</v>
      </c>
      <c r="K361" s="271">
        <v>1791.95</v>
      </c>
      <c r="L361" s="271">
        <v>1736.1</v>
      </c>
      <c r="M361" s="271">
        <v>8.9879099999999994</v>
      </c>
      <c r="N361" s="1"/>
      <c r="O361" s="1"/>
    </row>
    <row r="362" spans="1:15" ht="12.75" customHeight="1">
      <c r="A362" s="30">
        <v>352</v>
      </c>
      <c r="B362" s="281" t="s">
        <v>452</v>
      </c>
      <c r="C362" s="271">
        <v>735.35</v>
      </c>
      <c r="D362" s="272">
        <v>735.2833333333333</v>
      </c>
      <c r="E362" s="272">
        <v>730.56666666666661</v>
      </c>
      <c r="F362" s="272">
        <v>725.7833333333333</v>
      </c>
      <c r="G362" s="272">
        <v>721.06666666666661</v>
      </c>
      <c r="H362" s="272">
        <v>740.06666666666661</v>
      </c>
      <c r="I362" s="272">
        <v>744.7833333333333</v>
      </c>
      <c r="J362" s="272">
        <v>749.56666666666661</v>
      </c>
      <c r="K362" s="271">
        <v>740</v>
      </c>
      <c r="L362" s="271">
        <v>730.5</v>
      </c>
      <c r="M362" s="271">
        <v>0.20956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2342.3000000000002</v>
      </c>
      <c r="D363" s="272">
        <v>2330.0666666666671</v>
      </c>
      <c r="E363" s="272">
        <v>2300.5833333333339</v>
      </c>
      <c r="F363" s="272">
        <v>2258.8666666666668</v>
      </c>
      <c r="G363" s="272">
        <v>2229.3833333333337</v>
      </c>
      <c r="H363" s="272">
        <v>2371.7833333333342</v>
      </c>
      <c r="I363" s="272">
        <v>2401.2666666666669</v>
      </c>
      <c r="J363" s="272">
        <v>2442.9833333333345</v>
      </c>
      <c r="K363" s="271">
        <v>2359.5500000000002</v>
      </c>
      <c r="L363" s="271">
        <v>2288.35</v>
      </c>
      <c r="M363" s="271">
        <v>5.1578799999999996</v>
      </c>
      <c r="N363" s="1"/>
      <c r="O363" s="1"/>
    </row>
    <row r="364" spans="1:15" ht="12.75" customHeight="1">
      <c r="A364" s="30">
        <v>354</v>
      </c>
      <c r="B364" s="281" t="s">
        <v>453</v>
      </c>
      <c r="C364" s="271">
        <v>2493.6</v>
      </c>
      <c r="D364" s="272">
        <v>2458.2000000000003</v>
      </c>
      <c r="E364" s="272">
        <v>2391.4000000000005</v>
      </c>
      <c r="F364" s="272">
        <v>2289.2000000000003</v>
      </c>
      <c r="G364" s="272">
        <v>2222.4000000000005</v>
      </c>
      <c r="H364" s="272">
        <v>2560.4000000000005</v>
      </c>
      <c r="I364" s="272">
        <v>2627.2000000000007</v>
      </c>
      <c r="J364" s="272">
        <v>2729.4000000000005</v>
      </c>
      <c r="K364" s="271">
        <v>2525</v>
      </c>
      <c r="L364" s="271">
        <v>2356</v>
      </c>
      <c r="M364" s="271">
        <v>5.9466400000000004</v>
      </c>
      <c r="N364" s="1"/>
      <c r="O364" s="1"/>
    </row>
    <row r="365" spans="1:15" ht="12.75" customHeight="1">
      <c r="A365" s="30">
        <v>355</v>
      </c>
      <c r="B365" s="281" t="s">
        <v>809</v>
      </c>
      <c r="C365" s="271">
        <v>284.60000000000002</v>
      </c>
      <c r="D365" s="272">
        <v>279.38333333333338</v>
      </c>
      <c r="E365" s="272">
        <v>272.01666666666677</v>
      </c>
      <c r="F365" s="272">
        <v>259.43333333333339</v>
      </c>
      <c r="G365" s="272">
        <v>252.06666666666678</v>
      </c>
      <c r="H365" s="272">
        <v>291.96666666666675</v>
      </c>
      <c r="I365" s="272">
        <v>299.33333333333343</v>
      </c>
      <c r="J365" s="272">
        <v>311.91666666666674</v>
      </c>
      <c r="K365" s="271">
        <v>286.75</v>
      </c>
      <c r="L365" s="271">
        <v>266.8</v>
      </c>
      <c r="M365" s="271">
        <v>74.196150000000003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117.1</v>
      </c>
      <c r="D366" s="272">
        <v>116.83333333333333</v>
      </c>
      <c r="E366" s="272">
        <v>116.16666666666666</v>
      </c>
      <c r="F366" s="272">
        <v>115.23333333333333</v>
      </c>
      <c r="G366" s="272">
        <v>114.56666666666666</v>
      </c>
      <c r="H366" s="272">
        <v>117.76666666666665</v>
      </c>
      <c r="I366" s="272">
        <v>118.43333333333331</v>
      </c>
      <c r="J366" s="272">
        <v>119.36666666666665</v>
      </c>
      <c r="K366" s="271">
        <v>117.5</v>
      </c>
      <c r="L366" s="271">
        <v>115.9</v>
      </c>
      <c r="M366" s="271">
        <v>32.456780000000002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218.95</v>
      </c>
      <c r="D367" s="272">
        <v>217.75</v>
      </c>
      <c r="E367" s="272">
        <v>215.35</v>
      </c>
      <c r="F367" s="272">
        <v>211.75</v>
      </c>
      <c r="G367" s="272">
        <v>209.35</v>
      </c>
      <c r="H367" s="272">
        <v>221.35</v>
      </c>
      <c r="I367" s="272">
        <v>223.74999999999997</v>
      </c>
      <c r="J367" s="272">
        <v>227.35</v>
      </c>
      <c r="K367" s="271">
        <v>220.15</v>
      </c>
      <c r="L367" s="271">
        <v>214.15</v>
      </c>
      <c r="M367" s="271">
        <v>91.024180000000001</v>
      </c>
      <c r="N367" s="1"/>
      <c r="O367" s="1"/>
    </row>
    <row r="368" spans="1:15" ht="12.75" customHeight="1">
      <c r="A368" s="30">
        <v>358</v>
      </c>
      <c r="B368" s="281" t="s">
        <v>810</v>
      </c>
      <c r="C368" s="271">
        <v>395.7</v>
      </c>
      <c r="D368" s="272">
        <v>398.58333333333331</v>
      </c>
      <c r="E368" s="272">
        <v>390.26666666666665</v>
      </c>
      <c r="F368" s="272">
        <v>384.83333333333331</v>
      </c>
      <c r="G368" s="272">
        <v>376.51666666666665</v>
      </c>
      <c r="H368" s="272">
        <v>404.01666666666665</v>
      </c>
      <c r="I368" s="272">
        <v>412.33333333333337</v>
      </c>
      <c r="J368" s="272">
        <v>417.76666666666665</v>
      </c>
      <c r="K368" s="271">
        <v>406.9</v>
      </c>
      <c r="L368" s="271">
        <v>393.15</v>
      </c>
      <c r="M368" s="271">
        <v>7.7704599999999999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437.25</v>
      </c>
      <c r="D369" s="272">
        <v>434.06666666666666</v>
      </c>
      <c r="E369" s="272">
        <v>416.23333333333335</v>
      </c>
      <c r="F369" s="272">
        <v>395.2166666666667</v>
      </c>
      <c r="G369" s="272">
        <v>377.38333333333338</v>
      </c>
      <c r="H369" s="272">
        <v>455.08333333333331</v>
      </c>
      <c r="I369" s="272">
        <v>472.91666666666669</v>
      </c>
      <c r="J369" s="272">
        <v>493.93333333333328</v>
      </c>
      <c r="K369" s="271">
        <v>451.9</v>
      </c>
      <c r="L369" s="271">
        <v>413.05</v>
      </c>
      <c r="M369" s="271">
        <v>11.00924</v>
      </c>
      <c r="N369" s="1"/>
      <c r="O369" s="1"/>
    </row>
    <row r="370" spans="1:15" ht="12.75" customHeight="1">
      <c r="A370" s="30">
        <v>360</v>
      </c>
      <c r="B370" s="281" t="s">
        <v>454</v>
      </c>
      <c r="C370" s="271">
        <v>612.1</v>
      </c>
      <c r="D370" s="272">
        <v>609.69999999999993</v>
      </c>
      <c r="E370" s="272">
        <v>604.39999999999986</v>
      </c>
      <c r="F370" s="272">
        <v>596.69999999999993</v>
      </c>
      <c r="G370" s="272">
        <v>591.39999999999986</v>
      </c>
      <c r="H370" s="272">
        <v>617.39999999999986</v>
      </c>
      <c r="I370" s="272">
        <v>622.69999999999982</v>
      </c>
      <c r="J370" s="272">
        <v>630.39999999999986</v>
      </c>
      <c r="K370" s="271">
        <v>615</v>
      </c>
      <c r="L370" s="271">
        <v>602</v>
      </c>
      <c r="M370" s="271">
        <v>1.4127799999999999</v>
      </c>
      <c r="N370" s="1"/>
      <c r="O370" s="1"/>
    </row>
    <row r="371" spans="1:15" ht="12.75" customHeight="1">
      <c r="A371" s="30">
        <v>361</v>
      </c>
      <c r="B371" s="281" t="s">
        <v>455</v>
      </c>
      <c r="C371" s="271">
        <v>121.35</v>
      </c>
      <c r="D371" s="272">
        <v>122.05</v>
      </c>
      <c r="E371" s="272">
        <v>120.39999999999999</v>
      </c>
      <c r="F371" s="272">
        <v>119.44999999999999</v>
      </c>
      <c r="G371" s="272">
        <v>117.79999999999998</v>
      </c>
      <c r="H371" s="272">
        <v>123</v>
      </c>
      <c r="I371" s="272">
        <v>124.65</v>
      </c>
      <c r="J371" s="272">
        <v>125.60000000000001</v>
      </c>
      <c r="K371" s="271">
        <v>123.7</v>
      </c>
      <c r="L371" s="271">
        <v>121.1</v>
      </c>
      <c r="M371" s="271">
        <v>2.59795</v>
      </c>
      <c r="N371" s="1"/>
      <c r="O371" s="1"/>
    </row>
    <row r="372" spans="1:15" ht="12.75" customHeight="1">
      <c r="A372" s="30">
        <v>362</v>
      </c>
      <c r="B372" s="281" t="s">
        <v>862</v>
      </c>
      <c r="C372" s="271">
        <v>1247.3499999999999</v>
      </c>
      <c r="D372" s="272">
        <v>1252.3999999999999</v>
      </c>
      <c r="E372" s="272">
        <v>1234.9499999999998</v>
      </c>
      <c r="F372" s="272">
        <v>1222.55</v>
      </c>
      <c r="G372" s="272">
        <v>1205.0999999999999</v>
      </c>
      <c r="H372" s="272">
        <v>1264.7999999999997</v>
      </c>
      <c r="I372" s="272">
        <v>1282.25</v>
      </c>
      <c r="J372" s="272">
        <v>1294.6499999999996</v>
      </c>
      <c r="K372" s="271">
        <v>1269.8499999999999</v>
      </c>
      <c r="L372" s="271">
        <v>1240</v>
      </c>
      <c r="M372" s="271">
        <v>0.13403999999999999</v>
      </c>
      <c r="N372" s="1"/>
      <c r="O372" s="1"/>
    </row>
    <row r="373" spans="1:15" ht="12.75" customHeight="1">
      <c r="A373" s="30">
        <v>363</v>
      </c>
      <c r="B373" s="281" t="s">
        <v>456</v>
      </c>
      <c r="C373" s="271">
        <v>4383.95</v>
      </c>
      <c r="D373" s="272">
        <v>4402.3</v>
      </c>
      <c r="E373" s="272">
        <v>4331.6500000000005</v>
      </c>
      <c r="F373" s="272">
        <v>4279.3500000000004</v>
      </c>
      <c r="G373" s="272">
        <v>4208.7000000000007</v>
      </c>
      <c r="H373" s="272">
        <v>4454.6000000000004</v>
      </c>
      <c r="I373" s="272">
        <v>4525.25</v>
      </c>
      <c r="J373" s="272">
        <v>4577.55</v>
      </c>
      <c r="K373" s="271">
        <v>4472.95</v>
      </c>
      <c r="L373" s="271">
        <v>4350</v>
      </c>
      <c r="M373" s="271">
        <v>3.9919999999999997E-2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14672.35</v>
      </c>
      <c r="D374" s="272">
        <v>14593.75</v>
      </c>
      <c r="E374" s="272">
        <v>14446.55</v>
      </c>
      <c r="F374" s="272">
        <v>14220.75</v>
      </c>
      <c r="G374" s="272">
        <v>14073.55</v>
      </c>
      <c r="H374" s="272">
        <v>14819.55</v>
      </c>
      <c r="I374" s="272">
        <v>14966.75</v>
      </c>
      <c r="J374" s="272">
        <v>15192.55</v>
      </c>
      <c r="K374" s="271">
        <v>14740.95</v>
      </c>
      <c r="L374" s="271">
        <v>14367.95</v>
      </c>
      <c r="M374" s="271">
        <v>7.5499999999999998E-2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33.4</v>
      </c>
      <c r="D375" s="272">
        <v>32.833333333333336</v>
      </c>
      <c r="E375" s="272">
        <v>31.916666666666671</v>
      </c>
      <c r="F375" s="272">
        <v>30.433333333333337</v>
      </c>
      <c r="G375" s="272">
        <v>29.516666666666673</v>
      </c>
      <c r="H375" s="272">
        <v>34.31666666666667</v>
      </c>
      <c r="I375" s="272">
        <v>35.233333333333341</v>
      </c>
      <c r="J375" s="272">
        <v>36.716666666666669</v>
      </c>
      <c r="K375" s="271">
        <v>33.75</v>
      </c>
      <c r="L375" s="271">
        <v>31.35</v>
      </c>
      <c r="M375" s="271">
        <v>704.56056000000001</v>
      </c>
      <c r="N375" s="1"/>
      <c r="O375" s="1"/>
    </row>
    <row r="376" spans="1:15" ht="12.75" customHeight="1">
      <c r="A376" s="30">
        <v>366</v>
      </c>
      <c r="B376" s="281" t="s">
        <v>457</v>
      </c>
      <c r="C376" s="271">
        <v>591.75</v>
      </c>
      <c r="D376" s="272">
        <v>589.58333333333337</v>
      </c>
      <c r="E376" s="272">
        <v>584.26666666666677</v>
      </c>
      <c r="F376" s="272">
        <v>576.78333333333342</v>
      </c>
      <c r="G376" s="272">
        <v>571.46666666666681</v>
      </c>
      <c r="H376" s="272">
        <v>597.06666666666672</v>
      </c>
      <c r="I376" s="272">
        <v>602.38333333333333</v>
      </c>
      <c r="J376" s="272">
        <v>609.86666666666667</v>
      </c>
      <c r="K376" s="271">
        <v>594.9</v>
      </c>
      <c r="L376" s="271">
        <v>582.1</v>
      </c>
      <c r="M376" s="271">
        <v>0.88987000000000005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96.15</v>
      </c>
      <c r="D377" s="272">
        <v>95.233333333333334</v>
      </c>
      <c r="E377" s="272">
        <v>92.716666666666669</v>
      </c>
      <c r="F377" s="272">
        <v>89.283333333333331</v>
      </c>
      <c r="G377" s="272">
        <v>86.766666666666666</v>
      </c>
      <c r="H377" s="272">
        <v>98.666666666666671</v>
      </c>
      <c r="I377" s="272">
        <v>101.18333333333335</v>
      </c>
      <c r="J377" s="272">
        <v>104.61666666666667</v>
      </c>
      <c r="K377" s="271">
        <v>97.75</v>
      </c>
      <c r="L377" s="271">
        <v>91.8</v>
      </c>
      <c r="M377" s="271">
        <v>252.78567000000001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132.85</v>
      </c>
      <c r="D378" s="272">
        <v>132.45000000000002</v>
      </c>
      <c r="E378" s="272">
        <v>131.90000000000003</v>
      </c>
      <c r="F378" s="272">
        <v>130.95000000000002</v>
      </c>
      <c r="G378" s="272">
        <v>130.40000000000003</v>
      </c>
      <c r="H378" s="272">
        <v>133.40000000000003</v>
      </c>
      <c r="I378" s="272">
        <v>133.95000000000005</v>
      </c>
      <c r="J378" s="272">
        <v>134.90000000000003</v>
      </c>
      <c r="K378" s="271">
        <v>133</v>
      </c>
      <c r="L378" s="271">
        <v>131.5</v>
      </c>
      <c r="M378" s="271">
        <v>29.476459999999999</v>
      </c>
      <c r="N378" s="1"/>
      <c r="O378" s="1"/>
    </row>
    <row r="379" spans="1:15" ht="12.75" customHeight="1">
      <c r="A379" s="30">
        <v>369</v>
      </c>
      <c r="B379" s="281" t="s">
        <v>812</v>
      </c>
      <c r="C379" s="271">
        <v>513.04999999999995</v>
      </c>
      <c r="D379" s="272">
        <v>515.35</v>
      </c>
      <c r="E379" s="272">
        <v>508.85</v>
      </c>
      <c r="F379" s="272">
        <v>504.65</v>
      </c>
      <c r="G379" s="272">
        <v>498.15</v>
      </c>
      <c r="H379" s="272">
        <v>519.55000000000007</v>
      </c>
      <c r="I379" s="272">
        <v>526.05000000000007</v>
      </c>
      <c r="J379" s="272">
        <v>530.25000000000011</v>
      </c>
      <c r="K379" s="271">
        <v>521.85</v>
      </c>
      <c r="L379" s="271">
        <v>511.15</v>
      </c>
      <c r="M379" s="271">
        <v>1.76115</v>
      </c>
      <c r="N379" s="1"/>
      <c r="O379" s="1"/>
    </row>
    <row r="380" spans="1:15" ht="12.75" customHeight="1">
      <c r="A380" s="30">
        <v>370</v>
      </c>
      <c r="B380" s="281" t="s">
        <v>458</v>
      </c>
      <c r="C380" s="271">
        <v>266.95</v>
      </c>
      <c r="D380" s="272">
        <v>266.31666666666666</v>
      </c>
      <c r="E380" s="272">
        <v>262.68333333333334</v>
      </c>
      <c r="F380" s="272">
        <v>258.41666666666669</v>
      </c>
      <c r="G380" s="272">
        <v>254.78333333333336</v>
      </c>
      <c r="H380" s="272">
        <v>270.58333333333331</v>
      </c>
      <c r="I380" s="272">
        <v>274.21666666666664</v>
      </c>
      <c r="J380" s="272">
        <v>278.48333333333329</v>
      </c>
      <c r="K380" s="271">
        <v>269.95</v>
      </c>
      <c r="L380" s="271">
        <v>262.05</v>
      </c>
      <c r="M380" s="271">
        <v>2.0714299999999999</v>
      </c>
      <c r="N380" s="1"/>
      <c r="O380" s="1"/>
    </row>
    <row r="381" spans="1:15" ht="12.75" customHeight="1">
      <c r="A381" s="30">
        <v>371</v>
      </c>
      <c r="B381" s="281" t="s">
        <v>459</v>
      </c>
      <c r="C381" s="271">
        <v>939.9</v>
      </c>
      <c r="D381" s="272">
        <v>942.2166666666667</v>
      </c>
      <c r="E381" s="272">
        <v>929.53333333333342</v>
      </c>
      <c r="F381" s="272">
        <v>919.16666666666674</v>
      </c>
      <c r="G381" s="272">
        <v>906.48333333333346</v>
      </c>
      <c r="H381" s="272">
        <v>952.58333333333337</v>
      </c>
      <c r="I381" s="272">
        <v>965.26666666666677</v>
      </c>
      <c r="J381" s="272">
        <v>975.63333333333333</v>
      </c>
      <c r="K381" s="271">
        <v>954.9</v>
      </c>
      <c r="L381" s="271">
        <v>931.85</v>
      </c>
      <c r="M381" s="271">
        <v>1.7360199999999999</v>
      </c>
      <c r="N381" s="1"/>
      <c r="O381" s="1"/>
    </row>
    <row r="382" spans="1:15" ht="12.75" customHeight="1">
      <c r="A382" s="30">
        <v>372</v>
      </c>
      <c r="B382" s="281" t="s">
        <v>460</v>
      </c>
      <c r="C382" s="271">
        <v>31.1</v>
      </c>
      <c r="D382" s="272">
        <v>31.349999999999998</v>
      </c>
      <c r="E382" s="272">
        <v>30.749999999999996</v>
      </c>
      <c r="F382" s="272">
        <v>30.4</v>
      </c>
      <c r="G382" s="272">
        <v>29.799999999999997</v>
      </c>
      <c r="H382" s="272">
        <v>31.699999999999996</v>
      </c>
      <c r="I382" s="272">
        <v>32.299999999999997</v>
      </c>
      <c r="J382" s="272">
        <v>32.649999999999991</v>
      </c>
      <c r="K382" s="271">
        <v>31.95</v>
      </c>
      <c r="L382" s="271">
        <v>31</v>
      </c>
      <c r="M382" s="271">
        <v>40.799190000000003</v>
      </c>
      <c r="N382" s="1"/>
      <c r="O382" s="1"/>
    </row>
    <row r="383" spans="1:15" ht="12.75" customHeight="1">
      <c r="A383" s="30">
        <v>373</v>
      </c>
      <c r="B383" s="281" t="s">
        <v>811</v>
      </c>
      <c r="C383" s="271">
        <v>99.85</v>
      </c>
      <c r="D383" s="272">
        <v>99.149999999999991</v>
      </c>
      <c r="E383" s="272">
        <v>98.149999999999977</v>
      </c>
      <c r="F383" s="272">
        <v>96.449999999999989</v>
      </c>
      <c r="G383" s="272">
        <v>95.449999999999974</v>
      </c>
      <c r="H383" s="272">
        <v>100.84999999999998</v>
      </c>
      <c r="I383" s="272">
        <v>101.85000000000001</v>
      </c>
      <c r="J383" s="272">
        <v>103.54999999999998</v>
      </c>
      <c r="K383" s="271">
        <v>100.15</v>
      </c>
      <c r="L383" s="271">
        <v>97.45</v>
      </c>
      <c r="M383" s="271">
        <v>5.3442699999999999</v>
      </c>
      <c r="N383" s="1"/>
      <c r="O383" s="1"/>
    </row>
    <row r="384" spans="1:15" ht="12.75" customHeight="1">
      <c r="A384" s="30">
        <v>374</v>
      </c>
      <c r="B384" s="281" t="s">
        <v>461</v>
      </c>
      <c r="C384" s="271">
        <v>191.35</v>
      </c>
      <c r="D384" s="272">
        <v>187.65</v>
      </c>
      <c r="E384" s="272">
        <v>181.8</v>
      </c>
      <c r="F384" s="272">
        <v>172.25</v>
      </c>
      <c r="G384" s="272">
        <v>166.4</v>
      </c>
      <c r="H384" s="272">
        <v>197.20000000000002</v>
      </c>
      <c r="I384" s="272">
        <v>203.04999999999998</v>
      </c>
      <c r="J384" s="272">
        <v>212.60000000000002</v>
      </c>
      <c r="K384" s="271">
        <v>193.5</v>
      </c>
      <c r="L384" s="271">
        <v>178.1</v>
      </c>
      <c r="M384" s="271">
        <v>193.57381000000001</v>
      </c>
      <c r="N384" s="1"/>
      <c r="O384" s="1"/>
    </row>
    <row r="385" spans="1:15" ht="12.75" customHeight="1">
      <c r="A385" s="30">
        <v>375</v>
      </c>
      <c r="B385" s="281" t="s">
        <v>462</v>
      </c>
      <c r="C385" s="271">
        <v>607.70000000000005</v>
      </c>
      <c r="D385" s="272">
        <v>605.23333333333335</v>
      </c>
      <c r="E385" s="272">
        <v>598.4666666666667</v>
      </c>
      <c r="F385" s="272">
        <v>589.23333333333335</v>
      </c>
      <c r="G385" s="272">
        <v>582.4666666666667</v>
      </c>
      <c r="H385" s="272">
        <v>614.4666666666667</v>
      </c>
      <c r="I385" s="272">
        <v>621.23333333333335</v>
      </c>
      <c r="J385" s="272">
        <v>630.4666666666667</v>
      </c>
      <c r="K385" s="271">
        <v>612</v>
      </c>
      <c r="L385" s="271">
        <v>596</v>
      </c>
      <c r="M385" s="271">
        <v>1.3690599999999999</v>
      </c>
      <c r="N385" s="1"/>
      <c r="O385" s="1"/>
    </row>
    <row r="386" spans="1:15" ht="12.75" customHeight="1">
      <c r="A386" s="30">
        <v>376</v>
      </c>
      <c r="B386" s="281" t="s">
        <v>463</v>
      </c>
      <c r="C386" s="271">
        <v>216.9</v>
      </c>
      <c r="D386" s="272">
        <v>215.96666666666667</v>
      </c>
      <c r="E386" s="272">
        <v>213.43333333333334</v>
      </c>
      <c r="F386" s="272">
        <v>209.96666666666667</v>
      </c>
      <c r="G386" s="272">
        <v>207.43333333333334</v>
      </c>
      <c r="H386" s="272">
        <v>219.43333333333334</v>
      </c>
      <c r="I386" s="272">
        <v>221.9666666666667</v>
      </c>
      <c r="J386" s="272">
        <v>225.43333333333334</v>
      </c>
      <c r="K386" s="271">
        <v>218.5</v>
      </c>
      <c r="L386" s="271">
        <v>212.5</v>
      </c>
      <c r="M386" s="271">
        <v>4.1953199999999997</v>
      </c>
      <c r="N386" s="1"/>
      <c r="O386" s="1"/>
    </row>
    <row r="387" spans="1:15" ht="12.75" customHeight="1">
      <c r="A387" s="30">
        <v>377</v>
      </c>
      <c r="B387" s="281" t="s">
        <v>464</v>
      </c>
      <c r="C387" s="271">
        <v>90.5</v>
      </c>
      <c r="D387" s="272">
        <v>89.433333333333337</v>
      </c>
      <c r="E387" s="272">
        <v>87.76666666666668</v>
      </c>
      <c r="F387" s="272">
        <v>85.033333333333346</v>
      </c>
      <c r="G387" s="272">
        <v>83.366666666666688</v>
      </c>
      <c r="H387" s="272">
        <v>92.166666666666671</v>
      </c>
      <c r="I387" s="272">
        <v>93.833333333333329</v>
      </c>
      <c r="J387" s="272">
        <v>96.566666666666663</v>
      </c>
      <c r="K387" s="271">
        <v>91.1</v>
      </c>
      <c r="L387" s="271">
        <v>86.7</v>
      </c>
      <c r="M387" s="271">
        <v>48.628740000000001</v>
      </c>
      <c r="N387" s="1"/>
      <c r="O387" s="1"/>
    </row>
    <row r="388" spans="1:15" ht="12.75" customHeight="1">
      <c r="A388" s="30">
        <v>378</v>
      </c>
      <c r="B388" s="281" t="s">
        <v>465</v>
      </c>
      <c r="C388" s="271">
        <v>1768.35</v>
      </c>
      <c r="D388" s="272">
        <v>1749.4666666666665</v>
      </c>
      <c r="E388" s="272">
        <v>1709.0333333333328</v>
      </c>
      <c r="F388" s="272">
        <v>1649.7166666666665</v>
      </c>
      <c r="G388" s="272">
        <v>1609.2833333333328</v>
      </c>
      <c r="H388" s="272">
        <v>1808.7833333333328</v>
      </c>
      <c r="I388" s="272">
        <v>1849.2166666666667</v>
      </c>
      <c r="J388" s="272">
        <v>1908.5333333333328</v>
      </c>
      <c r="K388" s="271">
        <v>1789.9</v>
      </c>
      <c r="L388" s="271">
        <v>1690.15</v>
      </c>
      <c r="M388" s="271">
        <v>0.45373999999999998</v>
      </c>
      <c r="N388" s="1"/>
      <c r="O388" s="1"/>
    </row>
    <row r="389" spans="1:15" ht="12.75" customHeight="1">
      <c r="A389" s="30">
        <v>379</v>
      </c>
      <c r="B389" s="281" t="s">
        <v>863</v>
      </c>
      <c r="C389" s="271">
        <v>43.9</v>
      </c>
      <c r="D389" s="272">
        <v>43.800000000000004</v>
      </c>
      <c r="E389" s="272">
        <v>42.750000000000007</v>
      </c>
      <c r="F389" s="272">
        <v>41.6</v>
      </c>
      <c r="G389" s="272">
        <v>40.550000000000004</v>
      </c>
      <c r="H389" s="272">
        <v>44.95000000000001</v>
      </c>
      <c r="I389" s="272">
        <v>46.000000000000007</v>
      </c>
      <c r="J389" s="272">
        <v>47.150000000000013</v>
      </c>
      <c r="K389" s="271">
        <v>44.85</v>
      </c>
      <c r="L389" s="271">
        <v>42.65</v>
      </c>
      <c r="M389" s="271">
        <v>19.464580000000002</v>
      </c>
      <c r="N389" s="1"/>
      <c r="O389" s="1"/>
    </row>
    <row r="390" spans="1:15" ht="12.75" customHeight="1">
      <c r="A390" s="30">
        <v>380</v>
      </c>
      <c r="B390" s="281" t="s">
        <v>466</v>
      </c>
      <c r="C390" s="271">
        <v>129</v>
      </c>
      <c r="D390" s="272">
        <v>127.75</v>
      </c>
      <c r="E390" s="272">
        <v>126</v>
      </c>
      <c r="F390" s="272">
        <v>123</v>
      </c>
      <c r="G390" s="272">
        <v>121.25</v>
      </c>
      <c r="H390" s="272">
        <v>130.75</v>
      </c>
      <c r="I390" s="272">
        <v>132.5</v>
      </c>
      <c r="J390" s="272">
        <v>135.5</v>
      </c>
      <c r="K390" s="271">
        <v>129.5</v>
      </c>
      <c r="L390" s="271">
        <v>124.75</v>
      </c>
      <c r="M390" s="271">
        <v>23.95008</v>
      </c>
      <c r="N390" s="1"/>
      <c r="O390" s="1"/>
    </row>
    <row r="391" spans="1:15" ht="12.75" customHeight="1">
      <c r="A391" s="30">
        <v>381</v>
      </c>
      <c r="B391" s="281" t="s">
        <v>467</v>
      </c>
      <c r="C391" s="271">
        <v>1013.95</v>
      </c>
      <c r="D391" s="272">
        <v>1008.1833333333334</v>
      </c>
      <c r="E391" s="272">
        <v>996.36666666666679</v>
      </c>
      <c r="F391" s="272">
        <v>978.78333333333342</v>
      </c>
      <c r="G391" s="272">
        <v>966.96666666666681</v>
      </c>
      <c r="H391" s="272">
        <v>1025.7666666666669</v>
      </c>
      <c r="I391" s="272">
        <v>1037.5833333333335</v>
      </c>
      <c r="J391" s="272">
        <v>1055.1666666666667</v>
      </c>
      <c r="K391" s="271">
        <v>1020</v>
      </c>
      <c r="L391" s="271">
        <v>990.6</v>
      </c>
      <c r="M391" s="271">
        <v>2.1517200000000001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2574.85</v>
      </c>
      <c r="D392" s="272">
        <v>2556.7333333333336</v>
      </c>
      <c r="E392" s="272">
        <v>2525.7166666666672</v>
      </c>
      <c r="F392" s="272">
        <v>2476.5833333333335</v>
      </c>
      <c r="G392" s="272">
        <v>2445.5666666666671</v>
      </c>
      <c r="H392" s="272">
        <v>2605.8666666666672</v>
      </c>
      <c r="I392" s="272">
        <v>2636.8833333333337</v>
      </c>
      <c r="J392" s="272">
        <v>2686.0166666666673</v>
      </c>
      <c r="K392" s="271">
        <v>2587.75</v>
      </c>
      <c r="L392" s="271">
        <v>2507.6</v>
      </c>
      <c r="M392" s="271">
        <v>72.455680000000001</v>
      </c>
      <c r="N392" s="1"/>
      <c r="O392" s="1"/>
    </row>
    <row r="393" spans="1:15" ht="12.75" customHeight="1">
      <c r="A393" s="30">
        <v>383</v>
      </c>
      <c r="B393" s="281" t="s">
        <v>826</v>
      </c>
      <c r="C393" s="271">
        <v>120.05</v>
      </c>
      <c r="D393" s="272">
        <v>120.28333333333332</v>
      </c>
      <c r="E393" s="272">
        <v>118.21666666666664</v>
      </c>
      <c r="F393" s="272">
        <v>116.38333333333333</v>
      </c>
      <c r="G393" s="272">
        <v>114.31666666666665</v>
      </c>
      <c r="H393" s="272">
        <v>122.11666666666663</v>
      </c>
      <c r="I393" s="272">
        <v>124.18333333333332</v>
      </c>
      <c r="J393" s="272">
        <v>126.01666666666662</v>
      </c>
      <c r="K393" s="271">
        <v>122.35</v>
      </c>
      <c r="L393" s="271">
        <v>118.45</v>
      </c>
      <c r="M393" s="271">
        <v>7.2077600000000004</v>
      </c>
      <c r="N393" s="1"/>
      <c r="O393" s="1"/>
    </row>
    <row r="394" spans="1:15" ht="12.75" customHeight="1">
      <c r="A394" s="30">
        <v>384</v>
      </c>
      <c r="B394" s="281" t="s">
        <v>468</v>
      </c>
      <c r="C394" s="271">
        <v>894.95</v>
      </c>
      <c r="D394" s="272">
        <v>897.63333333333333</v>
      </c>
      <c r="E394" s="272">
        <v>888.41666666666663</v>
      </c>
      <c r="F394" s="272">
        <v>881.88333333333333</v>
      </c>
      <c r="G394" s="272">
        <v>872.66666666666663</v>
      </c>
      <c r="H394" s="272">
        <v>904.16666666666663</v>
      </c>
      <c r="I394" s="272">
        <v>913.38333333333333</v>
      </c>
      <c r="J394" s="272">
        <v>919.91666666666663</v>
      </c>
      <c r="K394" s="271">
        <v>906.85</v>
      </c>
      <c r="L394" s="271">
        <v>891.1</v>
      </c>
      <c r="M394" s="271">
        <v>0.34278999999999998</v>
      </c>
      <c r="N394" s="1"/>
      <c r="O394" s="1"/>
    </row>
    <row r="395" spans="1:15" ht="12.75" customHeight="1">
      <c r="A395" s="30">
        <v>385</v>
      </c>
      <c r="B395" s="281" t="s">
        <v>469</v>
      </c>
      <c r="C395" s="271">
        <v>1491.65</v>
      </c>
      <c r="D395" s="272">
        <v>1467.55</v>
      </c>
      <c r="E395" s="272">
        <v>1424.1</v>
      </c>
      <c r="F395" s="272">
        <v>1356.55</v>
      </c>
      <c r="G395" s="272">
        <v>1313.1</v>
      </c>
      <c r="H395" s="272">
        <v>1535.1</v>
      </c>
      <c r="I395" s="272">
        <v>1578.5500000000002</v>
      </c>
      <c r="J395" s="272">
        <v>1646.1</v>
      </c>
      <c r="K395" s="271">
        <v>1511</v>
      </c>
      <c r="L395" s="271">
        <v>1400</v>
      </c>
      <c r="M395" s="271">
        <v>19.2028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944.2</v>
      </c>
      <c r="D396" s="272">
        <v>944.35</v>
      </c>
      <c r="E396" s="272">
        <v>937.1</v>
      </c>
      <c r="F396" s="272">
        <v>930</v>
      </c>
      <c r="G396" s="272">
        <v>922.75</v>
      </c>
      <c r="H396" s="272">
        <v>951.45</v>
      </c>
      <c r="I396" s="272">
        <v>958.7</v>
      </c>
      <c r="J396" s="272">
        <v>965.80000000000007</v>
      </c>
      <c r="K396" s="271">
        <v>951.6</v>
      </c>
      <c r="L396" s="271">
        <v>937.25</v>
      </c>
      <c r="M396" s="271">
        <v>14.524290000000001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1313.3</v>
      </c>
      <c r="D397" s="272">
        <v>1305.9833333333333</v>
      </c>
      <c r="E397" s="272">
        <v>1294.7166666666667</v>
      </c>
      <c r="F397" s="272">
        <v>1276.1333333333334</v>
      </c>
      <c r="G397" s="272">
        <v>1264.8666666666668</v>
      </c>
      <c r="H397" s="272">
        <v>1324.5666666666666</v>
      </c>
      <c r="I397" s="272">
        <v>1335.8333333333335</v>
      </c>
      <c r="J397" s="272">
        <v>1354.4166666666665</v>
      </c>
      <c r="K397" s="271">
        <v>1317.25</v>
      </c>
      <c r="L397" s="271">
        <v>1287.4000000000001</v>
      </c>
      <c r="M397" s="271">
        <v>29.73441</v>
      </c>
      <c r="N397" s="1"/>
      <c r="O397" s="1"/>
    </row>
    <row r="398" spans="1:15" ht="12.75" customHeight="1">
      <c r="A398" s="30">
        <v>388</v>
      </c>
      <c r="B398" s="281" t="s">
        <v>470</v>
      </c>
      <c r="C398" s="271">
        <v>447.25</v>
      </c>
      <c r="D398" s="272">
        <v>447.08333333333331</v>
      </c>
      <c r="E398" s="272">
        <v>443.66666666666663</v>
      </c>
      <c r="F398" s="272">
        <v>440.08333333333331</v>
      </c>
      <c r="G398" s="272">
        <v>436.66666666666663</v>
      </c>
      <c r="H398" s="272">
        <v>450.66666666666663</v>
      </c>
      <c r="I398" s="272">
        <v>454.08333333333326</v>
      </c>
      <c r="J398" s="272">
        <v>457.66666666666663</v>
      </c>
      <c r="K398" s="271">
        <v>450.5</v>
      </c>
      <c r="L398" s="271">
        <v>443.5</v>
      </c>
      <c r="M398" s="271">
        <v>0.88744000000000001</v>
      </c>
      <c r="N398" s="1"/>
      <c r="O398" s="1"/>
    </row>
    <row r="399" spans="1:15" ht="12.75" customHeight="1">
      <c r="A399" s="30">
        <v>389</v>
      </c>
      <c r="B399" s="281" t="s">
        <v>471</v>
      </c>
      <c r="C399" s="271">
        <v>28.5</v>
      </c>
      <c r="D399" s="272">
        <v>28.566666666666666</v>
      </c>
      <c r="E399" s="272">
        <v>28.133333333333333</v>
      </c>
      <c r="F399" s="272">
        <v>27.766666666666666</v>
      </c>
      <c r="G399" s="272">
        <v>27.333333333333332</v>
      </c>
      <c r="H399" s="272">
        <v>28.933333333333334</v>
      </c>
      <c r="I399" s="272">
        <v>29.366666666666664</v>
      </c>
      <c r="J399" s="272">
        <v>29.733333333333334</v>
      </c>
      <c r="K399" s="271">
        <v>29</v>
      </c>
      <c r="L399" s="271">
        <v>28.2</v>
      </c>
      <c r="M399" s="271">
        <v>16.724699999999999</v>
      </c>
      <c r="N399" s="1"/>
      <c r="O399" s="1"/>
    </row>
    <row r="400" spans="1:15" ht="12.75" customHeight="1">
      <c r="A400" s="30">
        <v>390</v>
      </c>
      <c r="B400" s="281" t="s">
        <v>472</v>
      </c>
      <c r="C400" s="271">
        <v>4410.95</v>
      </c>
      <c r="D400" s="272">
        <v>4378.6500000000005</v>
      </c>
      <c r="E400" s="272">
        <v>4310.3000000000011</v>
      </c>
      <c r="F400" s="272">
        <v>4209.6500000000005</v>
      </c>
      <c r="G400" s="272">
        <v>4141.3000000000011</v>
      </c>
      <c r="H400" s="272">
        <v>4479.3000000000011</v>
      </c>
      <c r="I400" s="272">
        <v>4547.6500000000015</v>
      </c>
      <c r="J400" s="272">
        <v>4648.3000000000011</v>
      </c>
      <c r="K400" s="271">
        <v>4447</v>
      </c>
      <c r="L400" s="271">
        <v>4278</v>
      </c>
      <c r="M400" s="271">
        <v>1.3304400000000001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2453.5</v>
      </c>
      <c r="D401" s="272">
        <v>2444.4833333333336</v>
      </c>
      <c r="E401" s="272">
        <v>2431.166666666667</v>
      </c>
      <c r="F401" s="272">
        <v>2408.8333333333335</v>
      </c>
      <c r="G401" s="272">
        <v>2395.5166666666669</v>
      </c>
      <c r="H401" s="272">
        <v>2466.8166666666671</v>
      </c>
      <c r="I401" s="272">
        <v>2480.1333333333337</v>
      </c>
      <c r="J401" s="272">
        <v>2502.4666666666672</v>
      </c>
      <c r="K401" s="271">
        <v>2457.8000000000002</v>
      </c>
      <c r="L401" s="271">
        <v>2422.15</v>
      </c>
      <c r="M401" s="271">
        <v>3.3600400000000001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6385.4</v>
      </c>
      <c r="D402" s="272">
        <v>6375.5</v>
      </c>
      <c r="E402" s="272">
        <v>6346</v>
      </c>
      <c r="F402" s="272">
        <v>6306.6</v>
      </c>
      <c r="G402" s="272">
        <v>6277.1</v>
      </c>
      <c r="H402" s="272">
        <v>6414.9</v>
      </c>
      <c r="I402" s="272">
        <v>6444.4</v>
      </c>
      <c r="J402" s="272">
        <v>6483.7999999999993</v>
      </c>
      <c r="K402" s="271">
        <v>6405</v>
      </c>
      <c r="L402" s="271">
        <v>6336.1</v>
      </c>
      <c r="M402" s="271">
        <v>0.36492999999999998</v>
      </c>
      <c r="N402" s="1"/>
      <c r="O402" s="1"/>
    </row>
    <row r="403" spans="1:15" ht="12.75" customHeight="1">
      <c r="A403" s="30">
        <v>393</v>
      </c>
      <c r="B403" s="281" t="s">
        <v>864</v>
      </c>
      <c r="C403" s="271">
        <v>1221.5</v>
      </c>
      <c r="D403" s="272">
        <v>1207.75</v>
      </c>
      <c r="E403" s="272">
        <v>1181.75</v>
      </c>
      <c r="F403" s="272">
        <v>1142</v>
      </c>
      <c r="G403" s="272">
        <v>1116</v>
      </c>
      <c r="H403" s="272">
        <v>1247.5</v>
      </c>
      <c r="I403" s="272">
        <v>1273.5</v>
      </c>
      <c r="J403" s="272">
        <v>1313.25</v>
      </c>
      <c r="K403" s="271">
        <v>1233.75</v>
      </c>
      <c r="L403" s="271">
        <v>1168</v>
      </c>
      <c r="M403" s="271">
        <v>2.0921599999999998</v>
      </c>
      <c r="N403" s="1"/>
      <c r="O403" s="1"/>
    </row>
    <row r="404" spans="1:15" ht="12.75" customHeight="1">
      <c r="A404" s="30">
        <v>394</v>
      </c>
      <c r="B404" s="281" t="s">
        <v>865</v>
      </c>
      <c r="C404" s="271">
        <v>418.9</v>
      </c>
      <c r="D404" s="272">
        <v>420.25</v>
      </c>
      <c r="E404" s="272">
        <v>415.5</v>
      </c>
      <c r="F404" s="272">
        <v>412.1</v>
      </c>
      <c r="G404" s="272">
        <v>407.35</v>
      </c>
      <c r="H404" s="272">
        <v>423.65</v>
      </c>
      <c r="I404" s="272">
        <v>428.4</v>
      </c>
      <c r="J404" s="272">
        <v>431.79999999999995</v>
      </c>
      <c r="K404" s="271">
        <v>425</v>
      </c>
      <c r="L404" s="271">
        <v>416.85</v>
      </c>
      <c r="M404" s="271">
        <v>1.39062</v>
      </c>
      <c r="N404" s="1"/>
      <c r="O404" s="1"/>
    </row>
    <row r="405" spans="1:15" ht="12.75" customHeight="1">
      <c r="A405" s="30">
        <v>395</v>
      </c>
      <c r="B405" s="281" t="s">
        <v>473</v>
      </c>
      <c r="C405" s="271">
        <v>2833.1</v>
      </c>
      <c r="D405" s="272">
        <v>2847.6833333333329</v>
      </c>
      <c r="E405" s="272">
        <v>2774.3666666666659</v>
      </c>
      <c r="F405" s="272">
        <v>2715.6333333333328</v>
      </c>
      <c r="G405" s="272">
        <v>2642.3166666666657</v>
      </c>
      <c r="H405" s="272">
        <v>2906.4166666666661</v>
      </c>
      <c r="I405" s="272">
        <v>2979.7333333333327</v>
      </c>
      <c r="J405" s="272">
        <v>3038.4666666666662</v>
      </c>
      <c r="K405" s="271">
        <v>2921</v>
      </c>
      <c r="L405" s="271">
        <v>2788.95</v>
      </c>
      <c r="M405" s="271">
        <v>3.0750899999999999</v>
      </c>
      <c r="N405" s="1"/>
      <c r="O405" s="1"/>
    </row>
    <row r="406" spans="1:15" ht="12.75" customHeight="1">
      <c r="A406" s="30">
        <v>396</v>
      </c>
      <c r="B406" s="281" t="s">
        <v>474</v>
      </c>
      <c r="C406" s="271">
        <v>128.05000000000001</v>
      </c>
      <c r="D406" s="272">
        <v>128.26666666666668</v>
      </c>
      <c r="E406" s="272">
        <v>125.53333333333336</v>
      </c>
      <c r="F406" s="272">
        <v>123.01666666666668</v>
      </c>
      <c r="G406" s="272">
        <v>120.28333333333336</v>
      </c>
      <c r="H406" s="272">
        <v>130.78333333333336</v>
      </c>
      <c r="I406" s="272">
        <v>133.51666666666665</v>
      </c>
      <c r="J406" s="272">
        <v>136.03333333333336</v>
      </c>
      <c r="K406" s="271">
        <v>131</v>
      </c>
      <c r="L406" s="271">
        <v>125.75</v>
      </c>
      <c r="M406" s="271">
        <v>19.066079999999999</v>
      </c>
      <c r="N406" s="1"/>
      <c r="O406" s="1"/>
    </row>
    <row r="407" spans="1:15" ht="12.75" customHeight="1">
      <c r="A407" s="30">
        <v>397</v>
      </c>
      <c r="B407" s="281" t="s">
        <v>475</v>
      </c>
      <c r="C407" s="271">
        <v>2973.85</v>
      </c>
      <c r="D407" s="272">
        <v>2934.9500000000003</v>
      </c>
      <c r="E407" s="272">
        <v>2863.9000000000005</v>
      </c>
      <c r="F407" s="272">
        <v>2753.9500000000003</v>
      </c>
      <c r="G407" s="272">
        <v>2682.9000000000005</v>
      </c>
      <c r="H407" s="272">
        <v>3044.9000000000005</v>
      </c>
      <c r="I407" s="272">
        <v>3115.9500000000007</v>
      </c>
      <c r="J407" s="272">
        <v>3225.9000000000005</v>
      </c>
      <c r="K407" s="271">
        <v>3006</v>
      </c>
      <c r="L407" s="271">
        <v>2825</v>
      </c>
      <c r="M407" s="271">
        <v>0.23671</v>
      </c>
      <c r="N407" s="1"/>
      <c r="O407" s="1"/>
    </row>
    <row r="408" spans="1:15" ht="12.75" customHeight="1">
      <c r="A408" s="30">
        <v>398</v>
      </c>
      <c r="B408" s="281" t="s">
        <v>476</v>
      </c>
      <c r="C408" s="271">
        <v>416.05</v>
      </c>
      <c r="D408" s="272">
        <v>417.4666666666667</v>
      </c>
      <c r="E408" s="272">
        <v>412.68333333333339</v>
      </c>
      <c r="F408" s="272">
        <v>409.31666666666672</v>
      </c>
      <c r="G408" s="272">
        <v>404.53333333333342</v>
      </c>
      <c r="H408" s="272">
        <v>420.83333333333337</v>
      </c>
      <c r="I408" s="272">
        <v>425.61666666666667</v>
      </c>
      <c r="J408" s="272">
        <v>428.98333333333335</v>
      </c>
      <c r="K408" s="271">
        <v>422.25</v>
      </c>
      <c r="L408" s="271">
        <v>414.1</v>
      </c>
      <c r="M408" s="271">
        <v>1.101</v>
      </c>
      <c r="N408" s="1"/>
      <c r="O408" s="1"/>
    </row>
    <row r="409" spans="1:15" ht="12.75" customHeight="1">
      <c r="A409" s="30">
        <v>399</v>
      </c>
      <c r="B409" s="281" t="s">
        <v>477</v>
      </c>
      <c r="C409" s="271">
        <v>106.65</v>
      </c>
      <c r="D409" s="272">
        <v>106.06666666666666</v>
      </c>
      <c r="E409" s="272">
        <v>104.58333333333333</v>
      </c>
      <c r="F409" s="272">
        <v>102.51666666666667</v>
      </c>
      <c r="G409" s="272">
        <v>101.03333333333333</v>
      </c>
      <c r="H409" s="272">
        <v>108.13333333333333</v>
      </c>
      <c r="I409" s="272">
        <v>109.61666666666667</v>
      </c>
      <c r="J409" s="272">
        <v>111.68333333333332</v>
      </c>
      <c r="K409" s="271">
        <v>107.55</v>
      </c>
      <c r="L409" s="271">
        <v>104</v>
      </c>
      <c r="M409" s="271">
        <v>13.003729999999999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20947</v>
      </c>
      <c r="D410" s="272">
        <v>20827.383333333335</v>
      </c>
      <c r="E410" s="272">
        <v>20669.616666666669</v>
      </c>
      <c r="F410" s="272">
        <v>20392.233333333334</v>
      </c>
      <c r="G410" s="272">
        <v>20234.466666666667</v>
      </c>
      <c r="H410" s="272">
        <v>21104.76666666667</v>
      </c>
      <c r="I410" s="272">
        <v>21262.53333333334</v>
      </c>
      <c r="J410" s="272">
        <v>21539.916666666672</v>
      </c>
      <c r="K410" s="271">
        <v>20985.15</v>
      </c>
      <c r="L410" s="271">
        <v>20550</v>
      </c>
      <c r="M410" s="271">
        <v>0.32066</v>
      </c>
      <c r="N410" s="1"/>
      <c r="O410" s="1"/>
    </row>
    <row r="411" spans="1:15" ht="12.75" customHeight="1">
      <c r="A411" s="30">
        <v>401</v>
      </c>
      <c r="B411" s="281" t="s">
        <v>866</v>
      </c>
      <c r="C411" s="271">
        <v>49.9</v>
      </c>
      <c r="D411" s="272">
        <v>49.866666666666667</v>
      </c>
      <c r="E411" s="272">
        <v>48.883333333333333</v>
      </c>
      <c r="F411" s="272">
        <v>47.866666666666667</v>
      </c>
      <c r="G411" s="272">
        <v>46.883333333333333</v>
      </c>
      <c r="H411" s="272">
        <v>50.883333333333333</v>
      </c>
      <c r="I411" s="272">
        <v>51.866666666666667</v>
      </c>
      <c r="J411" s="272">
        <v>52.883333333333333</v>
      </c>
      <c r="K411" s="271">
        <v>50.85</v>
      </c>
      <c r="L411" s="271">
        <v>48.85</v>
      </c>
      <c r="M411" s="271">
        <v>135.81969000000001</v>
      </c>
      <c r="N411" s="1"/>
      <c r="O411" s="1"/>
    </row>
    <row r="412" spans="1:15" ht="12.75" customHeight="1">
      <c r="A412" s="30">
        <v>402</v>
      </c>
      <c r="B412" s="281" t="s">
        <v>478</v>
      </c>
      <c r="C412" s="271">
        <v>1942.7</v>
      </c>
      <c r="D412" s="272">
        <v>1952.2333333333333</v>
      </c>
      <c r="E412" s="272">
        <v>1919.5166666666667</v>
      </c>
      <c r="F412" s="272">
        <v>1896.3333333333333</v>
      </c>
      <c r="G412" s="272">
        <v>1863.6166666666666</v>
      </c>
      <c r="H412" s="272">
        <v>1975.4166666666667</v>
      </c>
      <c r="I412" s="272">
        <v>2008.1333333333334</v>
      </c>
      <c r="J412" s="272">
        <v>2031.3166666666668</v>
      </c>
      <c r="K412" s="271">
        <v>1984.95</v>
      </c>
      <c r="L412" s="271">
        <v>1929.05</v>
      </c>
      <c r="M412" s="271">
        <v>0.38768999999999998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1374.85</v>
      </c>
      <c r="D413" s="272">
        <v>1377.9833333333333</v>
      </c>
      <c r="E413" s="272">
        <v>1357.9666666666667</v>
      </c>
      <c r="F413" s="272">
        <v>1341.0833333333333</v>
      </c>
      <c r="G413" s="272">
        <v>1321.0666666666666</v>
      </c>
      <c r="H413" s="272">
        <v>1394.8666666666668</v>
      </c>
      <c r="I413" s="272">
        <v>1414.8833333333337</v>
      </c>
      <c r="J413" s="272">
        <v>1431.7666666666669</v>
      </c>
      <c r="K413" s="271">
        <v>1398</v>
      </c>
      <c r="L413" s="271">
        <v>1361.1</v>
      </c>
      <c r="M413" s="271">
        <v>9.4180499999999991</v>
      </c>
      <c r="N413" s="1"/>
      <c r="O413" s="1"/>
    </row>
    <row r="414" spans="1:15" ht="12.75" customHeight="1">
      <c r="A414" s="30">
        <v>404</v>
      </c>
      <c r="B414" s="281" t="s">
        <v>867</v>
      </c>
      <c r="C414" s="271">
        <v>311.5</v>
      </c>
      <c r="D414" s="272">
        <v>309.7833333333333</v>
      </c>
      <c r="E414" s="272">
        <v>305.51666666666659</v>
      </c>
      <c r="F414" s="272">
        <v>299.5333333333333</v>
      </c>
      <c r="G414" s="272">
        <v>295.26666666666659</v>
      </c>
      <c r="H414" s="272">
        <v>315.76666666666659</v>
      </c>
      <c r="I414" s="272">
        <v>320.03333333333325</v>
      </c>
      <c r="J414" s="272">
        <v>326.01666666666659</v>
      </c>
      <c r="K414" s="271">
        <v>314.05</v>
      </c>
      <c r="L414" s="271">
        <v>303.8</v>
      </c>
      <c r="M414" s="271">
        <v>1.6796899999999999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2758.85</v>
      </c>
      <c r="D415" s="272">
        <v>2741.7666666666664</v>
      </c>
      <c r="E415" s="272">
        <v>2717.5333333333328</v>
      </c>
      <c r="F415" s="272">
        <v>2676.2166666666662</v>
      </c>
      <c r="G415" s="272">
        <v>2651.9833333333327</v>
      </c>
      <c r="H415" s="272">
        <v>2783.083333333333</v>
      </c>
      <c r="I415" s="272">
        <v>2807.3166666666666</v>
      </c>
      <c r="J415" s="272">
        <v>2848.6333333333332</v>
      </c>
      <c r="K415" s="271">
        <v>2766</v>
      </c>
      <c r="L415" s="271">
        <v>2700.45</v>
      </c>
      <c r="M415" s="271">
        <v>6.2751599999999996</v>
      </c>
      <c r="N415" s="1"/>
      <c r="O415" s="1"/>
    </row>
    <row r="416" spans="1:15" ht="12.75" customHeight="1">
      <c r="A416" s="30">
        <v>406</v>
      </c>
      <c r="B416" s="281" t="s">
        <v>479</v>
      </c>
      <c r="C416" s="271">
        <v>698.5</v>
      </c>
      <c r="D416" s="272">
        <v>700.44999999999993</v>
      </c>
      <c r="E416" s="272">
        <v>693.39999999999986</v>
      </c>
      <c r="F416" s="272">
        <v>688.3</v>
      </c>
      <c r="G416" s="272">
        <v>681.24999999999989</v>
      </c>
      <c r="H416" s="272">
        <v>705.54999999999984</v>
      </c>
      <c r="I416" s="272">
        <v>712.5999999999998</v>
      </c>
      <c r="J416" s="272">
        <v>717.69999999999982</v>
      </c>
      <c r="K416" s="271">
        <v>707.5</v>
      </c>
      <c r="L416" s="271">
        <v>695.35</v>
      </c>
      <c r="M416" s="271">
        <v>1.63856</v>
      </c>
      <c r="N416" s="1"/>
      <c r="O416" s="1"/>
    </row>
    <row r="417" spans="1:15" ht="12.75" customHeight="1">
      <c r="A417" s="30">
        <v>407</v>
      </c>
      <c r="B417" s="281" t="s">
        <v>480</v>
      </c>
      <c r="C417" s="271">
        <v>2693.25</v>
      </c>
      <c r="D417" s="272">
        <v>2725.75</v>
      </c>
      <c r="E417" s="272">
        <v>2652.5</v>
      </c>
      <c r="F417" s="272">
        <v>2611.75</v>
      </c>
      <c r="G417" s="272">
        <v>2538.5</v>
      </c>
      <c r="H417" s="272">
        <v>2766.5</v>
      </c>
      <c r="I417" s="272">
        <v>2839.75</v>
      </c>
      <c r="J417" s="272">
        <v>2880.5</v>
      </c>
      <c r="K417" s="271">
        <v>2799</v>
      </c>
      <c r="L417" s="271">
        <v>2685</v>
      </c>
      <c r="M417" s="271">
        <v>0.41316000000000003</v>
      </c>
      <c r="N417" s="1"/>
      <c r="O417" s="1"/>
    </row>
    <row r="418" spans="1:15" ht="12.75" customHeight="1">
      <c r="A418" s="30">
        <v>408</v>
      </c>
      <c r="B418" s="281" t="s">
        <v>481</v>
      </c>
      <c r="C418" s="271">
        <v>386.25</v>
      </c>
      <c r="D418" s="272">
        <v>390.2</v>
      </c>
      <c r="E418" s="272">
        <v>380.45</v>
      </c>
      <c r="F418" s="272">
        <v>374.65</v>
      </c>
      <c r="G418" s="272">
        <v>364.9</v>
      </c>
      <c r="H418" s="272">
        <v>396</v>
      </c>
      <c r="I418" s="272">
        <v>405.75</v>
      </c>
      <c r="J418" s="272">
        <v>411.55</v>
      </c>
      <c r="K418" s="271">
        <v>399.95</v>
      </c>
      <c r="L418" s="271">
        <v>384.4</v>
      </c>
      <c r="M418" s="271">
        <v>1.7164600000000001</v>
      </c>
      <c r="N418" s="1"/>
      <c r="O418" s="1"/>
    </row>
    <row r="419" spans="1:15" ht="12.75" customHeight="1">
      <c r="A419" s="30">
        <v>409</v>
      </c>
      <c r="B419" s="281" t="s">
        <v>827</v>
      </c>
      <c r="C419" s="271">
        <v>596.20000000000005</v>
      </c>
      <c r="D419" s="272">
        <v>588.69999999999993</v>
      </c>
      <c r="E419" s="272">
        <v>573.39999999999986</v>
      </c>
      <c r="F419" s="272">
        <v>550.59999999999991</v>
      </c>
      <c r="G419" s="272">
        <v>535.29999999999984</v>
      </c>
      <c r="H419" s="272">
        <v>611.49999999999989</v>
      </c>
      <c r="I419" s="272">
        <v>626.79999999999984</v>
      </c>
      <c r="J419" s="272">
        <v>649.59999999999991</v>
      </c>
      <c r="K419" s="271">
        <v>604</v>
      </c>
      <c r="L419" s="271">
        <v>565.9</v>
      </c>
      <c r="M419" s="271">
        <v>19.061689999999999</v>
      </c>
      <c r="N419" s="1"/>
      <c r="O419" s="1"/>
    </row>
    <row r="420" spans="1:15" ht="12.75" customHeight="1">
      <c r="A420" s="30">
        <v>410</v>
      </c>
      <c r="B420" s="281" t="s">
        <v>482</v>
      </c>
      <c r="C420" s="271">
        <v>715.35</v>
      </c>
      <c r="D420" s="272">
        <v>712.04999999999984</v>
      </c>
      <c r="E420" s="272">
        <v>705.09999999999968</v>
      </c>
      <c r="F420" s="272">
        <v>694.8499999999998</v>
      </c>
      <c r="G420" s="272">
        <v>687.89999999999964</v>
      </c>
      <c r="H420" s="272">
        <v>722.29999999999973</v>
      </c>
      <c r="I420" s="272">
        <v>729.24999999999977</v>
      </c>
      <c r="J420" s="272">
        <v>739.49999999999977</v>
      </c>
      <c r="K420" s="271">
        <v>719</v>
      </c>
      <c r="L420" s="271">
        <v>701.8</v>
      </c>
      <c r="M420" s="271">
        <v>1.14682</v>
      </c>
      <c r="N420" s="1"/>
      <c r="O420" s="1"/>
    </row>
    <row r="421" spans="1:15" ht="12.75" customHeight="1">
      <c r="A421" s="30">
        <v>411</v>
      </c>
      <c r="B421" s="281" t="s">
        <v>483</v>
      </c>
      <c r="C421" s="271">
        <v>40.25</v>
      </c>
      <c r="D421" s="272">
        <v>40.416666666666664</v>
      </c>
      <c r="E421" s="272">
        <v>38.333333333333329</v>
      </c>
      <c r="F421" s="272">
        <v>36.416666666666664</v>
      </c>
      <c r="G421" s="272">
        <v>34.333333333333329</v>
      </c>
      <c r="H421" s="272">
        <v>42.333333333333329</v>
      </c>
      <c r="I421" s="272">
        <v>44.416666666666657</v>
      </c>
      <c r="J421" s="272">
        <v>46.333333333333329</v>
      </c>
      <c r="K421" s="271">
        <v>42.5</v>
      </c>
      <c r="L421" s="271">
        <v>38.5</v>
      </c>
      <c r="M421" s="271">
        <v>90.126239999999996</v>
      </c>
      <c r="N421" s="1"/>
      <c r="O421" s="1"/>
    </row>
    <row r="422" spans="1:15" ht="12.75" customHeight="1">
      <c r="A422" s="30">
        <v>412</v>
      </c>
      <c r="B422" s="281" t="s">
        <v>868</v>
      </c>
      <c r="C422" s="271">
        <v>709.75</v>
      </c>
      <c r="D422" s="272">
        <v>726.26666666666677</v>
      </c>
      <c r="E422" s="272">
        <v>688.53333333333353</v>
      </c>
      <c r="F422" s="272">
        <v>667.31666666666672</v>
      </c>
      <c r="G422" s="272">
        <v>629.58333333333348</v>
      </c>
      <c r="H422" s="272">
        <v>747.48333333333358</v>
      </c>
      <c r="I422" s="272">
        <v>785.21666666666692</v>
      </c>
      <c r="J422" s="272">
        <v>806.43333333333362</v>
      </c>
      <c r="K422" s="271">
        <v>764</v>
      </c>
      <c r="L422" s="271">
        <v>705.05</v>
      </c>
      <c r="M422" s="271">
        <v>6.1445999999999996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533.75</v>
      </c>
      <c r="D423" s="272">
        <v>531.7166666666667</v>
      </c>
      <c r="E423" s="272">
        <v>528.43333333333339</v>
      </c>
      <c r="F423" s="272">
        <v>523.11666666666667</v>
      </c>
      <c r="G423" s="272">
        <v>519.83333333333337</v>
      </c>
      <c r="H423" s="272">
        <v>537.03333333333342</v>
      </c>
      <c r="I423" s="272">
        <v>540.31666666666672</v>
      </c>
      <c r="J423" s="272">
        <v>545.63333333333344</v>
      </c>
      <c r="K423" s="271">
        <v>535</v>
      </c>
      <c r="L423" s="271">
        <v>526.4</v>
      </c>
      <c r="M423" s="271">
        <v>82.956310000000002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77.7</v>
      </c>
      <c r="D424" s="272">
        <v>77.516666666666666</v>
      </c>
      <c r="E424" s="272">
        <v>76.883333333333326</v>
      </c>
      <c r="F424" s="272">
        <v>76.066666666666663</v>
      </c>
      <c r="G424" s="272">
        <v>75.433333333333323</v>
      </c>
      <c r="H424" s="272">
        <v>78.333333333333329</v>
      </c>
      <c r="I424" s="272">
        <v>78.966666666666683</v>
      </c>
      <c r="J424" s="272">
        <v>79.783333333333331</v>
      </c>
      <c r="K424" s="271">
        <v>78.150000000000006</v>
      </c>
      <c r="L424" s="271">
        <v>76.7</v>
      </c>
      <c r="M424" s="271">
        <v>181.5129</v>
      </c>
      <c r="N424" s="1"/>
      <c r="O424" s="1"/>
    </row>
    <row r="425" spans="1:15" ht="12.75" customHeight="1">
      <c r="A425" s="30">
        <v>415</v>
      </c>
      <c r="B425" s="281" t="s">
        <v>484</v>
      </c>
      <c r="C425" s="271">
        <v>290.14999999999998</v>
      </c>
      <c r="D425" s="272">
        <v>290.23333333333335</v>
      </c>
      <c r="E425" s="272">
        <v>286.2166666666667</v>
      </c>
      <c r="F425" s="272">
        <v>282.28333333333336</v>
      </c>
      <c r="G425" s="272">
        <v>278.26666666666671</v>
      </c>
      <c r="H425" s="272">
        <v>294.16666666666669</v>
      </c>
      <c r="I425" s="272">
        <v>298.18333333333334</v>
      </c>
      <c r="J425" s="272">
        <v>302.11666666666667</v>
      </c>
      <c r="K425" s="271">
        <v>294.25</v>
      </c>
      <c r="L425" s="271">
        <v>286.3</v>
      </c>
      <c r="M425" s="271">
        <v>2.10568</v>
      </c>
      <c r="N425" s="1"/>
      <c r="O425" s="1"/>
    </row>
    <row r="426" spans="1:15" ht="12.75" customHeight="1">
      <c r="A426" s="30">
        <v>416</v>
      </c>
      <c r="B426" s="281" t="s">
        <v>485</v>
      </c>
      <c r="C426" s="271">
        <v>146</v>
      </c>
      <c r="D426" s="272">
        <v>145.36666666666665</v>
      </c>
      <c r="E426" s="272">
        <v>142.83333333333329</v>
      </c>
      <c r="F426" s="272">
        <v>139.66666666666663</v>
      </c>
      <c r="G426" s="272">
        <v>137.13333333333327</v>
      </c>
      <c r="H426" s="272">
        <v>148.5333333333333</v>
      </c>
      <c r="I426" s="272">
        <v>151.06666666666666</v>
      </c>
      <c r="J426" s="272">
        <v>154.23333333333332</v>
      </c>
      <c r="K426" s="271">
        <v>147.9</v>
      </c>
      <c r="L426" s="271">
        <v>142.19999999999999</v>
      </c>
      <c r="M426" s="271">
        <v>10.03454</v>
      </c>
      <c r="N426" s="1"/>
      <c r="O426" s="1"/>
    </row>
    <row r="427" spans="1:15" ht="12.75" customHeight="1">
      <c r="A427" s="30">
        <v>417</v>
      </c>
      <c r="B427" s="281" t="s">
        <v>486</v>
      </c>
      <c r="C427" s="271">
        <v>335.65</v>
      </c>
      <c r="D427" s="272">
        <v>336.0333333333333</v>
      </c>
      <c r="E427" s="272">
        <v>330.81666666666661</v>
      </c>
      <c r="F427" s="272">
        <v>325.98333333333329</v>
      </c>
      <c r="G427" s="272">
        <v>320.76666666666659</v>
      </c>
      <c r="H427" s="272">
        <v>340.86666666666662</v>
      </c>
      <c r="I427" s="272">
        <v>346.08333333333331</v>
      </c>
      <c r="J427" s="272">
        <v>350.91666666666663</v>
      </c>
      <c r="K427" s="271">
        <v>341.25</v>
      </c>
      <c r="L427" s="271">
        <v>331.2</v>
      </c>
      <c r="M427" s="271">
        <v>3.2589700000000001</v>
      </c>
      <c r="N427" s="1"/>
      <c r="O427" s="1"/>
    </row>
    <row r="428" spans="1:15" ht="12.75" customHeight="1">
      <c r="A428" s="30">
        <v>418</v>
      </c>
      <c r="B428" s="281" t="s">
        <v>487</v>
      </c>
      <c r="C428" s="271">
        <v>479.7</v>
      </c>
      <c r="D428" s="272">
        <v>480.11666666666662</v>
      </c>
      <c r="E428" s="272">
        <v>472.48333333333323</v>
      </c>
      <c r="F428" s="272">
        <v>465.26666666666659</v>
      </c>
      <c r="G428" s="272">
        <v>457.63333333333321</v>
      </c>
      <c r="H428" s="272">
        <v>487.33333333333326</v>
      </c>
      <c r="I428" s="272">
        <v>494.96666666666658</v>
      </c>
      <c r="J428" s="272">
        <v>502.18333333333328</v>
      </c>
      <c r="K428" s="271">
        <v>487.75</v>
      </c>
      <c r="L428" s="271">
        <v>472.9</v>
      </c>
      <c r="M428" s="271">
        <v>1.3111600000000001</v>
      </c>
      <c r="N428" s="1"/>
      <c r="O428" s="1"/>
    </row>
    <row r="429" spans="1:15" ht="12.75" customHeight="1">
      <c r="A429" s="30">
        <v>419</v>
      </c>
      <c r="B429" s="281" t="s">
        <v>488</v>
      </c>
      <c r="C429" s="271">
        <v>442.95</v>
      </c>
      <c r="D429" s="272">
        <v>446.26666666666671</v>
      </c>
      <c r="E429" s="272">
        <v>438.28333333333342</v>
      </c>
      <c r="F429" s="272">
        <v>433.61666666666673</v>
      </c>
      <c r="G429" s="272">
        <v>425.63333333333344</v>
      </c>
      <c r="H429" s="272">
        <v>450.93333333333339</v>
      </c>
      <c r="I429" s="272">
        <v>458.91666666666663</v>
      </c>
      <c r="J429" s="272">
        <v>463.58333333333337</v>
      </c>
      <c r="K429" s="271">
        <v>454.25</v>
      </c>
      <c r="L429" s="271">
        <v>441.6</v>
      </c>
      <c r="M429" s="271">
        <v>5.1704699999999999</v>
      </c>
      <c r="N429" s="1"/>
      <c r="O429" s="1"/>
    </row>
    <row r="430" spans="1:15" ht="12.75" customHeight="1">
      <c r="A430" s="30">
        <v>420</v>
      </c>
      <c r="B430" s="281" t="s">
        <v>489</v>
      </c>
      <c r="C430" s="271">
        <v>223.85</v>
      </c>
      <c r="D430" s="272">
        <v>225.35</v>
      </c>
      <c r="E430" s="272">
        <v>221.39999999999998</v>
      </c>
      <c r="F430" s="272">
        <v>218.95</v>
      </c>
      <c r="G430" s="272">
        <v>214.99999999999997</v>
      </c>
      <c r="H430" s="272">
        <v>227.79999999999998</v>
      </c>
      <c r="I430" s="272">
        <v>231.74999999999997</v>
      </c>
      <c r="J430" s="272">
        <v>234.2</v>
      </c>
      <c r="K430" s="271">
        <v>229.3</v>
      </c>
      <c r="L430" s="271">
        <v>222.9</v>
      </c>
      <c r="M430" s="271">
        <v>2.7732800000000002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918.7</v>
      </c>
      <c r="D431" s="272">
        <v>922.88333333333333</v>
      </c>
      <c r="E431" s="272">
        <v>905.81666666666661</v>
      </c>
      <c r="F431" s="272">
        <v>892.93333333333328</v>
      </c>
      <c r="G431" s="272">
        <v>875.86666666666656</v>
      </c>
      <c r="H431" s="272">
        <v>935.76666666666665</v>
      </c>
      <c r="I431" s="272">
        <v>952.83333333333348</v>
      </c>
      <c r="J431" s="272">
        <v>965.7166666666667</v>
      </c>
      <c r="K431" s="271">
        <v>939.95</v>
      </c>
      <c r="L431" s="271">
        <v>910</v>
      </c>
      <c r="M431" s="271">
        <v>42.198900000000002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472.65</v>
      </c>
      <c r="D432" s="272">
        <v>473.56666666666666</v>
      </c>
      <c r="E432" s="272">
        <v>468.13333333333333</v>
      </c>
      <c r="F432" s="272">
        <v>463.61666666666667</v>
      </c>
      <c r="G432" s="272">
        <v>458.18333333333334</v>
      </c>
      <c r="H432" s="272">
        <v>478.08333333333331</v>
      </c>
      <c r="I432" s="272">
        <v>483.51666666666659</v>
      </c>
      <c r="J432" s="272">
        <v>488.0333333333333</v>
      </c>
      <c r="K432" s="271">
        <v>479</v>
      </c>
      <c r="L432" s="271">
        <v>469.05</v>
      </c>
      <c r="M432" s="271">
        <v>5.7755299999999998</v>
      </c>
      <c r="N432" s="1"/>
      <c r="O432" s="1"/>
    </row>
    <row r="433" spans="1:15" ht="12.75" customHeight="1">
      <c r="A433" s="30">
        <v>423</v>
      </c>
      <c r="B433" s="281" t="s">
        <v>490</v>
      </c>
      <c r="C433" s="271">
        <v>2035.85</v>
      </c>
      <c r="D433" s="272">
        <v>2040.4666666666665</v>
      </c>
      <c r="E433" s="272">
        <v>2024.3833333333328</v>
      </c>
      <c r="F433" s="272">
        <v>2012.9166666666663</v>
      </c>
      <c r="G433" s="272">
        <v>1996.8333333333326</v>
      </c>
      <c r="H433" s="272">
        <v>2051.9333333333329</v>
      </c>
      <c r="I433" s="272">
        <v>2068.0166666666664</v>
      </c>
      <c r="J433" s="272">
        <v>2079.4833333333331</v>
      </c>
      <c r="K433" s="271">
        <v>2056.5500000000002</v>
      </c>
      <c r="L433" s="271">
        <v>2029</v>
      </c>
      <c r="M433" s="271">
        <v>0.35607</v>
      </c>
      <c r="N433" s="1"/>
      <c r="O433" s="1"/>
    </row>
    <row r="434" spans="1:15" ht="12.75" customHeight="1">
      <c r="A434" s="30">
        <v>424</v>
      </c>
      <c r="B434" s="281" t="s">
        <v>491</v>
      </c>
      <c r="C434" s="271">
        <v>856.15</v>
      </c>
      <c r="D434" s="272">
        <v>850.58333333333337</v>
      </c>
      <c r="E434" s="272">
        <v>836.36666666666679</v>
      </c>
      <c r="F434" s="272">
        <v>816.58333333333337</v>
      </c>
      <c r="G434" s="272">
        <v>802.36666666666679</v>
      </c>
      <c r="H434" s="272">
        <v>870.36666666666679</v>
      </c>
      <c r="I434" s="272">
        <v>884.58333333333326</v>
      </c>
      <c r="J434" s="272">
        <v>904.36666666666679</v>
      </c>
      <c r="K434" s="271">
        <v>864.8</v>
      </c>
      <c r="L434" s="271">
        <v>830.8</v>
      </c>
      <c r="M434" s="271">
        <v>1.5599000000000001</v>
      </c>
      <c r="N434" s="1"/>
      <c r="O434" s="1"/>
    </row>
    <row r="435" spans="1:15" ht="12.75" customHeight="1">
      <c r="A435" s="30">
        <v>425</v>
      </c>
      <c r="B435" s="281" t="s">
        <v>492</v>
      </c>
      <c r="C435" s="271">
        <v>523.9</v>
      </c>
      <c r="D435" s="272">
        <v>523.93333333333328</v>
      </c>
      <c r="E435" s="272">
        <v>515.26666666666654</v>
      </c>
      <c r="F435" s="272">
        <v>506.63333333333321</v>
      </c>
      <c r="G435" s="272">
        <v>497.96666666666647</v>
      </c>
      <c r="H435" s="272">
        <v>532.56666666666661</v>
      </c>
      <c r="I435" s="272">
        <v>541.23333333333335</v>
      </c>
      <c r="J435" s="272">
        <v>549.86666666666667</v>
      </c>
      <c r="K435" s="271">
        <v>532.6</v>
      </c>
      <c r="L435" s="271">
        <v>515.29999999999995</v>
      </c>
      <c r="M435" s="271">
        <v>2.1090100000000001</v>
      </c>
      <c r="N435" s="1"/>
      <c r="O435" s="1"/>
    </row>
    <row r="436" spans="1:15" ht="12.75" customHeight="1">
      <c r="A436" s="30">
        <v>426</v>
      </c>
      <c r="B436" s="281" t="s">
        <v>493</v>
      </c>
      <c r="C436" s="271">
        <v>339.65</v>
      </c>
      <c r="D436" s="272">
        <v>342.85000000000008</v>
      </c>
      <c r="E436" s="272">
        <v>334.90000000000015</v>
      </c>
      <c r="F436" s="272">
        <v>330.15000000000009</v>
      </c>
      <c r="G436" s="272">
        <v>322.20000000000016</v>
      </c>
      <c r="H436" s="272">
        <v>347.60000000000014</v>
      </c>
      <c r="I436" s="272">
        <v>355.55000000000007</v>
      </c>
      <c r="J436" s="272">
        <v>360.30000000000013</v>
      </c>
      <c r="K436" s="271">
        <v>350.8</v>
      </c>
      <c r="L436" s="271">
        <v>338.1</v>
      </c>
      <c r="M436" s="271">
        <v>2.9375599999999999</v>
      </c>
      <c r="N436" s="1"/>
      <c r="O436" s="1"/>
    </row>
    <row r="437" spans="1:15" ht="12.75" customHeight="1">
      <c r="A437" s="30">
        <v>427</v>
      </c>
      <c r="B437" s="281" t="s">
        <v>494</v>
      </c>
      <c r="C437" s="271">
        <v>1896.65</v>
      </c>
      <c r="D437" s="272">
        <v>1896.3833333333332</v>
      </c>
      <c r="E437" s="272">
        <v>1866.7666666666664</v>
      </c>
      <c r="F437" s="272">
        <v>1836.8833333333332</v>
      </c>
      <c r="G437" s="272">
        <v>1807.2666666666664</v>
      </c>
      <c r="H437" s="272">
        <v>1926.2666666666664</v>
      </c>
      <c r="I437" s="272">
        <v>1955.8833333333332</v>
      </c>
      <c r="J437" s="272">
        <v>1985.7666666666664</v>
      </c>
      <c r="K437" s="271">
        <v>1926</v>
      </c>
      <c r="L437" s="271">
        <v>1866.5</v>
      </c>
      <c r="M437" s="271">
        <v>1.6005100000000001</v>
      </c>
      <c r="N437" s="1"/>
      <c r="O437" s="1"/>
    </row>
    <row r="438" spans="1:15" ht="12.75" customHeight="1">
      <c r="A438" s="30">
        <v>428</v>
      </c>
      <c r="B438" s="281" t="s">
        <v>495</v>
      </c>
      <c r="C438" s="271">
        <v>474.1</v>
      </c>
      <c r="D438" s="272">
        <v>478.36666666666662</v>
      </c>
      <c r="E438" s="272">
        <v>467.23333333333323</v>
      </c>
      <c r="F438" s="272">
        <v>460.36666666666662</v>
      </c>
      <c r="G438" s="272">
        <v>449.23333333333323</v>
      </c>
      <c r="H438" s="272">
        <v>485.23333333333323</v>
      </c>
      <c r="I438" s="272">
        <v>496.36666666666656</v>
      </c>
      <c r="J438" s="272">
        <v>503.23333333333323</v>
      </c>
      <c r="K438" s="271">
        <v>489.5</v>
      </c>
      <c r="L438" s="271">
        <v>471.5</v>
      </c>
      <c r="M438" s="271">
        <v>1.6387799999999999</v>
      </c>
      <c r="N438" s="1"/>
      <c r="O438" s="1"/>
    </row>
    <row r="439" spans="1:15" ht="12.75" customHeight="1">
      <c r="A439" s="30">
        <v>429</v>
      </c>
      <c r="B439" s="281" t="s">
        <v>496</v>
      </c>
      <c r="C439" s="271">
        <v>6.9</v>
      </c>
      <c r="D439" s="272">
        <v>6.8166666666666664</v>
      </c>
      <c r="E439" s="272">
        <v>6.6333333333333329</v>
      </c>
      <c r="F439" s="272">
        <v>6.3666666666666663</v>
      </c>
      <c r="G439" s="272">
        <v>6.1833333333333327</v>
      </c>
      <c r="H439" s="272">
        <v>7.083333333333333</v>
      </c>
      <c r="I439" s="272">
        <v>7.2666666666666666</v>
      </c>
      <c r="J439" s="272">
        <v>7.5333333333333332</v>
      </c>
      <c r="K439" s="271">
        <v>7</v>
      </c>
      <c r="L439" s="271">
        <v>6.55</v>
      </c>
      <c r="M439" s="271">
        <v>914.85572999999999</v>
      </c>
      <c r="N439" s="1"/>
      <c r="O439" s="1"/>
    </row>
    <row r="440" spans="1:15" ht="12.75" customHeight="1">
      <c r="A440" s="30">
        <v>430</v>
      </c>
      <c r="B440" s="281" t="s">
        <v>497</v>
      </c>
      <c r="C440" s="271">
        <v>935.15</v>
      </c>
      <c r="D440" s="272">
        <v>937.88333333333333</v>
      </c>
      <c r="E440" s="272">
        <v>930.76666666666665</v>
      </c>
      <c r="F440" s="272">
        <v>926.38333333333333</v>
      </c>
      <c r="G440" s="272">
        <v>919.26666666666665</v>
      </c>
      <c r="H440" s="272">
        <v>942.26666666666665</v>
      </c>
      <c r="I440" s="272">
        <v>949.38333333333321</v>
      </c>
      <c r="J440" s="272">
        <v>953.76666666666665</v>
      </c>
      <c r="K440" s="271">
        <v>945</v>
      </c>
      <c r="L440" s="271">
        <v>933.5</v>
      </c>
      <c r="M440" s="271">
        <v>0.15351999999999999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574.9</v>
      </c>
      <c r="D441" s="272">
        <v>573.9666666666667</v>
      </c>
      <c r="E441" s="272">
        <v>567.93333333333339</v>
      </c>
      <c r="F441" s="272">
        <v>560.9666666666667</v>
      </c>
      <c r="G441" s="272">
        <v>554.93333333333339</v>
      </c>
      <c r="H441" s="272">
        <v>580.93333333333339</v>
      </c>
      <c r="I441" s="272">
        <v>586.9666666666667</v>
      </c>
      <c r="J441" s="272">
        <v>593.93333333333339</v>
      </c>
      <c r="K441" s="271">
        <v>580</v>
      </c>
      <c r="L441" s="271">
        <v>567</v>
      </c>
      <c r="M441" s="271">
        <v>4.0801299999999996</v>
      </c>
      <c r="N441" s="1"/>
      <c r="O441" s="1"/>
    </row>
    <row r="442" spans="1:15" ht="12.75" customHeight="1">
      <c r="A442" s="30">
        <v>432</v>
      </c>
      <c r="B442" s="281" t="s">
        <v>498</v>
      </c>
      <c r="C442" s="271">
        <v>1822.3</v>
      </c>
      <c r="D442" s="272">
        <v>1807.8500000000001</v>
      </c>
      <c r="E442" s="272">
        <v>1785.7000000000003</v>
      </c>
      <c r="F442" s="272">
        <v>1749.1000000000001</v>
      </c>
      <c r="G442" s="272">
        <v>1726.9500000000003</v>
      </c>
      <c r="H442" s="272">
        <v>1844.4500000000003</v>
      </c>
      <c r="I442" s="272">
        <v>1866.6000000000004</v>
      </c>
      <c r="J442" s="272">
        <v>1903.2000000000003</v>
      </c>
      <c r="K442" s="271">
        <v>1830</v>
      </c>
      <c r="L442" s="271">
        <v>1771.25</v>
      </c>
      <c r="M442" s="271">
        <v>0.36349999999999999</v>
      </c>
      <c r="N442" s="1"/>
      <c r="O442" s="1"/>
    </row>
    <row r="443" spans="1:15" ht="12.75" customHeight="1">
      <c r="A443" s="30">
        <v>433</v>
      </c>
      <c r="B443" s="281" t="s">
        <v>499</v>
      </c>
      <c r="C443" s="271">
        <v>610.35</v>
      </c>
      <c r="D443" s="272">
        <v>601.69999999999993</v>
      </c>
      <c r="E443" s="272">
        <v>585.99999999999989</v>
      </c>
      <c r="F443" s="272">
        <v>561.65</v>
      </c>
      <c r="G443" s="272">
        <v>545.94999999999993</v>
      </c>
      <c r="H443" s="272">
        <v>626.04999999999984</v>
      </c>
      <c r="I443" s="272">
        <v>641.74999999999989</v>
      </c>
      <c r="J443" s="272">
        <v>666.0999999999998</v>
      </c>
      <c r="K443" s="271">
        <v>617.4</v>
      </c>
      <c r="L443" s="271">
        <v>577.35</v>
      </c>
      <c r="M443" s="271">
        <v>0.49295</v>
      </c>
      <c r="N443" s="1"/>
      <c r="O443" s="1"/>
    </row>
    <row r="444" spans="1:15" ht="12.75" customHeight="1">
      <c r="A444" s="30">
        <v>434</v>
      </c>
      <c r="B444" s="281" t="s">
        <v>500</v>
      </c>
      <c r="C444" s="271">
        <v>901.45</v>
      </c>
      <c r="D444" s="272">
        <v>898.69999999999993</v>
      </c>
      <c r="E444" s="272">
        <v>886.89999999999986</v>
      </c>
      <c r="F444" s="272">
        <v>872.34999999999991</v>
      </c>
      <c r="G444" s="272">
        <v>860.54999999999984</v>
      </c>
      <c r="H444" s="272">
        <v>913.24999999999989</v>
      </c>
      <c r="I444" s="272">
        <v>925.04999999999984</v>
      </c>
      <c r="J444" s="272">
        <v>939.59999999999991</v>
      </c>
      <c r="K444" s="271">
        <v>910.5</v>
      </c>
      <c r="L444" s="271">
        <v>884.15</v>
      </c>
      <c r="M444" s="271">
        <v>0.83177000000000001</v>
      </c>
      <c r="N444" s="1"/>
      <c r="O444" s="1"/>
    </row>
    <row r="445" spans="1:15" ht="12.75" customHeight="1">
      <c r="A445" s="30">
        <v>435</v>
      </c>
      <c r="B445" s="281" t="s">
        <v>501</v>
      </c>
      <c r="C445" s="271">
        <v>38.200000000000003</v>
      </c>
      <c r="D445" s="272">
        <v>37.983333333333327</v>
      </c>
      <c r="E445" s="272">
        <v>37.066666666666656</v>
      </c>
      <c r="F445" s="272">
        <v>35.93333333333333</v>
      </c>
      <c r="G445" s="272">
        <v>35.016666666666659</v>
      </c>
      <c r="H445" s="272">
        <v>39.116666666666653</v>
      </c>
      <c r="I445" s="272">
        <v>40.033333333333324</v>
      </c>
      <c r="J445" s="272">
        <v>41.16666666666665</v>
      </c>
      <c r="K445" s="271">
        <v>38.9</v>
      </c>
      <c r="L445" s="271">
        <v>36.85</v>
      </c>
      <c r="M445" s="271">
        <v>116.03706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926.65</v>
      </c>
      <c r="D446" s="272">
        <v>926.1</v>
      </c>
      <c r="E446" s="272">
        <v>908.6</v>
      </c>
      <c r="F446" s="272">
        <v>890.55</v>
      </c>
      <c r="G446" s="272">
        <v>873.05</v>
      </c>
      <c r="H446" s="272">
        <v>944.15000000000009</v>
      </c>
      <c r="I446" s="272">
        <v>961.65000000000009</v>
      </c>
      <c r="J446" s="272">
        <v>979.70000000000016</v>
      </c>
      <c r="K446" s="271">
        <v>943.6</v>
      </c>
      <c r="L446" s="271">
        <v>908.05</v>
      </c>
      <c r="M446" s="271">
        <v>27.670829999999999</v>
      </c>
      <c r="N446" s="1"/>
      <c r="O446" s="1"/>
    </row>
    <row r="447" spans="1:15" ht="12.75" customHeight="1">
      <c r="A447" s="30">
        <v>437</v>
      </c>
      <c r="B447" s="281" t="s">
        <v>502</v>
      </c>
      <c r="C447" s="271">
        <v>750</v>
      </c>
      <c r="D447" s="272">
        <v>732.2166666666667</v>
      </c>
      <c r="E447" s="272">
        <v>708.88333333333344</v>
      </c>
      <c r="F447" s="272">
        <v>667.76666666666677</v>
      </c>
      <c r="G447" s="272">
        <v>644.43333333333351</v>
      </c>
      <c r="H447" s="272">
        <v>773.33333333333337</v>
      </c>
      <c r="I447" s="272">
        <v>796.66666666666663</v>
      </c>
      <c r="J447" s="272">
        <v>837.7833333333333</v>
      </c>
      <c r="K447" s="271">
        <v>755.55</v>
      </c>
      <c r="L447" s="271">
        <v>691.1</v>
      </c>
      <c r="M447" s="271">
        <v>36.09178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944.05</v>
      </c>
      <c r="D448" s="272">
        <v>933.68333333333339</v>
      </c>
      <c r="E448" s="272">
        <v>920.36666666666679</v>
      </c>
      <c r="F448" s="272">
        <v>896.68333333333339</v>
      </c>
      <c r="G448" s="272">
        <v>883.36666666666679</v>
      </c>
      <c r="H448" s="272">
        <v>957.36666666666679</v>
      </c>
      <c r="I448" s="272">
        <v>970.68333333333339</v>
      </c>
      <c r="J448" s="272">
        <v>994.36666666666679</v>
      </c>
      <c r="K448" s="271">
        <v>947</v>
      </c>
      <c r="L448" s="271">
        <v>910</v>
      </c>
      <c r="M448" s="271">
        <v>14.504189999999999</v>
      </c>
      <c r="N448" s="1"/>
      <c r="O448" s="1"/>
    </row>
    <row r="449" spans="1:15" ht="12.75" customHeight="1">
      <c r="A449" s="30">
        <v>439</v>
      </c>
      <c r="B449" s="281" t="s">
        <v>503</v>
      </c>
      <c r="C449" s="271">
        <v>222.6</v>
      </c>
      <c r="D449" s="272">
        <v>222.1</v>
      </c>
      <c r="E449" s="272">
        <v>220.54999999999998</v>
      </c>
      <c r="F449" s="272">
        <v>218.5</v>
      </c>
      <c r="G449" s="272">
        <v>216.95</v>
      </c>
      <c r="H449" s="272">
        <v>224.14999999999998</v>
      </c>
      <c r="I449" s="272">
        <v>225.7</v>
      </c>
      <c r="J449" s="272">
        <v>227.74999999999997</v>
      </c>
      <c r="K449" s="271">
        <v>223.65</v>
      </c>
      <c r="L449" s="271">
        <v>220.05</v>
      </c>
      <c r="M449" s="271">
        <v>8.2138399999999994</v>
      </c>
      <c r="N449" s="1"/>
      <c r="O449" s="1"/>
    </row>
    <row r="450" spans="1:15" ht="12.75" customHeight="1">
      <c r="A450" s="30">
        <v>440</v>
      </c>
      <c r="B450" s="281" t="s">
        <v>504</v>
      </c>
      <c r="C450" s="271">
        <v>1049.2</v>
      </c>
      <c r="D450" s="272">
        <v>1049.5666666666666</v>
      </c>
      <c r="E450" s="272">
        <v>1037.6833333333332</v>
      </c>
      <c r="F450" s="272">
        <v>1026.1666666666665</v>
      </c>
      <c r="G450" s="272">
        <v>1014.2833333333331</v>
      </c>
      <c r="H450" s="272">
        <v>1061.0833333333333</v>
      </c>
      <c r="I450" s="272">
        <v>1072.9666666666665</v>
      </c>
      <c r="J450" s="272">
        <v>1084.4833333333333</v>
      </c>
      <c r="K450" s="271">
        <v>1061.45</v>
      </c>
      <c r="L450" s="271">
        <v>1038.05</v>
      </c>
      <c r="M450" s="271">
        <v>4.81067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3298.8</v>
      </c>
      <c r="D451" s="272">
        <v>3298.9333333333329</v>
      </c>
      <c r="E451" s="272">
        <v>3270.8666666666659</v>
      </c>
      <c r="F451" s="272">
        <v>3242.9333333333329</v>
      </c>
      <c r="G451" s="272">
        <v>3214.8666666666659</v>
      </c>
      <c r="H451" s="272">
        <v>3326.8666666666659</v>
      </c>
      <c r="I451" s="272">
        <v>3354.9333333333325</v>
      </c>
      <c r="J451" s="272">
        <v>3382.8666666666659</v>
      </c>
      <c r="K451" s="271">
        <v>3327</v>
      </c>
      <c r="L451" s="271">
        <v>3271</v>
      </c>
      <c r="M451" s="271">
        <v>13.069129999999999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811.1</v>
      </c>
      <c r="D452" s="272">
        <v>808.35</v>
      </c>
      <c r="E452" s="272">
        <v>802.2</v>
      </c>
      <c r="F452" s="272">
        <v>793.30000000000007</v>
      </c>
      <c r="G452" s="272">
        <v>787.15000000000009</v>
      </c>
      <c r="H452" s="272">
        <v>817.25</v>
      </c>
      <c r="I452" s="272">
        <v>823.39999999999986</v>
      </c>
      <c r="J452" s="272">
        <v>832.3</v>
      </c>
      <c r="K452" s="271">
        <v>814.5</v>
      </c>
      <c r="L452" s="271">
        <v>799.45</v>
      </c>
      <c r="M452" s="271">
        <v>12.692869999999999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8720.6</v>
      </c>
      <c r="D453" s="272">
        <v>8734.35</v>
      </c>
      <c r="E453" s="272">
        <v>8640.0500000000011</v>
      </c>
      <c r="F453" s="272">
        <v>8559.5</v>
      </c>
      <c r="G453" s="272">
        <v>8465.2000000000007</v>
      </c>
      <c r="H453" s="272">
        <v>8814.9000000000015</v>
      </c>
      <c r="I453" s="272">
        <v>8909.2000000000007</v>
      </c>
      <c r="J453" s="272">
        <v>8989.7500000000018</v>
      </c>
      <c r="K453" s="271">
        <v>8828.65</v>
      </c>
      <c r="L453" s="271">
        <v>8653.7999999999993</v>
      </c>
      <c r="M453" s="271">
        <v>2.4506899999999998</v>
      </c>
      <c r="N453" s="1"/>
      <c r="O453" s="1"/>
    </row>
    <row r="454" spans="1:15" ht="12.75" customHeight="1">
      <c r="A454" s="30">
        <v>444</v>
      </c>
      <c r="B454" s="281" t="s">
        <v>869</v>
      </c>
      <c r="C454" s="271">
        <v>1483.35</v>
      </c>
      <c r="D454" s="272">
        <v>1482.3666666666668</v>
      </c>
      <c r="E454" s="272">
        <v>1469.8333333333335</v>
      </c>
      <c r="F454" s="272">
        <v>1456.3166666666666</v>
      </c>
      <c r="G454" s="272">
        <v>1443.7833333333333</v>
      </c>
      <c r="H454" s="272">
        <v>1495.8833333333337</v>
      </c>
      <c r="I454" s="272">
        <v>1508.416666666667</v>
      </c>
      <c r="J454" s="272">
        <v>1521.9333333333338</v>
      </c>
      <c r="K454" s="271">
        <v>1494.9</v>
      </c>
      <c r="L454" s="271">
        <v>1468.85</v>
      </c>
      <c r="M454" s="271">
        <v>0.24321000000000001</v>
      </c>
      <c r="N454" s="1"/>
      <c r="O454" s="1"/>
    </row>
    <row r="455" spans="1:15" ht="12.75" customHeight="1">
      <c r="A455" s="30">
        <v>445</v>
      </c>
      <c r="B455" s="281" t="s">
        <v>505</v>
      </c>
      <c r="C455" s="271">
        <v>232.35</v>
      </c>
      <c r="D455" s="272">
        <v>228.9</v>
      </c>
      <c r="E455" s="272">
        <v>224.75</v>
      </c>
      <c r="F455" s="272">
        <v>217.15</v>
      </c>
      <c r="G455" s="272">
        <v>213</v>
      </c>
      <c r="H455" s="272">
        <v>236.5</v>
      </c>
      <c r="I455" s="272">
        <v>240.65000000000003</v>
      </c>
      <c r="J455" s="272">
        <v>248.25</v>
      </c>
      <c r="K455" s="271">
        <v>233.05</v>
      </c>
      <c r="L455" s="271">
        <v>221.3</v>
      </c>
      <c r="M455" s="271">
        <v>51.841290000000001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479.2</v>
      </c>
      <c r="D456" s="272">
        <v>470.41666666666669</v>
      </c>
      <c r="E456" s="272">
        <v>459.83333333333337</v>
      </c>
      <c r="F456" s="272">
        <v>440.4666666666667</v>
      </c>
      <c r="G456" s="272">
        <v>429.88333333333338</v>
      </c>
      <c r="H456" s="272">
        <v>489.78333333333336</v>
      </c>
      <c r="I456" s="272">
        <v>500.36666666666673</v>
      </c>
      <c r="J456" s="272">
        <v>519.73333333333335</v>
      </c>
      <c r="K456" s="271">
        <v>481</v>
      </c>
      <c r="L456" s="271">
        <v>451.05</v>
      </c>
      <c r="M456" s="271">
        <v>430.84536000000003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230.35</v>
      </c>
      <c r="D457" s="272">
        <v>227.73333333333335</v>
      </c>
      <c r="E457" s="272">
        <v>224.2166666666667</v>
      </c>
      <c r="F457" s="272">
        <v>218.08333333333334</v>
      </c>
      <c r="G457" s="272">
        <v>214.56666666666669</v>
      </c>
      <c r="H457" s="272">
        <v>233.8666666666667</v>
      </c>
      <c r="I457" s="272">
        <v>237.38333333333335</v>
      </c>
      <c r="J457" s="272">
        <v>243.51666666666671</v>
      </c>
      <c r="K457" s="271">
        <v>231.25</v>
      </c>
      <c r="L457" s="271">
        <v>221.6</v>
      </c>
      <c r="M457" s="271">
        <v>220.10177999999999</v>
      </c>
      <c r="N457" s="1"/>
      <c r="O457" s="1"/>
    </row>
    <row r="458" spans="1:15" ht="12.75" customHeight="1">
      <c r="A458" s="30">
        <v>448</v>
      </c>
      <c r="B458" s="281" t="s">
        <v>813</v>
      </c>
      <c r="C458" s="271">
        <v>621.20000000000005</v>
      </c>
      <c r="D458" s="272">
        <v>615.58333333333337</v>
      </c>
      <c r="E458" s="272">
        <v>601.16666666666674</v>
      </c>
      <c r="F458" s="272">
        <v>581.13333333333333</v>
      </c>
      <c r="G458" s="272">
        <v>566.7166666666667</v>
      </c>
      <c r="H458" s="272">
        <v>635.61666666666679</v>
      </c>
      <c r="I458" s="272">
        <v>650.03333333333353</v>
      </c>
      <c r="J458" s="272">
        <v>670.06666666666683</v>
      </c>
      <c r="K458" s="271">
        <v>630</v>
      </c>
      <c r="L458" s="271">
        <v>595.54999999999995</v>
      </c>
      <c r="M458" s="271">
        <v>1.3716200000000001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108.25</v>
      </c>
      <c r="D459" s="272">
        <v>108.61666666666667</v>
      </c>
      <c r="E459" s="272">
        <v>105.78333333333335</v>
      </c>
      <c r="F459" s="272">
        <v>103.31666666666668</v>
      </c>
      <c r="G459" s="272">
        <v>100.48333333333335</v>
      </c>
      <c r="H459" s="272">
        <v>111.08333333333334</v>
      </c>
      <c r="I459" s="272">
        <v>113.91666666666666</v>
      </c>
      <c r="J459" s="272">
        <v>116.38333333333334</v>
      </c>
      <c r="K459" s="271">
        <v>111.45</v>
      </c>
      <c r="L459" s="271">
        <v>106.15</v>
      </c>
      <c r="M459" s="271">
        <v>1253.65761</v>
      </c>
      <c r="N459" s="1"/>
      <c r="O459" s="1"/>
    </row>
    <row r="460" spans="1:15" ht="12.75" customHeight="1">
      <c r="A460" s="30">
        <v>450</v>
      </c>
      <c r="B460" s="281" t="s">
        <v>814</v>
      </c>
      <c r="C460" s="271">
        <v>114.2</v>
      </c>
      <c r="D460" s="272">
        <v>112.56666666666666</v>
      </c>
      <c r="E460" s="272">
        <v>107.83333333333333</v>
      </c>
      <c r="F460" s="272">
        <v>101.46666666666667</v>
      </c>
      <c r="G460" s="272">
        <v>96.733333333333334</v>
      </c>
      <c r="H460" s="272">
        <v>118.93333333333332</v>
      </c>
      <c r="I460" s="272">
        <v>123.66666666666667</v>
      </c>
      <c r="J460" s="272">
        <v>130.0333333333333</v>
      </c>
      <c r="K460" s="271">
        <v>117.3</v>
      </c>
      <c r="L460" s="271">
        <v>106.2</v>
      </c>
      <c r="M460" s="271">
        <v>89.659630000000007</v>
      </c>
      <c r="N460" s="1"/>
      <c r="O460" s="1"/>
    </row>
    <row r="461" spans="1:15" ht="12.75" customHeight="1">
      <c r="A461" s="30">
        <v>451</v>
      </c>
      <c r="B461" s="281" t="s">
        <v>506</v>
      </c>
      <c r="C461" s="271">
        <v>3255.25</v>
      </c>
      <c r="D461" s="272">
        <v>3350.6833333333329</v>
      </c>
      <c r="E461" s="272">
        <v>3148.5666666666657</v>
      </c>
      <c r="F461" s="272">
        <v>3041.8833333333328</v>
      </c>
      <c r="G461" s="272">
        <v>2839.7666666666655</v>
      </c>
      <c r="H461" s="272">
        <v>3457.3666666666659</v>
      </c>
      <c r="I461" s="272">
        <v>3659.4833333333336</v>
      </c>
      <c r="J461" s="272">
        <v>3766.1666666666661</v>
      </c>
      <c r="K461" s="271">
        <v>3552.8</v>
      </c>
      <c r="L461" s="271">
        <v>3244</v>
      </c>
      <c r="M461" s="271">
        <v>0.90588000000000002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1049.5999999999999</v>
      </c>
      <c r="D462" s="272">
        <v>1048.7833333333335</v>
      </c>
      <c r="E462" s="272">
        <v>1038.616666666667</v>
      </c>
      <c r="F462" s="272">
        <v>1027.6333333333334</v>
      </c>
      <c r="G462" s="272">
        <v>1017.4666666666669</v>
      </c>
      <c r="H462" s="272">
        <v>1059.7666666666671</v>
      </c>
      <c r="I462" s="272">
        <v>1069.9333333333336</v>
      </c>
      <c r="J462" s="272">
        <v>1080.9166666666672</v>
      </c>
      <c r="K462" s="271">
        <v>1058.95</v>
      </c>
      <c r="L462" s="271">
        <v>1037.8</v>
      </c>
      <c r="M462" s="271">
        <v>25.400839999999999</v>
      </c>
      <c r="N462" s="1"/>
      <c r="O462" s="1"/>
    </row>
    <row r="463" spans="1:15" ht="12.75" customHeight="1">
      <c r="A463" s="30">
        <v>453</v>
      </c>
      <c r="B463" s="281" t="s">
        <v>507</v>
      </c>
      <c r="C463" s="271">
        <v>83.3</v>
      </c>
      <c r="D463" s="272">
        <v>83.033333333333317</v>
      </c>
      <c r="E463" s="272">
        <v>82.46666666666664</v>
      </c>
      <c r="F463" s="272">
        <v>81.633333333333326</v>
      </c>
      <c r="G463" s="272">
        <v>81.066666666666649</v>
      </c>
      <c r="H463" s="272">
        <v>83.866666666666632</v>
      </c>
      <c r="I463" s="272">
        <v>84.433333333333323</v>
      </c>
      <c r="J463" s="272">
        <v>85.266666666666623</v>
      </c>
      <c r="K463" s="271">
        <v>83.6</v>
      </c>
      <c r="L463" s="271">
        <v>82.2</v>
      </c>
      <c r="M463" s="271">
        <v>5.5596100000000002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752.1</v>
      </c>
      <c r="D464" s="272">
        <v>748.15</v>
      </c>
      <c r="E464" s="272">
        <v>734.5</v>
      </c>
      <c r="F464" s="272">
        <v>716.9</v>
      </c>
      <c r="G464" s="272">
        <v>703.25</v>
      </c>
      <c r="H464" s="272">
        <v>765.75</v>
      </c>
      <c r="I464" s="272">
        <v>779.39999999999986</v>
      </c>
      <c r="J464" s="272">
        <v>797</v>
      </c>
      <c r="K464" s="271">
        <v>761.8</v>
      </c>
      <c r="L464" s="271">
        <v>730.55</v>
      </c>
      <c r="M464" s="271">
        <v>11.445830000000001</v>
      </c>
      <c r="N464" s="1"/>
      <c r="O464" s="1"/>
    </row>
    <row r="465" spans="1:15" ht="12.75" customHeight="1">
      <c r="A465" s="30">
        <v>455</v>
      </c>
      <c r="B465" s="281" t="s">
        <v>508</v>
      </c>
      <c r="C465" s="271">
        <v>2092.6</v>
      </c>
      <c r="D465" s="272">
        <v>2088.2166666666667</v>
      </c>
      <c r="E465" s="272">
        <v>2063.3833333333332</v>
      </c>
      <c r="F465" s="272">
        <v>2034.1666666666665</v>
      </c>
      <c r="G465" s="272">
        <v>2009.333333333333</v>
      </c>
      <c r="H465" s="272">
        <v>2117.4333333333334</v>
      </c>
      <c r="I465" s="272">
        <v>2142.2666666666664</v>
      </c>
      <c r="J465" s="272">
        <v>2171.4833333333336</v>
      </c>
      <c r="K465" s="271">
        <v>2113.0500000000002</v>
      </c>
      <c r="L465" s="271">
        <v>2059</v>
      </c>
      <c r="M465" s="271">
        <v>0.79790000000000005</v>
      </c>
      <c r="N465" s="1"/>
      <c r="O465" s="1"/>
    </row>
    <row r="466" spans="1:15" ht="12.75" customHeight="1">
      <c r="A466" s="30">
        <v>456</v>
      </c>
      <c r="B466" s="281" t="s">
        <v>509</v>
      </c>
      <c r="C466" s="271">
        <v>657.5</v>
      </c>
      <c r="D466" s="272">
        <v>652.79999999999995</v>
      </c>
      <c r="E466" s="272">
        <v>643.99999999999989</v>
      </c>
      <c r="F466" s="272">
        <v>630.49999999999989</v>
      </c>
      <c r="G466" s="272">
        <v>621.69999999999982</v>
      </c>
      <c r="H466" s="272">
        <v>666.3</v>
      </c>
      <c r="I466" s="272">
        <v>675.10000000000014</v>
      </c>
      <c r="J466" s="272">
        <v>688.6</v>
      </c>
      <c r="K466" s="271">
        <v>661.6</v>
      </c>
      <c r="L466" s="271">
        <v>639.29999999999995</v>
      </c>
      <c r="M466" s="271">
        <v>1.38043</v>
      </c>
      <c r="N466" s="1"/>
      <c r="O466" s="1"/>
    </row>
    <row r="467" spans="1:15" ht="12.75" customHeight="1">
      <c r="A467" s="30">
        <v>457</v>
      </c>
      <c r="B467" s="281" t="s">
        <v>510</v>
      </c>
      <c r="C467" s="271">
        <v>2985.05</v>
      </c>
      <c r="D467" s="272">
        <v>2986.85</v>
      </c>
      <c r="E467" s="272">
        <v>2939.3999999999996</v>
      </c>
      <c r="F467" s="272">
        <v>2893.7499999999995</v>
      </c>
      <c r="G467" s="272">
        <v>2846.2999999999993</v>
      </c>
      <c r="H467" s="272">
        <v>3032.5</v>
      </c>
      <c r="I467" s="272">
        <v>3079.95</v>
      </c>
      <c r="J467" s="272">
        <v>3125.6000000000004</v>
      </c>
      <c r="K467" s="271">
        <v>3034.3</v>
      </c>
      <c r="L467" s="271">
        <v>2941.2</v>
      </c>
      <c r="M467" s="271">
        <v>0.60694999999999999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2376.25</v>
      </c>
      <c r="D468" s="272">
        <v>2365.4333333333334</v>
      </c>
      <c r="E468" s="272">
        <v>2349.8166666666666</v>
      </c>
      <c r="F468" s="272">
        <v>2323.3833333333332</v>
      </c>
      <c r="G468" s="272">
        <v>2307.7666666666664</v>
      </c>
      <c r="H468" s="272">
        <v>2391.8666666666668</v>
      </c>
      <c r="I468" s="272">
        <v>2407.4833333333336</v>
      </c>
      <c r="J468" s="272">
        <v>2433.916666666667</v>
      </c>
      <c r="K468" s="271">
        <v>2381.0500000000002</v>
      </c>
      <c r="L468" s="271">
        <v>2339</v>
      </c>
      <c r="M468" s="271">
        <v>5.8126600000000002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1525.65</v>
      </c>
      <c r="D469" s="272">
        <v>1533.8833333333334</v>
      </c>
      <c r="E469" s="272">
        <v>1508.8166666666668</v>
      </c>
      <c r="F469" s="272">
        <v>1491.9833333333333</v>
      </c>
      <c r="G469" s="272">
        <v>1466.9166666666667</v>
      </c>
      <c r="H469" s="272">
        <v>1550.7166666666669</v>
      </c>
      <c r="I469" s="272">
        <v>1575.7833333333335</v>
      </c>
      <c r="J469" s="272">
        <v>1592.616666666667</v>
      </c>
      <c r="K469" s="271">
        <v>1558.95</v>
      </c>
      <c r="L469" s="271">
        <v>1517.05</v>
      </c>
      <c r="M469" s="271">
        <v>4.0224700000000002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527.15</v>
      </c>
      <c r="D470" s="272">
        <v>526.80000000000007</v>
      </c>
      <c r="E470" s="272">
        <v>521.60000000000014</v>
      </c>
      <c r="F470" s="272">
        <v>516.05000000000007</v>
      </c>
      <c r="G470" s="272">
        <v>510.85000000000014</v>
      </c>
      <c r="H470" s="272">
        <v>532.35000000000014</v>
      </c>
      <c r="I470" s="272">
        <v>537.55000000000018</v>
      </c>
      <c r="J470" s="272">
        <v>543.10000000000014</v>
      </c>
      <c r="K470" s="271">
        <v>532</v>
      </c>
      <c r="L470" s="271">
        <v>521.25</v>
      </c>
      <c r="M470" s="271">
        <v>5.8287899999999997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1301</v>
      </c>
      <c r="D471" s="272">
        <v>1291.5</v>
      </c>
      <c r="E471" s="272">
        <v>1277.5</v>
      </c>
      <c r="F471" s="272">
        <v>1254</v>
      </c>
      <c r="G471" s="272">
        <v>1240</v>
      </c>
      <c r="H471" s="272">
        <v>1315</v>
      </c>
      <c r="I471" s="272">
        <v>1329</v>
      </c>
      <c r="J471" s="272">
        <v>1352.5</v>
      </c>
      <c r="K471" s="271">
        <v>1305.5</v>
      </c>
      <c r="L471" s="271">
        <v>1268</v>
      </c>
      <c r="M471" s="271">
        <v>7.93553</v>
      </c>
      <c r="N471" s="1"/>
      <c r="O471" s="1"/>
    </row>
    <row r="472" spans="1:15" ht="12.75" customHeight="1">
      <c r="A472" s="30">
        <v>462</v>
      </c>
      <c r="B472" s="281" t="s">
        <v>511</v>
      </c>
      <c r="C472" s="271">
        <v>39.6</v>
      </c>
      <c r="D472" s="272">
        <v>39.833333333333336</v>
      </c>
      <c r="E472" s="272">
        <v>39.016666666666673</v>
      </c>
      <c r="F472" s="272">
        <v>38.433333333333337</v>
      </c>
      <c r="G472" s="272">
        <v>37.616666666666674</v>
      </c>
      <c r="H472" s="272">
        <v>40.416666666666671</v>
      </c>
      <c r="I472" s="272">
        <v>41.233333333333334</v>
      </c>
      <c r="J472" s="272">
        <v>41.81666666666667</v>
      </c>
      <c r="K472" s="271">
        <v>40.65</v>
      </c>
      <c r="L472" s="271">
        <v>39.25</v>
      </c>
      <c r="M472" s="271">
        <v>100.34196</v>
      </c>
      <c r="N472" s="1"/>
      <c r="O472" s="1"/>
    </row>
    <row r="473" spans="1:15" ht="12.75" customHeight="1">
      <c r="A473" s="30">
        <v>463</v>
      </c>
      <c r="B473" s="281" t="s">
        <v>870</v>
      </c>
      <c r="C473" s="271">
        <v>249.95</v>
      </c>
      <c r="D473" s="272">
        <v>251.19999999999996</v>
      </c>
      <c r="E473" s="272">
        <v>246.44999999999993</v>
      </c>
      <c r="F473" s="272">
        <v>242.94999999999996</v>
      </c>
      <c r="G473" s="272">
        <v>238.19999999999993</v>
      </c>
      <c r="H473" s="272">
        <v>254.69999999999993</v>
      </c>
      <c r="I473" s="272">
        <v>259.45</v>
      </c>
      <c r="J473" s="272">
        <v>262.94999999999993</v>
      </c>
      <c r="K473" s="271">
        <v>255.95</v>
      </c>
      <c r="L473" s="271">
        <v>247.7</v>
      </c>
      <c r="M473" s="271">
        <v>4.5735299999999999</v>
      </c>
      <c r="N473" s="1"/>
      <c r="O473" s="1"/>
    </row>
    <row r="474" spans="1:15" ht="12.75" customHeight="1">
      <c r="A474" s="30">
        <v>464</v>
      </c>
      <c r="B474" s="281" t="s">
        <v>512</v>
      </c>
      <c r="C474" s="271">
        <v>180.95</v>
      </c>
      <c r="D474" s="272">
        <v>178.81666666666669</v>
      </c>
      <c r="E474" s="272">
        <v>174.13333333333338</v>
      </c>
      <c r="F474" s="272">
        <v>167.31666666666669</v>
      </c>
      <c r="G474" s="272">
        <v>162.63333333333338</v>
      </c>
      <c r="H474" s="272">
        <v>185.63333333333338</v>
      </c>
      <c r="I474" s="272">
        <v>190.31666666666672</v>
      </c>
      <c r="J474" s="272">
        <v>197.13333333333338</v>
      </c>
      <c r="K474" s="271">
        <v>183.5</v>
      </c>
      <c r="L474" s="271">
        <v>172</v>
      </c>
      <c r="M474" s="271">
        <v>4.5561699999999998</v>
      </c>
      <c r="N474" s="1"/>
      <c r="O474" s="1"/>
    </row>
    <row r="475" spans="1:15" ht="12.75" customHeight="1">
      <c r="A475" s="30">
        <v>465</v>
      </c>
      <c r="B475" s="281" t="s">
        <v>513</v>
      </c>
      <c r="C475" s="271">
        <v>2023</v>
      </c>
      <c r="D475" s="272">
        <v>2039.6666666666667</v>
      </c>
      <c r="E475" s="272">
        <v>1979.3333333333335</v>
      </c>
      <c r="F475" s="272">
        <v>1935.6666666666667</v>
      </c>
      <c r="G475" s="272">
        <v>1875.3333333333335</v>
      </c>
      <c r="H475" s="272">
        <v>2083.3333333333335</v>
      </c>
      <c r="I475" s="272">
        <v>2143.666666666667</v>
      </c>
      <c r="J475" s="272">
        <v>2187.3333333333335</v>
      </c>
      <c r="K475" s="271">
        <v>2100</v>
      </c>
      <c r="L475" s="271">
        <v>1996</v>
      </c>
      <c r="M475" s="271">
        <v>2.7134999999999998</v>
      </c>
      <c r="N475" s="1"/>
      <c r="O475" s="1"/>
    </row>
    <row r="476" spans="1:15" ht="12.75" customHeight="1">
      <c r="A476" s="30">
        <v>466</v>
      </c>
      <c r="B476" s="281" t="s">
        <v>514</v>
      </c>
      <c r="C476" s="271">
        <v>11.55</v>
      </c>
      <c r="D476" s="272">
        <v>11.516666666666666</v>
      </c>
      <c r="E476" s="272">
        <v>11.333333333333332</v>
      </c>
      <c r="F476" s="272">
        <v>11.116666666666667</v>
      </c>
      <c r="G476" s="272">
        <v>10.933333333333334</v>
      </c>
      <c r="H476" s="272">
        <v>11.733333333333331</v>
      </c>
      <c r="I476" s="272">
        <v>11.916666666666664</v>
      </c>
      <c r="J476" s="272">
        <v>12.133333333333329</v>
      </c>
      <c r="K476" s="271">
        <v>11.7</v>
      </c>
      <c r="L476" s="271">
        <v>11.3</v>
      </c>
      <c r="M476" s="271">
        <v>22.936720000000001</v>
      </c>
      <c r="N476" s="1"/>
      <c r="O476" s="1"/>
    </row>
    <row r="477" spans="1:15" ht="12.75" customHeight="1">
      <c r="A477" s="30">
        <v>467</v>
      </c>
      <c r="B477" s="281" t="s">
        <v>515</v>
      </c>
      <c r="C477" s="271">
        <v>627.25</v>
      </c>
      <c r="D477" s="272">
        <v>626.08333333333337</v>
      </c>
      <c r="E477" s="272">
        <v>619.16666666666674</v>
      </c>
      <c r="F477" s="272">
        <v>611.08333333333337</v>
      </c>
      <c r="G477" s="272">
        <v>604.16666666666674</v>
      </c>
      <c r="H477" s="272">
        <v>634.16666666666674</v>
      </c>
      <c r="I477" s="272">
        <v>641.08333333333348</v>
      </c>
      <c r="J477" s="272">
        <v>649.16666666666674</v>
      </c>
      <c r="K477" s="271">
        <v>633</v>
      </c>
      <c r="L477" s="271">
        <v>618</v>
      </c>
      <c r="M477" s="271">
        <v>1.5264899999999999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767.35</v>
      </c>
      <c r="D478" s="272">
        <v>763.93333333333339</v>
      </c>
      <c r="E478" s="272">
        <v>747.46666666666681</v>
      </c>
      <c r="F478" s="272">
        <v>727.58333333333337</v>
      </c>
      <c r="G478" s="272">
        <v>711.11666666666679</v>
      </c>
      <c r="H478" s="272">
        <v>783.81666666666683</v>
      </c>
      <c r="I478" s="272">
        <v>800.28333333333353</v>
      </c>
      <c r="J478" s="272">
        <v>820.16666666666686</v>
      </c>
      <c r="K478" s="271">
        <v>780.4</v>
      </c>
      <c r="L478" s="271">
        <v>744.05</v>
      </c>
      <c r="M478" s="271">
        <v>77.972340000000003</v>
      </c>
      <c r="N478" s="1"/>
      <c r="O478" s="1"/>
    </row>
    <row r="479" spans="1:15" ht="12.75" customHeight="1">
      <c r="A479" s="30">
        <v>469</v>
      </c>
      <c r="B479" s="281" t="s">
        <v>516</v>
      </c>
      <c r="C479" s="271">
        <v>688.05</v>
      </c>
      <c r="D479" s="272">
        <v>694.23333333333323</v>
      </c>
      <c r="E479" s="272">
        <v>678.91666666666652</v>
      </c>
      <c r="F479" s="272">
        <v>669.7833333333333</v>
      </c>
      <c r="G479" s="272">
        <v>654.46666666666658</v>
      </c>
      <c r="H479" s="272">
        <v>703.36666666666645</v>
      </c>
      <c r="I479" s="272">
        <v>718.68333333333328</v>
      </c>
      <c r="J479" s="272">
        <v>727.81666666666638</v>
      </c>
      <c r="K479" s="271">
        <v>709.55</v>
      </c>
      <c r="L479" s="271">
        <v>685.1</v>
      </c>
      <c r="M479" s="271">
        <v>0.90803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6657.65</v>
      </c>
      <c r="D480" s="272">
        <v>6627.2333333333336</v>
      </c>
      <c r="E480" s="272">
        <v>6590.4666666666672</v>
      </c>
      <c r="F480" s="272">
        <v>6523.2833333333338</v>
      </c>
      <c r="G480" s="272">
        <v>6486.5166666666673</v>
      </c>
      <c r="H480" s="272">
        <v>6694.416666666667</v>
      </c>
      <c r="I480" s="272">
        <v>6731.1833333333334</v>
      </c>
      <c r="J480" s="272">
        <v>6798.3666666666668</v>
      </c>
      <c r="K480" s="271">
        <v>6664</v>
      </c>
      <c r="L480" s="271">
        <v>6560.05</v>
      </c>
      <c r="M480" s="271">
        <v>4.1433900000000001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38.700000000000003</v>
      </c>
      <c r="D481" s="272">
        <v>38.56666666666667</v>
      </c>
      <c r="E481" s="272">
        <v>38.13333333333334</v>
      </c>
      <c r="F481" s="272">
        <v>37.56666666666667</v>
      </c>
      <c r="G481" s="272">
        <v>37.13333333333334</v>
      </c>
      <c r="H481" s="272">
        <v>39.13333333333334</v>
      </c>
      <c r="I481" s="272">
        <v>39.566666666666663</v>
      </c>
      <c r="J481" s="272">
        <v>40.13333333333334</v>
      </c>
      <c r="K481" s="271">
        <v>39</v>
      </c>
      <c r="L481" s="271">
        <v>38</v>
      </c>
      <c r="M481" s="271">
        <v>68.286069999999995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1617.5</v>
      </c>
      <c r="D482" s="272">
        <v>1624.2666666666667</v>
      </c>
      <c r="E482" s="272">
        <v>1604.2333333333333</v>
      </c>
      <c r="F482" s="272">
        <v>1590.9666666666667</v>
      </c>
      <c r="G482" s="272">
        <v>1570.9333333333334</v>
      </c>
      <c r="H482" s="272">
        <v>1637.5333333333333</v>
      </c>
      <c r="I482" s="272">
        <v>1657.5666666666666</v>
      </c>
      <c r="J482" s="272">
        <v>1670.8333333333333</v>
      </c>
      <c r="K482" s="271">
        <v>1644.3</v>
      </c>
      <c r="L482" s="271">
        <v>1611</v>
      </c>
      <c r="M482" s="271">
        <v>3.2353499999999999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793.5</v>
      </c>
      <c r="D483" s="272">
        <v>787.55000000000007</v>
      </c>
      <c r="E483" s="272">
        <v>779.60000000000014</v>
      </c>
      <c r="F483" s="272">
        <v>765.7</v>
      </c>
      <c r="G483" s="272">
        <v>757.75000000000011</v>
      </c>
      <c r="H483" s="272">
        <v>801.45000000000016</v>
      </c>
      <c r="I483" s="272">
        <v>809.4000000000002</v>
      </c>
      <c r="J483" s="272">
        <v>823.30000000000018</v>
      </c>
      <c r="K483" s="271">
        <v>795.5</v>
      </c>
      <c r="L483" s="271">
        <v>773.65</v>
      </c>
      <c r="M483" s="271">
        <v>15.59712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232.5</v>
      </c>
      <c r="D484" s="272">
        <v>231.54999999999998</v>
      </c>
      <c r="E484" s="272">
        <v>229.09999999999997</v>
      </c>
      <c r="F484" s="272">
        <v>225.7</v>
      </c>
      <c r="G484" s="272">
        <v>223.24999999999997</v>
      </c>
      <c r="H484" s="272">
        <v>234.94999999999996</v>
      </c>
      <c r="I484" s="272">
        <v>237.39999999999995</v>
      </c>
      <c r="J484" s="272">
        <v>240.79999999999995</v>
      </c>
      <c r="K484" s="271">
        <v>234</v>
      </c>
      <c r="L484" s="271">
        <v>228.15</v>
      </c>
      <c r="M484" s="271">
        <v>3.7015400000000001</v>
      </c>
      <c r="N484" s="1"/>
      <c r="O484" s="1"/>
    </row>
    <row r="485" spans="1:15" ht="12.75" customHeight="1">
      <c r="A485" s="30">
        <v>475</v>
      </c>
      <c r="B485" s="281" t="s">
        <v>517</v>
      </c>
      <c r="C485" s="271">
        <v>3123.55</v>
      </c>
      <c r="D485" s="272">
        <v>3019.85</v>
      </c>
      <c r="E485" s="272">
        <v>2879.7</v>
      </c>
      <c r="F485" s="272">
        <v>2635.85</v>
      </c>
      <c r="G485" s="272">
        <v>2495.6999999999998</v>
      </c>
      <c r="H485" s="272">
        <v>3263.7</v>
      </c>
      <c r="I485" s="272">
        <v>3403.8500000000004</v>
      </c>
      <c r="J485" s="272">
        <v>3647.7</v>
      </c>
      <c r="K485" s="271">
        <v>3160</v>
      </c>
      <c r="L485" s="271">
        <v>2776</v>
      </c>
      <c r="M485" s="271">
        <v>1.7379</v>
      </c>
      <c r="N485" s="1"/>
      <c r="O485" s="1"/>
    </row>
    <row r="486" spans="1:15" ht="12.75" customHeight="1">
      <c r="A486" s="30">
        <v>476</v>
      </c>
      <c r="B486" s="281" t="s">
        <v>518</v>
      </c>
      <c r="C486" s="271">
        <v>625.79999999999995</v>
      </c>
      <c r="D486" s="272">
        <v>620.1</v>
      </c>
      <c r="E486" s="272">
        <v>612.20000000000005</v>
      </c>
      <c r="F486" s="272">
        <v>598.6</v>
      </c>
      <c r="G486" s="272">
        <v>590.70000000000005</v>
      </c>
      <c r="H486" s="272">
        <v>633.70000000000005</v>
      </c>
      <c r="I486" s="272">
        <v>641.59999999999991</v>
      </c>
      <c r="J486" s="272">
        <v>655.20000000000005</v>
      </c>
      <c r="K486" s="271">
        <v>628</v>
      </c>
      <c r="L486" s="271">
        <v>606.5</v>
      </c>
      <c r="M486" s="271">
        <v>5.9017200000000001</v>
      </c>
      <c r="N486" s="1"/>
      <c r="O486" s="1"/>
    </row>
    <row r="487" spans="1:15" ht="12.75" customHeight="1">
      <c r="A487" s="30">
        <v>477</v>
      </c>
      <c r="B487" s="281" t="s">
        <v>519</v>
      </c>
      <c r="C487" s="271">
        <v>323.60000000000002</v>
      </c>
      <c r="D487" s="272">
        <v>320.58333333333337</v>
      </c>
      <c r="E487" s="272">
        <v>302.36666666666673</v>
      </c>
      <c r="F487" s="272">
        <v>281.13333333333338</v>
      </c>
      <c r="G487" s="272">
        <v>262.91666666666674</v>
      </c>
      <c r="H487" s="272">
        <v>341.81666666666672</v>
      </c>
      <c r="I487" s="272">
        <v>360.03333333333342</v>
      </c>
      <c r="J487" s="272">
        <v>381.26666666666671</v>
      </c>
      <c r="K487" s="271">
        <v>338.8</v>
      </c>
      <c r="L487" s="271">
        <v>299.35000000000002</v>
      </c>
      <c r="M487" s="271">
        <v>14.940149999999999</v>
      </c>
      <c r="N487" s="1"/>
      <c r="O487" s="1"/>
    </row>
    <row r="488" spans="1:15" ht="12.75" customHeight="1">
      <c r="A488" s="30">
        <v>478</v>
      </c>
      <c r="B488" s="281" t="s">
        <v>520</v>
      </c>
      <c r="C488" s="271">
        <v>28.3</v>
      </c>
      <c r="D488" s="272">
        <v>28.366666666666671</v>
      </c>
      <c r="E488" s="272">
        <v>28.13333333333334</v>
      </c>
      <c r="F488" s="272">
        <v>27.966666666666669</v>
      </c>
      <c r="G488" s="272">
        <v>27.733333333333338</v>
      </c>
      <c r="H488" s="272">
        <v>28.533333333333342</v>
      </c>
      <c r="I488" s="272">
        <v>28.766666666666669</v>
      </c>
      <c r="J488" s="272">
        <v>28.933333333333344</v>
      </c>
      <c r="K488" s="271">
        <v>28.6</v>
      </c>
      <c r="L488" s="271">
        <v>28.2</v>
      </c>
      <c r="M488" s="271">
        <v>17.13871</v>
      </c>
      <c r="N488" s="1"/>
      <c r="O488" s="1"/>
    </row>
    <row r="489" spans="1:15" ht="12.75" customHeight="1">
      <c r="A489" s="30">
        <v>479</v>
      </c>
      <c r="B489" s="281" t="s">
        <v>521</v>
      </c>
      <c r="C489" s="271">
        <v>308.89999999999998</v>
      </c>
      <c r="D489" s="272">
        <v>308.61666666666662</v>
      </c>
      <c r="E489" s="272">
        <v>305.28333333333325</v>
      </c>
      <c r="F489" s="272">
        <v>301.66666666666663</v>
      </c>
      <c r="G489" s="272">
        <v>298.33333333333326</v>
      </c>
      <c r="H489" s="272">
        <v>312.23333333333323</v>
      </c>
      <c r="I489" s="272">
        <v>315.56666666666661</v>
      </c>
      <c r="J489" s="272">
        <v>319.18333333333322</v>
      </c>
      <c r="K489" s="271">
        <v>311.95</v>
      </c>
      <c r="L489" s="271">
        <v>305</v>
      </c>
      <c r="M489" s="271">
        <v>5.1944299999999997</v>
      </c>
      <c r="N489" s="1"/>
      <c r="O489" s="1"/>
    </row>
    <row r="490" spans="1:15" ht="12.75" customHeight="1">
      <c r="A490" s="30">
        <v>480</v>
      </c>
      <c r="B490" s="290" t="s">
        <v>522</v>
      </c>
      <c r="C490" s="291">
        <v>350.8</v>
      </c>
      <c r="D490" s="291">
        <v>353.15000000000003</v>
      </c>
      <c r="E490" s="291">
        <v>342.65000000000009</v>
      </c>
      <c r="F490" s="291">
        <v>334.50000000000006</v>
      </c>
      <c r="G490" s="291">
        <v>324.00000000000011</v>
      </c>
      <c r="H490" s="291">
        <v>361.30000000000007</v>
      </c>
      <c r="I490" s="291">
        <v>371.79999999999995</v>
      </c>
      <c r="J490" s="290">
        <v>379.95000000000005</v>
      </c>
      <c r="K490" s="290">
        <v>363.65</v>
      </c>
      <c r="L490" s="290">
        <v>345</v>
      </c>
      <c r="M490" s="242">
        <v>5.27217</v>
      </c>
      <c r="N490" s="1"/>
      <c r="O490" s="1"/>
    </row>
    <row r="491" spans="1:15" ht="12.75" customHeight="1">
      <c r="A491" s="30">
        <v>481</v>
      </c>
      <c r="B491" s="290" t="s">
        <v>279</v>
      </c>
      <c r="C491" s="291">
        <v>926.1</v>
      </c>
      <c r="D491" s="291">
        <v>920.69999999999993</v>
      </c>
      <c r="E491" s="291">
        <v>895.39999999999986</v>
      </c>
      <c r="F491" s="291">
        <v>864.69999999999993</v>
      </c>
      <c r="G491" s="291">
        <v>839.39999999999986</v>
      </c>
      <c r="H491" s="291">
        <v>951.39999999999986</v>
      </c>
      <c r="I491" s="291">
        <v>976.69999999999982</v>
      </c>
      <c r="J491" s="290">
        <v>1007.3999999999999</v>
      </c>
      <c r="K491" s="290">
        <v>946</v>
      </c>
      <c r="L491" s="290">
        <v>890</v>
      </c>
      <c r="M491" s="242">
        <v>38.126530000000002</v>
      </c>
      <c r="N491" s="1"/>
      <c r="O491" s="1"/>
    </row>
    <row r="492" spans="1:15" ht="12.75" customHeight="1">
      <c r="A492" s="30">
        <v>482</v>
      </c>
      <c r="B492" s="290" t="s">
        <v>210</v>
      </c>
      <c r="C492" s="271">
        <v>255.4</v>
      </c>
      <c r="D492" s="272">
        <v>255.35</v>
      </c>
      <c r="E492" s="272">
        <v>253.3</v>
      </c>
      <c r="F492" s="272">
        <v>251.20000000000002</v>
      </c>
      <c r="G492" s="272">
        <v>249.15000000000003</v>
      </c>
      <c r="H492" s="272">
        <v>257.45</v>
      </c>
      <c r="I492" s="272">
        <v>259.5</v>
      </c>
      <c r="J492" s="272">
        <v>261.59999999999997</v>
      </c>
      <c r="K492" s="271">
        <v>257.39999999999998</v>
      </c>
      <c r="L492" s="271">
        <v>253.25</v>
      </c>
      <c r="M492" s="271">
        <v>101.14375</v>
      </c>
      <c r="N492" s="1"/>
      <c r="O492" s="1"/>
    </row>
    <row r="493" spans="1:15" ht="12.75" customHeight="1">
      <c r="A493" s="30">
        <v>483</v>
      </c>
      <c r="B493" s="290" t="s">
        <v>523</v>
      </c>
      <c r="C493" s="291">
        <v>2197.6</v>
      </c>
      <c r="D493" s="291">
        <v>2149.2166666666667</v>
      </c>
      <c r="E493" s="291">
        <v>2078.4333333333334</v>
      </c>
      <c r="F493" s="291">
        <v>1959.2666666666667</v>
      </c>
      <c r="G493" s="291">
        <v>1888.4833333333333</v>
      </c>
      <c r="H493" s="291">
        <v>2268.3833333333332</v>
      </c>
      <c r="I493" s="291">
        <v>2339.166666666667</v>
      </c>
      <c r="J493" s="290">
        <v>2458.3333333333335</v>
      </c>
      <c r="K493" s="290">
        <v>2220</v>
      </c>
      <c r="L493" s="290">
        <v>2030.05</v>
      </c>
      <c r="M493" s="242">
        <v>2.0292699999999999</v>
      </c>
      <c r="N493" s="1"/>
      <c r="O493" s="1"/>
    </row>
    <row r="494" spans="1:15" ht="12.75" customHeight="1">
      <c r="A494" s="30">
        <v>484</v>
      </c>
      <c r="B494" s="302" t="s">
        <v>871</v>
      </c>
      <c r="C494" s="271">
        <v>360.9</v>
      </c>
      <c r="D494" s="272">
        <v>357.18333333333334</v>
      </c>
      <c r="E494" s="272">
        <v>348.66666666666669</v>
      </c>
      <c r="F494" s="272">
        <v>336.43333333333334</v>
      </c>
      <c r="G494" s="272">
        <v>327.91666666666669</v>
      </c>
      <c r="H494" s="272">
        <v>369.41666666666669</v>
      </c>
      <c r="I494" s="272">
        <v>377.93333333333334</v>
      </c>
      <c r="J494" s="272">
        <v>390.16666666666669</v>
      </c>
      <c r="K494" s="271">
        <v>365.7</v>
      </c>
      <c r="L494" s="271">
        <v>344.95</v>
      </c>
      <c r="M494" s="271">
        <v>1.5733900000000001</v>
      </c>
      <c r="N494" s="1"/>
      <c r="O494" s="1"/>
    </row>
    <row r="495" spans="1:15" ht="12.75" customHeight="1">
      <c r="A495" s="30">
        <v>485</v>
      </c>
      <c r="B495" s="304" t="s">
        <v>524</v>
      </c>
      <c r="C495" s="291">
        <v>2203.1</v>
      </c>
      <c r="D495" s="291">
        <v>2197.7833333333333</v>
      </c>
      <c r="E495" s="272">
        <v>2185.5666666666666</v>
      </c>
      <c r="F495" s="272">
        <v>2168.0333333333333</v>
      </c>
      <c r="G495" s="272">
        <v>2155.8166666666666</v>
      </c>
      <c r="H495" s="272">
        <v>2215.3166666666666</v>
      </c>
      <c r="I495" s="272">
        <v>2227.5333333333328</v>
      </c>
      <c r="J495" s="272">
        <v>2245.0666666666666</v>
      </c>
      <c r="K495" s="271">
        <v>2210</v>
      </c>
      <c r="L495" s="271">
        <v>2180.25</v>
      </c>
      <c r="M495" s="271">
        <v>0.50702999999999998</v>
      </c>
      <c r="N495" s="1"/>
      <c r="O495" s="1"/>
    </row>
    <row r="496" spans="1:15" ht="12.75" customHeight="1">
      <c r="A496" s="30">
        <v>486</v>
      </c>
      <c r="B496" s="252" t="s">
        <v>127</v>
      </c>
      <c r="C496" s="271">
        <v>9.1</v>
      </c>
      <c r="D496" s="272">
        <v>9.0166666666666657</v>
      </c>
      <c r="E496" s="272">
        <v>8.8333333333333321</v>
      </c>
      <c r="F496" s="272">
        <v>8.5666666666666664</v>
      </c>
      <c r="G496" s="272">
        <v>8.3833333333333329</v>
      </c>
      <c r="H496" s="272">
        <v>9.2833333333333314</v>
      </c>
      <c r="I496" s="272">
        <v>9.466666666666665</v>
      </c>
      <c r="J496" s="272">
        <v>9.7333333333333307</v>
      </c>
      <c r="K496" s="271">
        <v>9.1999999999999993</v>
      </c>
      <c r="L496" s="271">
        <v>8.75</v>
      </c>
      <c r="M496" s="271">
        <v>816.43471999999997</v>
      </c>
      <c r="N496" s="1"/>
      <c r="O496" s="1"/>
    </row>
    <row r="497" spans="1:15" ht="12.75" customHeight="1">
      <c r="A497" s="30">
        <v>487</v>
      </c>
      <c r="B497" s="290" t="s">
        <v>211</v>
      </c>
      <c r="C497" s="291">
        <v>999.25</v>
      </c>
      <c r="D497" s="291">
        <v>1000.5</v>
      </c>
      <c r="E497" s="272">
        <v>990</v>
      </c>
      <c r="F497" s="272">
        <v>980.75</v>
      </c>
      <c r="G497" s="272">
        <v>970.25</v>
      </c>
      <c r="H497" s="272">
        <v>1009.75</v>
      </c>
      <c r="I497" s="272">
        <v>1020.25</v>
      </c>
      <c r="J497" s="272">
        <v>1029.5</v>
      </c>
      <c r="K497" s="271">
        <v>1011</v>
      </c>
      <c r="L497" s="271">
        <v>991.25</v>
      </c>
      <c r="M497" s="271">
        <v>12.97725</v>
      </c>
      <c r="N497" s="1"/>
      <c r="O497" s="1"/>
    </row>
    <row r="498" spans="1:15" ht="12.75" customHeight="1">
      <c r="A498" s="30">
        <v>488</v>
      </c>
      <c r="B498" s="242" t="s">
        <v>525</v>
      </c>
      <c r="C498" s="271">
        <v>233.5</v>
      </c>
      <c r="D498" s="272">
        <v>232.23333333333335</v>
      </c>
      <c r="E498" s="272">
        <v>228.01666666666671</v>
      </c>
      <c r="F498" s="272">
        <v>222.53333333333336</v>
      </c>
      <c r="G498" s="272">
        <v>218.31666666666672</v>
      </c>
      <c r="H498" s="272">
        <v>237.7166666666667</v>
      </c>
      <c r="I498" s="272">
        <v>241.93333333333334</v>
      </c>
      <c r="J498" s="272">
        <v>247.41666666666669</v>
      </c>
      <c r="K498" s="271">
        <v>236.45</v>
      </c>
      <c r="L498" s="271">
        <v>226.75</v>
      </c>
      <c r="M498" s="271">
        <v>28.828469999999999</v>
      </c>
      <c r="N498" s="1"/>
      <c r="O498" s="1"/>
    </row>
    <row r="499" spans="1:15" ht="12.75" customHeight="1">
      <c r="A499" s="30">
        <v>489</v>
      </c>
      <c r="B499" s="303" t="s">
        <v>526</v>
      </c>
      <c r="C499" s="291">
        <v>72.95</v>
      </c>
      <c r="D499" s="291">
        <v>72.266666666666666</v>
      </c>
      <c r="E499" s="272">
        <v>70.833333333333329</v>
      </c>
      <c r="F499" s="272">
        <v>68.716666666666669</v>
      </c>
      <c r="G499" s="272">
        <v>67.283333333333331</v>
      </c>
      <c r="H499" s="272">
        <v>74.383333333333326</v>
      </c>
      <c r="I499" s="272">
        <v>75.816666666666663</v>
      </c>
      <c r="J499" s="272">
        <v>77.933333333333323</v>
      </c>
      <c r="K499" s="271">
        <v>73.7</v>
      </c>
      <c r="L499" s="271">
        <v>70.150000000000006</v>
      </c>
      <c r="M499" s="271">
        <v>16.06344</v>
      </c>
      <c r="N499" s="1"/>
      <c r="O499" s="1"/>
    </row>
    <row r="500" spans="1:15" ht="12.75" customHeight="1">
      <c r="A500" s="30">
        <v>490</v>
      </c>
      <c r="B500" s="242" t="s">
        <v>527</v>
      </c>
      <c r="C500" s="271">
        <v>593.9</v>
      </c>
      <c r="D500" s="272">
        <v>597.0333333333333</v>
      </c>
      <c r="E500" s="272">
        <v>585.11666666666656</v>
      </c>
      <c r="F500" s="272">
        <v>576.33333333333326</v>
      </c>
      <c r="G500" s="272">
        <v>564.41666666666652</v>
      </c>
      <c r="H500" s="272">
        <v>605.81666666666661</v>
      </c>
      <c r="I500" s="272">
        <v>617.73333333333335</v>
      </c>
      <c r="J500" s="272">
        <v>626.51666666666665</v>
      </c>
      <c r="K500" s="271">
        <v>608.95000000000005</v>
      </c>
      <c r="L500" s="271">
        <v>588.25</v>
      </c>
      <c r="M500" s="271">
        <v>3.5693899999999998</v>
      </c>
      <c r="N500" s="1"/>
      <c r="O500" s="1"/>
    </row>
    <row r="501" spans="1:15" ht="12.75" customHeight="1">
      <c r="A501" s="30">
        <v>491</v>
      </c>
      <c r="B501" s="242" t="s">
        <v>280</v>
      </c>
      <c r="C501" s="291">
        <v>1783.1</v>
      </c>
      <c r="D501" s="291">
        <v>1779.3833333333332</v>
      </c>
      <c r="E501" s="272">
        <v>1768.7666666666664</v>
      </c>
      <c r="F501" s="272">
        <v>1754.4333333333332</v>
      </c>
      <c r="G501" s="272">
        <v>1743.8166666666664</v>
      </c>
      <c r="H501" s="272">
        <v>1793.7166666666665</v>
      </c>
      <c r="I501" s="272">
        <v>1804.3333333333333</v>
      </c>
      <c r="J501" s="272">
        <v>1818.6666666666665</v>
      </c>
      <c r="K501" s="271">
        <v>1790</v>
      </c>
      <c r="L501" s="271">
        <v>1765.05</v>
      </c>
      <c r="M501" s="271">
        <v>0.78537999999999997</v>
      </c>
      <c r="N501" s="1"/>
      <c r="O501" s="1"/>
    </row>
    <row r="502" spans="1:15" ht="12.75" customHeight="1">
      <c r="A502" s="30">
        <v>492</v>
      </c>
      <c r="B502" s="242" t="s">
        <v>212</v>
      </c>
      <c r="C502" s="291">
        <v>429</v>
      </c>
      <c r="D502" s="291">
        <v>427.5</v>
      </c>
      <c r="E502" s="272">
        <v>424.1</v>
      </c>
      <c r="F502" s="272">
        <v>419.20000000000005</v>
      </c>
      <c r="G502" s="272">
        <v>415.80000000000007</v>
      </c>
      <c r="H502" s="272">
        <v>432.4</v>
      </c>
      <c r="I502" s="272">
        <v>435.79999999999995</v>
      </c>
      <c r="J502" s="272">
        <v>440.69999999999993</v>
      </c>
      <c r="K502" s="271">
        <v>430.9</v>
      </c>
      <c r="L502" s="271">
        <v>422.6</v>
      </c>
      <c r="M502" s="271">
        <v>51.828740000000003</v>
      </c>
      <c r="N502" s="1"/>
      <c r="O502" s="1"/>
    </row>
    <row r="503" spans="1:15" ht="12.75" customHeight="1">
      <c r="A503" s="30">
        <v>493</v>
      </c>
      <c r="B503" s="242" t="s">
        <v>528</v>
      </c>
      <c r="C503" s="291">
        <v>222.6</v>
      </c>
      <c r="D503" s="291">
        <v>223.38333333333333</v>
      </c>
      <c r="E503" s="272">
        <v>219.16666666666666</v>
      </c>
      <c r="F503" s="272">
        <v>215.73333333333332</v>
      </c>
      <c r="G503" s="272">
        <v>211.51666666666665</v>
      </c>
      <c r="H503" s="272">
        <v>226.81666666666666</v>
      </c>
      <c r="I503" s="272">
        <v>231.03333333333336</v>
      </c>
      <c r="J503" s="272">
        <v>234.46666666666667</v>
      </c>
      <c r="K503" s="271">
        <v>227.6</v>
      </c>
      <c r="L503" s="271">
        <v>219.95</v>
      </c>
      <c r="M503" s="271">
        <v>5.4083100000000002</v>
      </c>
      <c r="N503" s="1"/>
      <c r="O503" s="1"/>
    </row>
    <row r="504" spans="1:15" ht="12.75" customHeight="1">
      <c r="A504" s="30">
        <v>494</v>
      </c>
      <c r="B504" s="242" t="s">
        <v>281</v>
      </c>
      <c r="C504" s="291">
        <v>15.25</v>
      </c>
      <c r="D504" s="291">
        <v>15.266666666666666</v>
      </c>
      <c r="E504" s="272">
        <v>14.733333333333331</v>
      </c>
      <c r="F504" s="272">
        <v>14.216666666666665</v>
      </c>
      <c r="G504" s="272">
        <v>13.68333333333333</v>
      </c>
      <c r="H504" s="272">
        <v>15.783333333333331</v>
      </c>
      <c r="I504" s="272">
        <v>16.316666666666666</v>
      </c>
      <c r="J504" s="272">
        <v>16.833333333333332</v>
      </c>
      <c r="K504" s="271">
        <v>15.8</v>
      </c>
      <c r="L504" s="271">
        <v>14.75</v>
      </c>
      <c r="M504" s="271">
        <v>2837.53874</v>
      </c>
      <c r="N504" s="1"/>
      <c r="O504" s="1"/>
    </row>
    <row r="505" spans="1:15" ht="12.75" customHeight="1">
      <c r="A505" s="30">
        <v>495</v>
      </c>
      <c r="B505" s="242" t="s">
        <v>872</v>
      </c>
      <c r="C505" s="291">
        <v>8723.85</v>
      </c>
      <c r="D505" s="291">
        <v>8666.3000000000011</v>
      </c>
      <c r="E505" s="272">
        <v>8582.7000000000025</v>
      </c>
      <c r="F505" s="272">
        <v>8441.5500000000011</v>
      </c>
      <c r="G505" s="272">
        <v>8357.9500000000025</v>
      </c>
      <c r="H505" s="272">
        <v>8807.4500000000025</v>
      </c>
      <c r="I505" s="272">
        <v>8891.0500000000011</v>
      </c>
      <c r="J505" s="272">
        <v>9032.2000000000025</v>
      </c>
      <c r="K505" s="271">
        <v>8749.9</v>
      </c>
      <c r="L505" s="271">
        <v>8525.15</v>
      </c>
      <c r="M505" s="271">
        <v>6.479E-2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91">
        <v>253.2</v>
      </c>
      <c r="D506" s="291">
        <v>252.98333333333332</v>
      </c>
      <c r="E506" s="272">
        <v>246.56666666666666</v>
      </c>
      <c r="F506" s="272">
        <v>239.93333333333334</v>
      </c>
      <c r="G506" s="272">
        <v>233.51666666666668</v>
      </c>
      <c r="H506" s="272">
        <v>259.61666666666667</v>
      </c>
      <c r="I506" s="272">
        <v>266.0333333333333</v>
      </c>
      <c r="J506" s="272">
        <v>272.66666666666663</v>
      </c>
      <c r="K506" s="271">
        <v>259.39999999999998</v>
      </c>
      <c r="L506" s="271">
        <v>246.35</v>
      </c>
      <c r="M506" s="271">
        <v>145.10639</v>
      </c>
      <c r="N506" s="1"/>
      <c r="O506" s="1"/>
    </row>
    <row r="507" spans="1:15" ht="12.75" customHeight="1">
      <c r="A507" s="313">
        <v>497</v>
      </c>
      <c r="B507" s="242" t="s">
        <v>529</v>
      </c>
      <c r="C507" s="291">
        <v>250.1</v>
      </c>
      <c r="D507" s="291">
        <v>250.68333333333331</v>
      </c>
      <c r="E507" s="272">
        <v>247.86666666666662</v>
      </c>
      <c r="F507" s="272">
        <v>245.6333333333333</v>
      </c>
      <c r="G507" s="272">
        <v>242.81666666666661</v>
      </c>
      <c r="H507" s="272">
        <v>252.91666666666663</v>
      </c>
      <c r="I507" s="272">
        <v>255.73333333333329</v>
      </c>
      <c r="J507" s="272">
        <v>257.96666666666664</v>
      </c>
      <c r="K507" s="271">
        <v>253.5</v>
      </c>
      <c r="L507" s="271">
        <v>248.45</v>
      </c>
      <c r="M507" s="271">
        <v>14.113340000000001</v>
      </c>
      <c r="N507" s="1"/>
      <c r="O507" s="1"/>
    </row>
    <row r="508" spans="1:15" ht="12.75" customHeight="1">
      <c r="A508" s="290">
        <v>498</v>
      </c>
      <c r="B508" s="242" t="s">
        <v>844</v>
      </c>
      <c r="C508" s="242">
        <v>46.3</v>
      </c>
      <c r="D508" s="291">
        <v>46.199999999999996</v>
      </c>
      <c r="E508" s="272">
        <v>45.149999999999991</v>
      </c>
      <c r="F508" s="272">
        <v>43.999999999999993</v>
      </c>
      <c r="G508" s="272">
        <v>42.949999999999989</v>
      </c>
      <c r="H508" s="272">
        <v>47.349999999999994</v>
      </c>
      <c r="I508" s="272">
        <v>48.399999999999991</v>
      </c>
      <c r="J508" s="272">
        <v>49.55</v>
      </c>
      <c r="K508" s="271">
        <v>47.25</v>
      </c>
      <c r="L508" s="271">
        <v>45.05</v>
      </c>
      <c r="M508" s="271">
        <v>1359.4404300000001</v>
      </c>
      <c r="N508" s="1"/>
      <c r="O508" s="1"/>
    </row>
    <row r="509" spans="1:15" ht="12.75" customHeight="1">
      <c r="A509" s="290">
        <v>499</v>
      </c>
      <c r="B509" s="242" t="s">
        <v>828</v>
      </c>
      <c r="C509" s="242">
        <v>350.15</v>
      </c>
      <c r="D509" s="291">
        <v>349.33333333333331</v>
      </c>
      <c r="E509" s="272">
        <v>347.71666666666664</v>
      </c>
      <c r="F509" s="272">
        <v>345.2833333333333</v>
      </c>
      <c r="G509" s="272">
        <v>343.66666666666663</v>
      </c>
      <c r="H509" s="272">
        <v>351.76666666666665</v>
      </c>
      <c r="I509" s="272">
        <v>353.38333333333333</v>
      </c>
      <c r="J509" s="272">
        <v>355.81666666666666</v>
      </c>
      <c r="K509" s="271">
        <v>350.95</v>
      </c>
      <c r="L509" s="271">
        <v>346.9</v>
      </c>
      <c r="M509" s="271">
        <v>6.63056</v>
      </c>
      <c r="N509" s="1"/>
      <c r="O509" s="1"/>
    </row>
    <row r="510" spans="1:15" ht="12.75" customHeight="1">
      <c r="A510" s="290">
        <v>500</v>
      </c>
      <c r="B510" s="242" t="s">
        <v>530</v>
      </c>
      <c r="C510" s="242">
        <v>1619.95</v>
      </c>
      <c r="D510" s="291">
        <v>1633.9166666666667</v>
      </c>
      <c r="E510" s="272">
        <v>1602.2833333333335</v>
      </c>
      <c r="F510" s="272">
        <v>1584.6166666666668</v>
      </c>
      <c r="G510" s="272">
        <v>1552.9833333333336</v>
      </c>
      <c r="H510" s="272">
        <v>1651.5833333333335</v>
      </c>
      <c r="I510" s="272">
        <v>1683.2166666666667</v>
      </c>
      <c r="J510" s="272">
        <v>1700.8833333333334</v>
      </c>
      <c r="K510" s="271">
        <v>1665.55</v>
      </c>
      <c r="L510" s="271">
        <v>1616.25</v>
      </c>
      <c r="M510" s="271">
        <v>0.57355999999999996</v>
      </c>
      <c r="N510" s="1"/>
      <c r="O510" s="1"/>
    </row>
    <row r="511" spans="1:15" ht="12.75" customHeight="1">
      <c r="A511" s="290">
        <v>501</v>
      </c>
      <c r="B511" s="242" t="s">
        <v>531</v>
      </c>
      <c r="C511" s="242">
        <v>2172.35</v>
      </c>
      <c r="D511" s="291">
        <v>2177.1333333333337</v>
      </c>
      <c r="E511" s="272">
        <v>2161.2666666666673</v>
      </c>
      <c r="F511" s="272">
        <v>2150.1833333333338</v>
      </c>
      <c r="G511" s="272">
        <v>2134.3166666666675</v>
      </c>
      <c r="H511" s="272">
        <v>2188.2166666666672</v>
      </c>
      <c r="I511" s="272">
        <v>2204.083333333333</v>
      </c>
      <c r="J511" s="272">
        <v>2215.166666666667</v>
      </c>
      <c r="K511" s="271">
        <v>2193</v>
      </c>
      <c r="L511" s="271">
        <v>2166.0500000000002</v>
      </c>
      <c r="M511" s="271">
        <v>0.16075999999999999</v>
      </c>
      <c r="N511" s="1"/>
      <c r="O511" s="1"/>
    </row>
    <row r="512" spans="1:15" ht="12.75" customHeight="1">
      <c r="A512" s="252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387"/>
      <c r="B5" s="388"/>
      <c r="C5" s="387"/>
      <c r="D5" s="38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389" t="s">
        <v>533</v>
      </c>
      <c r="C7" s="388"/>
      <c r="D7" s="7">
        <f>Main!B10</f>
        <v>44775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44774</v>
      </c>
      <c r="B10" s="29">
        <v>543377</v>
      </c>
      <c r="C10" s="28" t="s">
        <v>1007</v>
      </c>
      <c r="D10" s="28" t="s">
        <v>1008</v>
      </c>
      <c r="E10" s="28" t="s">
        <v>542</v>
      </c>
      <c r="F10" s="87">
        <v>30000</v>
      </c>
      <c r="G10" s="29">
        <v>6.2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44774</v>
      </c>
      <c r="B11" s="29">
        <v>543377</v>
      </c>
      <c r="C11" s="28" t="s">
        <v>1007</v>
      </c>
      <c r="D11" s="28" t="s">
        <v>1009</v>
      </c>
      <c r="E11" s="28" t="s">
        <v>542</v>
      </c>
      <c r="F11" s="87">
        <v>40000</v>
      </c>
      <c r="G11" s="29">
        <v>6.6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44774</v>
      </c>
      <c r="B12" s="29">
        <v>543377</v>
      </c>
      <c r="C12" s="28" t="s">
        <v>1007</v>
      </c>
      <c r="D12" s="28" t="s">
        <v>1010</v>
      </c>
      <c r="E12" s="28" t="s">
        <v>543</v>
      </c>
      <c r="F12" s="87">
        <v>80000</v>
      </c>
      <c r="G12" s="29">
        <v>6.41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44774</v>
      </c>
      <c r="B13" s="29">
        <v>531156</v>
      </c>
      <c r="C13" s="28" t="s">
        <v>951</v>
      </c>
      <c r="D13" s="28" t="s">
        <v>1011</v>
      </c>
      <c r="E13" s="28" t="s">
        <v>542</v>
      </c>
      <c r="F13" s="87">
        <v>17420</v>
      </c>
      <c r="G13" s="29">
        <v>204.48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44774</v>
      </c>
      <c r="B14" s="29">
        <v>541865</v>
      </c>
      <c r="C14" s="28" t="s">
        <v>1012</v>
      </c>
      <c r="D14" s="28" t="s">
        <v>1013</v>
      </c>
      <c r="E14" s="28" t="s">
        <v>543</v>
      </c>
      <c r="F14" s="87">
        <v>128121</v>
      </c>
      <c r="G14" s="29">
        <v>99.35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44774</v>
      </c>
      <c r="B15" s="29">
        <v>540205</v>
      </c>
      <c r="C15" s="28" t="s">
        <v>1014</v>
      </c>
      <c r="D15" s="28" t="s">
        <v>1015</v>
      </c>
      <c r="E15" s="28" t="s">
        <v>543</v>
      </c>
      <c r="F15" s="87">
        <v>85000</v>
      </c>
      <c r="G15" s="29">
        <v>954.18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44774</v>
      </c>
      <c r="B16" s="29">
        <v>540205</v>
      </c>
      <c r="C16" s="28" t="s">
        <v>1014</v>
      </c>
      <c r="D16" s="28" t="s">
        <v>1016</v>
      </c>
      <c r="E16" s="28" t="s">
        <v>543</v>
      </c>
      <c r="F16" s="87">
        <v>116575</v>
      </c>
      <c r="G16" s="29">
        <v>950.25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44774</v>
      </c>
      <c r="B17" s="29">
        <v>540205</v>
      </c>
      <c r="C17" s="28" t="s">
        <v>1014</v>
      </c>
      <c r="D17" s="28" t="s">
        <v>1017</v>
      </c>
      <c r="E17" s="28" t="s">
        <v>542</v>
      </c>
      <c r="F17" s="87">
        <v>142255</v>
      </c>
      <c r="G17" s="29">
        <v>952.08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44774</v>
      </c>
      <c r="B18" s="29">
        <v>539559</v>
      </c>
      <c r="C18" s="28" t="s">
        <v>1018</v>
      </c>
      <c r="D18" s="28" t="s">
        <v>1019</v>
      </c>
      <c r="E18" s="28" t="s">
        <v>543</v>
      </c>
      <c r="F18" s="87">
        <v>129400</v>
      </c>
      <c r="G18" s="29">
        <v>55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44774</v>
      </c>
      <c r="B19" s="29">
        <v>539559</v>
      </c>
      <c r="C19" s="28" t="s">
        <v>1018</v>
      </c>
      <c r="D19" s="28" t="s">
        <v>1019</v>
      </c>
      <c r="E19" s="28" t="s">
        <v>542</v>
      </c>
      <c r="F19" s="87">
        <v>213</v>
      </c>
      <c r="G19" s="29">
        <v>54.3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44774</v>
      </c>
      <c r="B20" s="29">
        <v>539559</v>
      </c>
      <c r="C20" s="28" t="s">
        <v>1018</v>
      </c>
      <c r="D20" s="28" t="s">
        <v>987</v>
      </c>
      <c r="E20" s="28" t="s">
        <v>542</v>
      </c>
      <c r="F20" s="87">
        <v>35000</v>
      </c>
      <c r="G20" s="29">
        <v>55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44774</v>
      </c>
      <c r="B21" s="29">
        <v>540811</v>
      </c>
      <c r="C21" s="28" t="s">
        <v>988</v>
      </c>
      <c r="D21" s="28" t="s">
        <v>1020</v>
      </c>
      <c r="E21" s="28" t="s">
        <v>543</v>
      </c>
      <c r="F21" s="87">
        <v>70000</v>
      </c>
      <c r="G21" s="29">
        <v>14.79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44774</v>
      </c>
      <c r="B22" s="29">
        <v>540811</v>
      </c>
      <c r="C22" s="28" t="s">
        <v>988</v>
      </c>
      <c r="D22" s="28" t="s">
        <v>989</v>
      </c>
      <c r="E22" s="28" t="s">
        <v>543</v>
      </c>
      <c r="F22" s="87">
        <v>60000</v>
      </c>
      <c r="G22" s="29">
        <v>14.17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44774</v>
      </c>
      <c r="B23" s="29">
        <v>542724</v>
      </c>
      <c r="C23" s="28" t="s">
        <v>990</v>
      </c>
      <c r="D23" s="28" t="s">
        <v>991</v>
      </c>
      <c r="E23" s="28" t="s">
        <v>543</v>
      </c>
      <c r="F23" s="87">
        <v>865421</v>
      </c>
      <c r="G23" s="29">
        <v>3.02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44774</v>
      </c>
      <c r="B24" s="29">
        <v>532022</v>
      </c>
      <c r="C24" s="28" t="s">
        <v>1021</v>
      </c>
      <c r="D24" s="28" t="s">
        <v>1022</v>
      </c>
      <c r="E24" s="28" t="s">
        <v>542</v>
      </c>
      <c r="F24" s="87">
        <v>878257</v>
      </c>
      <c r="G24" s="29">
        <v>5.92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44774</v>
      </c>
      <c r="B25" s="29">
        <v>532022</v>
      </c>
      <c r="C25" s="28" t="s">
        <v>1021</v>
      </c>
      <c r="D25" s="28" t="s">
        <v>1023</v>
      </c>
      <c r="E25" s="28" t="s">
        <v>543</v>
      </c>
      <c r="F25" s="87">
        <v>878257</v>
      </c>
      <c r="G25" s="29">
        <v>5.92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44774</v>
      </c>
      <c r="B26" s="29">
        <v>536751</v>
      </c>
      <c r="C26" s="28" t="s">
        <v>1024</v>
      </c>
      <c r="D26" s="28" t="s">
        <v>1025</v>
      </c>
      <c r="E26" s="28" t="s">
        <v>542</v>
      </c>
      <c r="F26" s="87">
        <v>400000</v>
      </c>
      <c r="G26" s="29">
        <v>0.72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44774</v>
      </c>
      <c r="B27" s="29">
        <v>536751</v>
      </c>
      <c r="C27" s="28" t="s">
        <v>1024</v>
      </c>
      <c r="D27" s="28" t="s">
        <v>1026</v>
      </c>
      <c r="E27" s="28" t="s">
        <v>543</v>
      </c>
      <c r="F27" s="87">
        <v>447500</v>
      </c>
      <c r="G27" s="29">
        <v>0.7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44774</v>
      </c>
      <c r="B28" s="29">
        <v>542666</v>
      </c>
      <c r="C28" s="28" t="s">
        <v>992</v>
      </c>
      <c r="D28" s="28" t="s">
        <v>1027</v>
      </c>
      <c r="E28" s="28" t="s">
        <v>543</v>
      </c>
      <c r="F28" s="87">
        <v>80259</v>
      </c>
      <c r="G28" s="29">
        <v>248.72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44774</v>
      </c>
      <c r="B29" s="29">
        <v>542666</v>
      </c>
      <c r="C29" s="28" t="s">
        <v>992</v>
      </c>
      <c r="D29" s="28" t="s">
        <v>1027</v>
      </c>
      <c r="E29" s="28" t="s">
        <v>542</v>
      </c>
      <c r="F29" s="87">
        <v>80259</v>
      </c>
      <c r="G29" s="29">
        <v>248.69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44774</v>
      </c>
      <c r="B30" s="29">
        <v>542666</v>
      </c>
      <c r="C30" s="28" t="s">
        <v>992</v>
      </c>
      <c r="D30" s="28" t="s">
        <v>993</v>
      </c>
      <c r="E30" s="28" t="s">
        <v>542</v>
      </c>
      <c r="F30" s="87">
        <v>76249</v>
      </c>
      <c r="G30" s="29">
        <v>248.66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44774</v>
      </c>
      <c r="B31" s="29">
        <v>542666</v>
      </c>
      <c r="C31" s="28" t="s">
        <v>992</v>
      </c>
      <c r="D31" s="28" t="s">
        <v>993</v>
      </c>
      <c r="E31" s="28" t="s">
        <v>543</v>
      </c>
      <c r="F31" s="87">
        <v>76249</v>
      </c>
      <c r="G31" s="29">
        <v>248.46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44774</v>
      </c>
      <c r="B32" s="29">
        <v>523277</v>
      </c>
      <c r="C32" s="28" t="s">
        <v>968</v>
      </c>
      <c r="D32" s="28" t="s">
        <v>969</v>
      </c>
      <c r="E32" s="28" t="s">
        <v>543</v>
      </c>
      <c r="F32" s="87">
        <v>6000000</v>
      </c>
      <c r="G32" s="29">
        <v>0.81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44774</v>
      </c>
      <c r="B33" s="29">
        <v>543546</v>
      </c>
      <c r="C33" s="28" t="s">
        <v>970</v>
      </c>
      <c r="D33" s="28" t="s">
        <v>971</v>
      </c>
      <c r="E33" s="28" t="s">
        <v>543</v>
      </c>
      <c r="F33" s="87">
        <v>120000</v>
      </c>
      <c r="G33" s="29">
        <v>10.76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44774</v>
      </c>
      <c r="B34" s="29">
        <v>540377</v>
      </c>
      <c r="C34" s="28" t="s">
        <v>955</v>
      </c>
      <c r="D34" s="28" t="s">
        <v>1028</v>
      </c>
      <c r="E34" s="28" t="s">
        <v>543</v>
      </c>
      <c r="F34" s="87">
        <v>24000</v>
      </c>
      <c r="G34" s="29">
        <v>118.99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44774</v>
      </c>
      <c r="B35" s="29">
        <v>539433</v>
      </c>
      <c r="C35" s="28" t="s">
        <v>1029</v>
      </c>
      <c r="D35" s="28" t="s">
        <v>1030</v>
      </c>
      <c r="E35" s="28" t="s">
        <v>543</v>
      </c>
      <c r="F35" s="87">
        <v>35000</v>
      </c>
      <c r="G35" s="29">
        <v>10.029999999999999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44774</v>
      </c>
      <c r="B36" s="29">
        <v>543286</v>
      </c>
      <c r="C36" s="28" t="s">
        <v>952</v>
      </c>
      <c r="D36" s="28" t="s">
        <v>1031</v>
      </c>
      <c r="E36" s="28" t="s">
        <v>543</v>
      </c>
      <c r="F36" s="87">
        <v>30000</v>
      </c>
      <c r="G36" s="29">
        <v>18.600000000000001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44774</v>
      </c>
      <c r="B37" s="29">
        <v>543286</v>
      </c>
      <c r="C37" s="28" t="s">
        <v>952</v>
      </c>
      <c r="D37" s="28" t="s">
        <v>1031</v>
      </c>
      <c r="E37" s="28" t="s">
        <v>542</v>
      </c>
      <c r="F37" s="87">
        <v>36000</v>
      </c>
      <c r="G37" s="29">
        <v>18.39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44774</v>
      </c>
      <c r="B38" s="29">
        <v>543286</v>
      </c>
      <c r="C38" s="28" t="s">
        <v>952</v>
      </c>
      <c r="D38" s="28" t="s">
        <v>1032</v>
      </c>
      <c r="E38" s="28" t="s">
        <v>543</v>
      </c>
      <c r="F38" s="87">
        <v>60000</v>
      </c>
      <c r="G38" s="29">
        <v>18.34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44774</v>
      </c>
      <c r="B39" s="29">
        <v>543286</v>
      </c>
      <c r="C39" s="28" t="s">
        <v>952</v>
      </c>
      <c r="D39" s="28" t="s">
        <v>1033</v>
      </c>
      <c r="E39" s="28" t="s">
        <v>542</v>
      </c>
      <c r="F39" s="87">
        <v>30000</v>
      </c>
      <c r="G39" s="29">
        <v>18.600000000000001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44774</v>
      </c>
      <c r="B40" s="29">
        <v>543286</v>
      </c>
      <c r="C40" s="28" t="s">
        <v>952</v>
      </c>
      <c r="D40" s="28" t="s">
        <v>1034</v>
      </c>
      <c r="E40" s="28" t="s">
        <v>542</v>
      </c>
      <c r="F40" s="87">
        <v>30000</v>
      </c>
      <c r="G40" s="29">
        <v>18.23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44774</v>
      </c>
      <c r="B41" s="29">
        <v>543286</v>
      </c>
      <c r="C41" s="28" t="s">
        <v>952</v>
      </c>
      <c r="D41" s="28" t="s">
        <v>1034</v>
      </c>
      <c r="E41" s="28" t="s">
        <v>543</v>
      </c>
      <c r="F41" s="87">
        <v>30000</v>
      </c>
      <c r="G41" s="29">
        <v>18.350000000000001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44774</v>
      </c>
      <c r="B42" s="29">
        <v>540360</v>
      </c>
      <c r="C42" s="28" t="s">
        <v>956</v>
      </c>
      <c r="D42" s="28" t="s">
        <v>1035</v>
      </c>
      <c r="E42" s="28" t="s">
        <v>542</v>
      </c>
      <c r="F42" s="87">
        <v>39483</v>
      </c>
      <c r="G42" s="29">
        <v>146.74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44774</v>
      </c>
      <c r="B43" s="29">
        <v>540360</v>
      </c>
      <c r="C43" s="28" t="s">
        <v>956</v>
      </c>
      <c r="D43" s="28" t="s">
        <v>1035</v>
      </c>
      <c r="E43" s="28" t="s">
        <v>543</v>
      </c>
      <c r="F43" s="87">
        <v>25001</v>
      </c>
      <c r="G43" s="29">
        <v>146.9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44774</v>
      </c>
      <c r="B44" s="29">
        <v>540360</v>
      </c>
      <c r="C44" s="28" t="s">
        <v>956</v>
      </c>
      <c r="D44" s="28" t="s">
        <v>1036</v>
      </c>
      <c r="E44" s="28" t="s">
        <v>542</v>
      </c>
      <c r="F44" s="87">
        <v>50000</v>
      </c>
      <c r="G44" s="29">
        <v>146.93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44774</v>
      </c>
      <c r="B45" s="29">
        <v>523475</v>
      </c>
      <c r="C45" s="28" t="s">
        <v>1037</v>
      </c>
      <c r="D45" s="28" t="s">
        <v>1038</v>
      </c>
      <c r="E45" s="28" t="s">
        <v>542</v>
      </c>
      <c r="F45" s="87">
        <v>115188</v>
      </c>
      <c r="G45" s="29">
        <v>121.24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44774</v>
      </c>
      <c r="B46" s="29">
        <v>523475</v>
      </c>
      <c r="C46" s="28" t="s">
        <v>1037</v>
      </c>
      <c r="D46" s="28" t="s">
        <v>1039</v>
      </c>
      <c r="E46" s="28" t="s">
        <v>543</v>
      </c>
      <c r="F46" s="87">
        <v>115188</v>
      </c>
      <c r="G46" s="29">
        <v>121.24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44774</v>
      </c>
      <c r="B47" s="29">
        <v>505523</v>
      </c>
      <c r="C47" s="28" t="s">
        <v>994</v>
      </c>
      <c r="D47" s="28" t="s">
        <v>995</v>
      </c>
      <c r="E47" s="28" t="s">
        <v>542</v>
      </c>
      <c r="F47" s="87">
        <v>745000</v>
      </c>
      <c r="G47" s="29">
        <v>1.22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44774</v>
      </c>
      <c r="B48" s="29">
        <v>530047</v>
      </c>
      <c r="C48" s="28" t="s">
        <v>1040</v>
      </c>
      <c r="D48" s="28" t="s">
        <v>1041</v>
      </c>
      <c r="E48" s="28" t="s">
        <v>543</v>
      </c>
      <c r="F48" s="87">
        <v>94000</v>
      </c>
      <c r="G48" s="29">
        <v>6.31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44774</v>
      </c>
      <c r="B49" s="29">
        <v>530047</v>
      </c>
      <c r="C49" s="28" t="s">
        <v>1040</v>
      </c>
      <c r="D49" s="28" t="s">
        <v>1042</v>
      </c>
      <c r="E49" s="28" t="s">
        <v>542</v>
      </c>
      <c r="F49" s="87">
        <v>98200</v>
      </c>
      <c r="G49" s="29">
        <v>6.31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44774</v>
      </c>
      <c r="B50" s="29">
        <v>543540</v>
      </c>
      <c r="C50" s="28" t="s">
        <v>957</v>
      </c>
      <c r="D50" s="28" t="s">
        <v>996</v>
      </c>
      <c r="E50" s="28" t="s">
        <v>543</v>
      </c>
      <c r="F50" s="87">
        <v>14400</v>
      </c>
      <c r="G50" s="29">
        <v>200.66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44774</v>
      </c>
      <c r="B51" s="29">
        <v>540159</v>
      </c>
      <c r="C51" s="28" t="s">
        <v>1043</v>
      </c>
      <c r="D51" s="28" t="s">
        <v>1044</v>
      </c>
      <c r="E51" s="28" t="s">
        <v>542</v>
      </c>
      <c r="F51" s="87">
        <v>125930</v>
      </c>
      <c r="G51" s="29">
        <v>7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44774</v>
      </c>
      <c r="B52" s="29">
        <v>540159</v>
      </c>
      <c r="C52" s="28" t="s">
        <v>1043</v>
      </c>
      <c r="D52" s="28" t="s">
        <v>1045</v>
      </c>
      <c r="E52" s="28" t="s">
        <v>543</v>
      </c>
      <c r="F52" s="87">
        <v>65900</v>
      </c>
      <c r="G52" s="29">
        <v>7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44774</v>
      </c>
      <c r="B53" s="29">
        <v>540821</v>
      </c>
      <c r="C53" s="28" t="s">
        <v>1046</v>
      </c>
      <c r="D53" s="28" t="s">
        <v>1047</v>
      </c>
      <c r="E53" s="28" t="s">
        <v>543</v>
      </c>
      <c r="F53" s="87">
        <v>550000</v>
      </c>
      <c r="G53" s="29">
        <v>22.59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44774</v>
      </c>
      <c r="B54" s="29">
        <v>543541</v>
      </c>
      <c r="C54" s="28" t="s">
        <v>1048</v>
      </c>
      <c r="D54" s="28" t="s">
        <v>1049</v>
      </c>
      <c r="E54" s="28" t="s">
        <v>543</v>
      </c>
      <c r="F54" s="87">
        <v>56000</v>
      </c>
      <c r="G54" s="29">
        <v>36.67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44774</v>
      </c>
      <c r="B55" s="29">
        <v>543541</v>
      </c>
      <c r="C55" s="28" t="s">
        <v>1048</v>
      </c>
      <c r="D55" s="28" t="s">
        <v>1049</v>
      </c>
      <c r="E55" s="28" t="s">
        <v>542</v>
      </c>
      <c r="F55" s="87">
        <v>64000</v>
      </c>
      <c r="G55" s="29">
        <v>37.04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44774</v>
      </c>
      <c r="B56" s="29">
        <v>530617</v>
      </c>
      <c r="C56" s="28" t="s">
        <v>1050</v>
      </c>
      <c r="D56" s="28" t="s">
        <v>1051</v>
      </c>
      <c r="E56" s="28" t="s">
        <v>543</v>
      </c>
      <c r="F56" s="87">
        <v>25800</v>
      </c>
      <c r="G56" s="29">
        <v>62.9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44774</v>
      </c>
      <c r="B57" s="29">
        <v>538875</v>
      </c>
      <c r="C57" s="28" t="s">
        <v>1052</v>
      </c>
      <c r="D57" s="28" t="s">
        <v>1053</v>
      </c>
      <c r="E57" s="28" t="s">
        <v>543</v>
      </c>
      <c r="F57" s="87">
        <v>100000</v>
      </c>
      <c r="G57" s="29">
        <v>20.25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44774</v>
      </c>
      <c r="B58" s="29">
        <v>543341</v>
      </c>
      <c r="C58" s="28" t="s">
        <v>1054</v>
      </c>
      <c r="D58" s="28" t="s">
        <v>1055</v>
      </c>
      <c r="E58" s="28" t="s">
        <v>543</v>
      </c>
      <c r="F58" s="87">
        <v>200000</v>
      </c>
      <c r="G58" s="29">
        <v>18.100000000000001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44774</v>
      </c>
      <c r="B59" s="29">
        <v>539040</v>
      </c>
      <c r="C59" s="28" t="s">
        <v>1056</v>
      </c>
      <c r="D59" s="28" t="s">
        <v>1057</v>
      </c>
      <c r="E59" s="28" t="s">
        <v>542</v>
      </c>
      <c r="F59" s="87">
        <v>35000</v>
      </c>
      <c r="G59" s="29">
        <v>15.1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44774</v>
      </c>
      <c r="B60" s="29">
        <v>543545</v>
      </c>
      <c r="C60" s="28" t="s">
        <v>1058</v>
      </c>
      <c r="D60" s="28" t="s">
        <v>1059</v>
      </c>
      <c r="E60" s="28" t="s">
        <v>542</v>
      </c>
      <c r="F60" s="87">
        <v>72000</v>
      </c>
      <c r="G60" s="29">
        <v>35.549999999999997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44774</v>
      </c>
      <c r="B61" s="29">
        <v>506178</v>
      </c>
      <c r="C61" s="28" t="s">
        <v>1060</v>
      </c>
      <c r="D61" s="28" t="s">
        <v>1061</v>
      </c>
      <c r="E61" s="28" t="s">
        <v>542</v>
      </c>
      <c r="F61" s="87">
        <v>5000</v>
      </c>
      <c r="G61" s="29">
        <v>12.74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44774</v>
      </c>
      <c r="B62" s="29">
        <v>506178</v>
      </c>
      <c r="C62" s="28" t="s">
        <v>1060</v>
      </c>
      <c r="D62" s="28" t="s">
        <v>1062</v>
      </c>
      <c r="E62" s="28" t="s">
        <v>543</v>
      </c>
      <c r="F62" s="87">
        <v>5000</v>
      </c>
      <c r="G62" s="29">
        <v>12.74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44774</v>
      </c>
      <c r="B63" s="29">
        <v>536128</v>
      </c>
      <c r="C63" s="28" t="s">
        <v>1063</v>
      </c>
      <c r="D63" s="28" t="s">
        <v>1064</v>
      </c>
      <c r="E63" s="28" t="s">
        <v>543</v>
      </c>
      <c r="F63" s="87">
        <v>535975</v>
      </c>
      <c r="G63" s="29">
        <v>0.39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44774</v>
      </c>
      <c r="B64" s="29">
        <v>536128</v>
      </c>
      <c r="C64" s="28" t="s">
        <v>1063</v>
      </c>
      <c r="D64" s="28" t="s">
        <v>1064</v>
      </c>
      <c r="E64" s="28" t="s">
        <v>542</v>
      </c>
      <c r="F64" s="87">
        <v>1881396</v>
      </c>
      <c r="G64" s="29">
        <v>0.37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44774</v>
      </c>
      <c r="B65" s="29">
        <v>524661</v>
      </c>
      <c r="C65" s="28" t="s">
        <v>972</v>
      </c>
      <c r="D65" s="28" t="s">
        <v>1065</v>
      </c>
      <c r="E65" s="28" t="s">
        <v>543</v>
      </c>
      <c r="F65" s="87">
        <v>69008</v>
      </c>
      <c r="G65" s="29">
        <v>6.84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44774</v>
      </c>
      <c r="B66" s="29">
        <v>524661</v>
      </c>
      <c r="C66" s="28" t="s">
        <v>972</v>
      </c>
      <c r="D66" s="28" t="s">
        <v>1065</v>
      </c>
      <c r="E66" s="28" t="s">
        <v>542</v>
      </c>
      <c r="F66" s="87">
        <v>26506</v>
      </c>
      <c r="G66" s="29">
        <v>6.77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44774</v>
      </c>
      <c r="B67" s="29">
        <v>543436</v>
      </c>
      <c r="C67" s="28" t="s">
        <v>1066</v>
      </c>
      <c r="D67" s="28" t="s">
        <v>1067</v>
      </c>
      <c r="E67" s="28" t="s">
        <v>542</v>
      </c>
      <c r="F67" s="87">
        <v>11200</v>
      </c>
      <c r="G67" s="29">
        <v>151.43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44774</v>
      </c>
      <c r="B68" s="29">
        <v>543436</v>
      </c>
      <c r="C68" s="28" t="s">
        <v>1066</v>
      </c>
      <c r="D68" s="28" t="s">
        <v>1068</v>
      </c>
      <c r="E68" s="28" t="s">
        <v>543</v>
      </c>
      <c r="F68" s="87">
        <v>11200</v>
      </c>
      <c r="G68" s="29">
        <v>151.43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44774</v>
      </c>
      <c r="B69" s="29" t="s">
        <v>1069</v>
      </c>
      <c r="C69" s="28" t="s">
        <v>1070</v>
      </c>
      <c r="D69" s="28" t="s">
        <v>1071</v>
      </c>
      <c r="E69" s="28" t="s">
        <v>542</v>
      </c>
      <c r="F69" s="87">
        <v>372128</v>
      </c>
      <c r="G69" s="29">
        <v>505</v>
      </c>
      <c r="H69" s="29" t="s">
        <v>819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44774</v>
      </c>
      <c r="B70" s="29" t="s">
        <v>1072</v>
      </c>
      <c r="C70" s="28" t="s">
        <v>1073</v>
      </c>
      <c r="D70" s="28" t="s">
        <v>1074</v>
      </c>
      <c r="E70" s="28" t="s">
        <v>542</v>
      </c>
      <c r="F70" s="87">
        <v>100000</v>
      </c>
      <c r="G70" s="29">
        <v>26.25</v>
      </c>
      <c r="H70" s="29" t="s">
        <v>819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44774</v>
      </c>
      <c r="B71" s="29" t="s">
        <v>1072</v>
      </c>
      <c r="C71" s="28" t="s">
        <v>1073</v>
      </c>
      <c r="D71" s="28" t="s">
        <v>1075</v>
      </c>
      <c r="E71" s="28" t="s">
        <v>542</v>
      </c>
      <c r="F71" s="87">
        <v>100000</v>
      </c>
      <c r="G71" s="29">
        <v>25</v>
      </c>
      <c r="H71" s="29" t="s">
        <v>819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44774</v>
      </c>
      <c r="B72" s="29" t="s">
        <v>1072</v>
      </c>
      <c r="C72" s="28" t="s">
        <v>1073</v>
      </c>
      <c r="D72" s="28" t="s">
        <v>971</v>
      </c>
      <c r="E72" s="28" t="s">
        <v>542</v>
      </c>
      <c r="F72" s="87">
        <v>100000</v>
      </c>
      <c r="G72" s="29">
        <v>25.63</v>
      </c>
      <c r="H72" s="29" t="s">
        <v>819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44774</v>
      </c>
      <c r="B73" s="29" t="s">
        <v>1072</v>
      </c>
      <c r="C73" s="28" t="s">
        <v>1073</v>
      </c>
      <c r="D73" s="28" t="s">
        <v>1076</v>
      </c>
      <c r="E73" s="28" t="s">
        <v>542</v>
      </c>
      <c r="F73" s="87">
        <v>200000</v>
      </c>
      <c r="G73" s="29">
        <v>25.77</v>
      </c>
      <c r="H73" s="29" t="s">
        <v>819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44774</v>
      </c>
      <c r="B74" s="29" t="s">
        <v>1072</v>
      </c>
      <c r="C74" s="28" t="s">
        <v>1073</v>
      </c>
      <c r="D74" s="28" t="s">
        <v>1077</v>
      </c>
      <c r="E74" s="28" t="s">
        <v>542</v>
      </c>
      <c r="F74" s="87">
        <v>100000</v>
      </c>
      <c r="G74" s="29">
        <v>25.93</v>
      </c>
      <c r="H74" s="29" t="s">
        <v>819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44774</v>
      </c>
      <c r="B75" s="29" t="s">
        <v>1072</v>
      </c>
      <c r="C75" s="28" t="s">
        <v>1073</v>
      </c>
      <c r="D75" s="28" t="s">
        <v>1078</v>
      </c>
      <c r="E75" s="28" t="s">
        <v>542</v>
      </c>
      <c r="F75" s="87">
        <v>100000</v>
      </c>
      <c r="G75" s="29">
        <v>25</v>
      </c>
      <c r="H75" s="29" t="s">
        <v>819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44774</v>
      </c>
      <c r="B76" s="29" t="s">
        <v>1072</v>
      </c>
      <c r="C76" s="28" t="s">
        <v>1073</v>
      </c>
      <c r="D76" s="28" t="s">
        <v>1079</v>
      </c>
      <c r="E76" s="28" t="s">
        <v>542</v>
      </c>
      <c r="F76" s="87">
        <v>100000</v>
      </c>
      <c r="G76" s="29">
        <v>25</v>
      </c>
      <c r="H76" s="29" t="s">
        <v>819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44774</v>
      </c>
      <c r="B77" s="29" t="s">
        <v>1080</v>
      </c>
      <c r="C77" s="28" t="s">
        <v>1081</v>
      </c>
      <c r="D77" s="28" t="s">
        <v>1082</v>
      </c>
      <c r="E77" s="28" t="s">
        <v>542</v>
      </c>
      <c r="F77" s="87">
        <v>67500</v>
      </c>
      <c r="G77" s="29">
        <v>76.69</v>
      </c>
      <c r="H77" s="29" t="s">
        <v>819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44774</v>
      </c>
      <c r="B78" s="29" t="s">
        <v>997</v>
      </c>
      <c r="C78" s="28" t="s">
        <v>998</v>
      </c>
      <c r="D78" s="28" t="s">
        <v>1083</v>
      </c>
      <c r="E78" s="28" t="s">
        <v>542</v>
      </c>
      <c r="F78" s="87">
        <v>131608</v>
      </c>
      <c r="G78" s="29">
        <v>48.82</v>
      </c>
      <c r="H78" s="29" t="s">
        <v>819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44774</v>
      </c>
      <c r="B79" s="29" t="s">
        <v>1084</v>
      </c>
      <c r="C79" s="28" t="s">
        <v>1085</v>
      </c>
      <c r="D79" s="28" t="s">
        <v>999</v>
      </c>
      <c r="E79" s="28" t="s">
        <v>542</v>
      </c>
      <c r="F79" s="87">
        <v>200001</v>
      </c>
      <c r="G79" s="29">
        <v>80.3</v>
      </c>
      <c r="H79" s="29" t="s">
        <v>819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44774</v>
      </c>
      <c r="B80" s="29" t="s">
        <v>807</v>
      </c>
      <c r="C80" s="28" t="s">
        <v>633</v>
      </c>
      <c r="D80" s="28" t="s">
        <v>1086</v>
      </c>
      <c r="E80" s="28" t="s">
        <v>542</v>
      </c>
      <c r="F80" s="87">
        <v>554883</v>
      </c>
      <c r="G80" s="29">
        <v>2109.96</v>
      </c>
      <c r="H80" s="29" t="s">
        <v>819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44774</v>
      </c>
      <c r="B81" s="29" t="s">
        <v>1087</v>
      </c>
      <c r="C81" s="28" t="s">
        <v>1088</v>
      </c>
      <c r="D81" s="28" t="s">
        <v>1089</v>
      </c>
      <c r="E81" s="28" t="s">
        <v>542</v>
      </c>
      <c r="F81" s="87">
        <v>470000</v>
      </c>
      <c r="G81" s="29">
        <v>18.649999999999999</v>
      </c>
      <c r="H81" s="29" t="s">
        <v>819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44774</v>
      </c>
      <c r="B82" s="29" t="s">
        <v>1087</v>
      </c>
      <c r="C82" s="28" t="s">
        <v>1088</v>
      </c>
      <c r="D82" s="28" t="s">
        <v>1090</v>
      </c>
      <c r="E82" s="28" t="s">
        <v>542</v>
      </c>
      <c r="F82" s="87">
        <v>50000</v>
      </c>
      <c r="G82" s="29">
        <v>18.350000000000001</v>
      </c>
      <c r="H82" s="29" t="s">
        <v>819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44774</v>
      </c>
      <c r="B83" s="29" t="s">
        <v>1091</v>
      </c>
      <c r="C83" s="28" t="s">
        <v>1092</v>
      </c>
      <c r="D83" s="28" t="s">
        <v>1093</v>
      </c>
      <c r="E83" s="28" t="s">
        <v>542</v>
      </c>
      <c r="F83" s="87">
        <v>149013</v>
      </c>
      <c r="G83" s="29">
        <v>14.37</v>
      </c>
      <c r="H83" s="29" t="s">
        <v>819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44774</v>
      </c>
      <c r="B84" s="29" t="s">
        <v>1094</v>
      </c>
      <c r="C84" s="28" t="s">
        <v>1095</v>
      </c>
      <c r="D84" s="28" t="s">
        <v>1096</v>
      </c>
      <c r="E84" s="28" t="s">
        <v>542</v>
      </c>
      <c r="F84" s="87">
        <v>99189</v>
      </c>
      <c r="G84" s="29">
        <v>1022.85</v>
      </c>
      <c r="H84" s="29" t="s">
        <v>819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44774</v>
      </c>
      <c r="B85" s="29" t="s">
        <v>1094</v>
      </c>
      <c r="C85" s="28" t="s">
        <v>1095</v>
      </c>
      <c r="D85" s="28" t="s">
        <v>1097</v>
      </c>
      <c r="E85" s="28" t="s">
        <v>542</v>
      </c>
      <c r="F85" s="87">
        <v>177800</v>
      </c>
      <c r="G85" s="29">
        <v>1022.9</v>
      </c>
      <c r="H85" s="29" t="s">
        <v>819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44774</v>
      </c>
      <c r="B86" s="29" t="s">
        <v>1094</v>
      </c>
      <c r="C86" s="28" t="s">
        <v>1095</v>
      </c>
      <c r="D86" s="28" t="s">
        <v>1098</v>
      </c>
      <c r="E86" s="28" t="s">
        <v>542</v>
      </c>
      <c r="F86" s="87">
        <v>81667</v>
      </c>
      <c r="G86" s="29">
        <v>1022.22</v>
      </c>
      <c r="H86" s="29" t="s">
        <v>819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44774</v>
      </c>
      <c r="B87" s="29" t="s">
        <v>1094</v>
      </c>
      <c r="C87" s="28" t="s">
        <v>1095</v>
      </c>
      <c r="D87" s="28" t="s">
        <v>1099</v>
      </c>
      <c r="E87" s="28" t="s">
        <v>542</v>
      </c>
      <c r="F87" s="87">
        <v>81326</v>
      </c>
      <c r="G87" s="29">
        <v>1021.77</v>
      </c>
      <c r="H87" s="29" t="s">
        <v>819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44774</v>
      </c>
      <c r="B88" s="29" t="s">
        <v>1094</v>
      </c>
      <c r="C88" s="28" t="s">
        <v>1095</v>
      </c>
      <c r="D88" s="28" t="s">
        <v>1100</v>
      </c>
      <c r="E88" s="28" t="s">
        <v>542</v>
      </c>
      <c r="F88" s="87">
        <v>251714</v>
      </c>
      <c r="G88" s="29">
        <v>1024.5999999999999</v>
      </c>
      <c r="H88" s="29" t="s">
        <v>819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44774</v>
      </c>
      <c r="B89" s="29" t="s">
        <v>1101</v>
      </c>
      <c r="C89" s="28" t="s">
        <v>1102</v>
      </c>
      <c r="D89" s="28" t="s">
        <v>1103</v>
      </c>
      <c r="E89" s="28" t="s">
        <v>542</v>
      </c>
      <c r="F89" s="87">
        <v>587438</v>
      </c>
      <c r="G89" s="29">
        <v>60.59</v>
      </c>
      <c r="H89" s="29" t="s">
        <v>819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44774</v>
      </c>
      <c r="B90" s="29" t="s">
        <v>1104</v>
      </c>
      <c r="C90" s="28" t="s">
        <v>1105</v>
      </c>
      <c r="D90" s="28" t="s">
        <v>1106</v>
      </c>
      <c r="E90" s="28" t="s">
        <v>542</v>
      </c>
      <c r="F90" s="87">
        <v>500000</v>
      </c>
      <c r="G90" s="29">
        <v>475.16</v>
      </c>
      <c r="H90" s="29" t="s">
        <v>819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44774</v>
      </c>
      <c r="B91" s="29" t="s">
        <v>1104</v>
      </c>
      <c r="C91" s="28" t="s">
        <v>1105</v>
      </c>
      <c r="D91" s="28" t="s">
        <v>1107</v>
      </c>
      <c r="E91" s="28" t="s">
        <v>542</v>
      </c>
      <c r="F91" s="87">
        <v>358509</v>
      </c>
      <c r="G91" s="29">
        <v>476.94</v>
      </c>
      <c r="H91" s="29" t="s">
        <v>819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44774</v>
      </c>
      <c r="B92" s="29" t="s">
        <v>1108</v>
      </c>
      <c r="C92" s="28" t="s">
        <v>1109</v>
      </c>
      <c r="D92" s="28" t="s">
        <v>1110</v>
      </c>
      <c r="E92" s="28" t="s">
        <v>543</v>
      </c>
      <c r="F92" s="87">
        <v>300000</v>
      </c>
      <c r="G92" s="29">
        <v>6.72</v>
      </c>
      <c r="H92" s="29" t="s">
        <v>819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44774</v>
      </c>
      <c r="B93" s="29" t="s">
        <v>1111</v>
      </c>
      <c r="C93" s="28" t="s">
        <v>1112</v>
      </c>
      <c r="D93" s="28" t="s">
        <v>1113</v>
      </c>
      <c r="E93" s="28" t="s">
        <v>543</v>
      </c>
      <c r="F93" s="87">
        <v>183000</v>
      </c>
      <c r="G93" s="29">
        <v>45.52</v>
      </c>
      <c r="H93" s="29" t="s">
        <v>819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44774</v>
      </c>
      <c r="B94" s="29" t="s">
        <v>1080</v>
      </c>
      <c r="C94" s="28" t="s">
        <v>1081</v>
      </c>
      <c r="D94" s="28" t="s">
        <v>1114</v>
      </c>
      <c r="E94" s="28" t="s">
        <v>543</v>
      </c>
      <c r="F94" s="87">
        <v>52500</v>
      </c>
      <c r="G94" s="29">
        <v>76.8</v>
      </c>
      <c r="H94" s="29" t="s">
        <v>819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44774</v>
      </c>
      <c r="B95" s="29" t="s">
        <v>997</v>
      </c>
      <c r="C95" s="28" t="s">
        <v>998</v>
      </c>
      <c r="D95" s="28" t="s">
        <v>1115</v>
      </c>
      <c r="E95" s="28" t="s">
        <v>543</v>
      </c>
      <c r="F95" s="87">
        <v>75000</v>
      </c>
      <c r="G95" s="29">
        <v>46.12</v>
      </c>
      <c r="H95" s="29" t="s">
        <v>819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44774</v>
      </c>
      <c r="B96" s="29" t="s">
        <v>997</v>
      </c>
      <c r="C96" s="28" t="s">
        <v>998</v>
      </c>
      <c r="D96" s="28" t="s">
        <v>1083</v>
      </c>
      <c r="E96" s="28" t="s">
        <v>543</v>
      </c>
      <c r="F96" s="87">
        <v>131608</v>
      </c>
      <c r="G96" s="29">
        <v>48.31</v>
      </c>
      <c r="H96" s="29" t="s">
        <v>819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44774</v>
      </c>
      <c r="B97" s="29" t="s">
        <v>1084</v>
      </c>
      <c r="C97" s="28" t="s">
        <v>1085</v>
      </c>
      <c r="D97" s="28" t="s">
        <v>999</v>
      </c>
      <c r="E97" s="28" t="s">
        <v>543</v>
      </c>
      <c r="F97" s="87">
        <v>67000</v>
      </c>
      <c r="G97" s="29">
        <v>83.39</v>
      </c>
      <c r="H97" s="29" t="s">
        <v>819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44774</v>
      </c>
      <c r="B98" s="29" t="s">
        <v>807</v>
      </c>
      <c r="C98" s="28" t="s">
        <v>633</v>
      </c>
      <c r="D98" s="28" t="s">
        <v>1116</v>
      </c>
      <c r="E98" s="28" t="s">
        <v>543</v>
      </c>
      <c r="F98" s="87">
        <v>550000</v>
      </c>
      <c r="G98" s="29">
        <v>2110</v>
      </c>
      <c r="H98" s="29" t="s">
        <v>819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44774</v>
      </c>
      <c r="B99" s="29" t="s">
        <v>1087</v>
      </c>
      <c r="C99" s="28" t="s">
        <v>1088</v>
      </c>
      <c r="D99" s="28" t="s">
        <v>1090</v>
      </c>
      <c r="E99" s="28" t="s">
        <v>543</v>
      </c>
      <c r="F99" s="87">
        <v>379339</v>
      </c>
      <c r="G99" s="29">
        <v>18.510000000000002</v>
      </c>
      <c r="H99" s="29" t="s">
        <v>819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44774</v>
      </c>
      <c r="B100" s="29" t="s">
        <v>1117</v>
      </c>
      <c r="C100" s="28" t="s">
        <v>1118</v>
      </c>
      <c r="D100" s="28" t="s">
        <v>1119</v>
      </c>
      <c r="E100" s="28" t="s">
        <v>543</v>
      </c>
      <c r="F100" s="87">
        <v>207296</v>
      </c>
      <c r="G100" s="29">
        <v>16.97</v>
      </c>
      <c r="H100" s="29" t="s">
        <v>819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44774</v>
      </c>
      <c r="B101" s="29" t="s">
        <v>1094</v>
      </c>
      <c r="C101" s="28" t="s">
        <v>1095</v>
      </c>
      <c r="D101" s="28" t="s">
        <v>1099</v>
      </c>
      <c r="E101" s="28" t="s">
        <v>543</v>
      </c>
      <c r="F101" s="87">
        <v>79678</v>
      </c>
      <c r="G101" s="29">
        <v>1022.76</v>
      </c>
      <c r="H101" s="29" t="s">
        <v>819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44774</v>
      </c>
      <c r="B102" s="29" t="s">
        <v>1094</v>
      </c>
      <c r="C102" s="28" t="s">
        <v>1095</v>
      </c>
      <c r="D102" s="28" t="s">
        <v>1100</v>
      </c>
      <c r="E102" s="28" t="s">
        <v>543</v>
      </c>
      <c r="F102" s="87">
        <v>251714</v>
      </c>
      <c r="G102" s="29">
        <v>1025.02</v>
      </c>
      <c r="H102" s="29" t="s">
        <v>819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44774</v>
      </c>
      <c r="B103" s="29" t="s">
        <v>1094</v>
      </c>
      <c r="C103" s="28" t="s">
        <v>1095</v>
      </c>
      <c r="D103" s="28" t="s">
        <v>1097</v>
      </c>
      <c r="E103" s="28" t="s">
        <v>543</v>
      </c>
      <c r="F103" s="87">
        <v>165776</v>
      </c>
      <c r="G103" s="29">
        <v>1027.07</v>
      </c>
      <c r="H103" s="29" t="s">
        <v>819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44774</v>
      </c>
      <c r="B104" s="29" t="s">
        <v>1094</v>
      </c>
      <c r="C104" s="28" t="s">
        <v>1095</v>
      </c>
      <c r="D104" s="28" t="s">
        <v>1098</v>
      </c>
      <c r="E104" s="28" t="s">
        <v>543</v>
      </c>
      <c r="F104" s="87">
        <v>80938</v>
      </c>
      <c r="G104" s="29">
        <v>1023.97</v>
      </c>
      <c r="H104" s="29" t="s">
        <v>819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44774</v>
      </c>
      <c r="B105" s="29" t="s">
        <v>1094</v>
      </c>
      <c r="C105" s="28" t="s">
        <v>1095</v>
      </c>
      <c r="D105" s="28" t="s">
        <v>1096</v>
      </c>
      <c r="E105" s="28" t="s">
        <v>543</v>
      </c>
      <c r="F105" s="87">
        <v>97468</v>
      </c>
      <c r="G105" s="29">
        <v>1020.7</v>
      </c>
      <c r="H105" s="29" t="s">
        <v>819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44774</v>
      </c>
      <c r="B106" s="29" t="s">
        <v>1120</v>
      </c>
      <c r="C106" s="28" t="s">
        <v>1121</v>
      </c>
      <c r="D106" s="28" t="s">
        <v>1122</v>
      </c>
      <c r="E106" s="28" t="s">
        <v>543</v>
      </c>
      <c r="F106" s="87">
        <v>2832492</v>
      </c>
      <c r="G106" s="29">
        <v>9.3699999999999992</v>
      </c>
      <c r="H106" s="29" t="s">
        <v>819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44774</v>
      </c>
      <c r="B107" s="29" t="s">
        <v>1101</v>
      </c>
      <c r="C107" s="28" t="s">
        <v>1102</v>
      </c>
      <c r="D107" s="28" t="s">
        <v>1103</v>
      </c>
      <c r="E107" s="28" t="s">
        <v>543</v>
      </c>
      <c r="F107" s="87">
        <v>414891</v>
      </c>
      <c r="G107" s="29">
        <v>61.02</v>
      </c>
      <c r="H107" s="29" t="s">
        <v>819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59"/>
  <sheetViews>
    <sheetView topLeftCell="A4" zoomScale="85" zoomScaleNormal="85" workbookViewId="0">
      <selection activeCell="S26" sqref="S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1006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44775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224">
        <v>1</v>
      </c>
      <c r="B10" s="221">
        <v>44700</v>
      </c>
      <c r="C10" s="289"/>
      <c r="D10" s="286" t="s">
        <v>75</v>
      </c>
      <c r="E10" s="287" t="s">
        <v>559</v>
      </c>
      <c r="F10" s="224">
        <v>681</v>
      </c>
      <c r="G10" s="224">
        <v>635</v>
      </c>
      <c r="H10" s="224"/>
      <c r="I10" s="288" t="s">
        <v>833</v>
      </c>
      <c r="J10" s="293" t="s">
        <v>560</v>
      </c>
      <c r="K10" s="255"/>
      <c r="L10" s="256"/>
      <c r="M10" s="257"/>
      <c r="N10" s="255"/>
      <c r="O10" s="278"/>
      <c r="P10" s="255">
        <f>VLOOKUP(D10,'MidCap Intra'!B37:C588,2,0)</f>
        <v>694.45</v>
      </c>
      <c r="Q10" s="219"/>
      <c r="R10" s="219" t="s">
        <v>558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30">
        <v>2</v>
      </c>
      <c r="B11" s="356">
        <v>44748</v>
      </c>
      <c r="C11" s="357"/>
      <c r="D11" s="358" t="s">
        <v>466</v>
      </c>
      <c r="E11" s="359" t="s">
        <v>829</v>
      </c>
      <c r="F11" s="330">
        <v>121.4</v>
      </c>
      <c r="G11" s="330">
        <v>113.4</v>
      </c>
      <c r="H11" s="330">
        <v>128.5</v>
      </c>
      <c r="I11" s="360" t="s">
        <v>919</v>
      </c>
      <c r="J11" s="336" t="s">
        <v>1000</v>
      </c>
      <c r="K11" s="336">
        <f t="shared" ref="K11" si="0">H11-F11</f>
        <v>7.0999999999999943</v>
      </c>
      <c r="L11" s="337">
        <f t="shared" ref="L11" si="1">(F11*-0.7)/100</f>
        <v>-0.8498</v>
      </c>
      <c r="M11" s="338">
        <f t="shared" ref="M11" si="2">(K11+L11)/F11</f>
        <v>5.1484349258649045E-2</v>
      </c>
      <c r="N11" s="310" t="s">
        <v>557</v>
      </c>
      <c r="O11" s="331">
        <v>44774</v>
      </c>
      <c r="P11" s="310"/>
      <c r="Q11" s="219"/>
      <c r="R11" s="219" t="s">
        <v>558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224">
        <v>3</v>
      </c>
      <c r="B12" s="221">
        <v>44755</v>
      </c>
      <c r="C12" s="289"/>
      <c r="D12" s="286" t="s">
        <v>135</v>
      </c>
      <c r="E12" s="287" t="s">
        <v>559</v>
      </c>
      <c r="F12" s="224" t="s">
        <v>915</v>
      </c>
      <c r="G12" s="224">
        <v>67</v>
      </c>
      <c r="H12" s="224"/>
      <c r="I12" s="288" t="s">
        <v>916</v>
      </c>
      <c r="J12" s="255" t="s">
        <v>560</v>
      </c>
      <c r="K12" s="255"/>
      <c r="L12" s="256"/>
      <c r="M12" s="257"/>
      <c r="N12" s="255"/>
      <c r="O12" s="278"/>
      <c r="P12" s="255">
        <f>VLOOKUP(D12,'MidCap Intra'!B53:C604,2,0)</f>
        <v>71.099999999999994</v>
      </c>
      <c r="Q12" s="219"/>
      <c r="R12" s="219" t="s">
        <v>558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18">
        <v>4</v>
      </c>
      <c r="B13" s="315">
        <v>44768</v>
      </c>
      <c r="C13" s="326"/>
      <c r="D13" s="327" t="s">
        <v>504</v>
      </c>
      <c r="E13" s="328" t="s">
        <v>559</v>
      </c>
      <c r="F13" s="318" t="s">
        <v>958</v>
      </c>
      <c r="G13" s="318">
        <v>970</v>
      </c>
      <c r="H13" s="318"/>
      <c r="I13" s="329" t="s">
        <v>839</v>
      </c>
      <c r="J13" s="319" t="s">
        <v>560</v>
      </c>
      <c r="K13" s="319"/>
      <c r="L13" s="320"/>
      <c r="M13" s="321"/>
      <c r="N13" s="319"/>
      <c r="O13" s="322"/>
      <c r="P13" s="255">
        <f>VLOOKUP(D13,'MidCap Intra'!B54:C605,2,0)</f>
        <v>1049.2</v>
      </c>
      <c r="Q13" s="219"/>
      <c r="R13" s="219" t="s">
        <v>558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18">
        <v>5</v>
      </c>
      <c r="B14" s="315">
        <v>44770</v>
      </c>
      <c r="C14" s="326"/>
      <c r="D14" s="327" t="s">
        <v>828</v>
      </c>
      <c r="E14" s="328" t="s">
        <v>559</v>
      </c>
      <c r="F14" s="318" t="s">
        <v>966</v>
      </c>
      <c r="G14" s="318">
        <v>329</v>
      </c>
      <c r="H14" s="318"/>
      <c r="I14" s="329" t="s">
        <v>967</v>
      </c>
      <c r="J14" s="319" t="s">
        <v>560</v>
      </c>
      <c r="K14" s="319"/>
      <c r="L14" s="320"/>
      <c r="M14" s="321"/>
      <c r="N14" s="319"/>
      <c r="O14" s="322"/>
      <c r="P14" s="255">
        <f>VLOOKUP(D14,'MidCap Intra'!B55:C606,2,0)</f>
        <v>350.15</v>
      </c>
      <c r="Q14" s="219"/>
      <c r="R14" s="219" t="s">
        <v>831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ht="13.9" customHeight="1">
      <c r="A15" s="318"/>
      <c r="B15" s="315"/>
      <c r="C15" s="326"/>
      <c r="D15" s="327"/>
      <c r="E15" s="328"/>
      <c r="F15" s="318"/>
      <c r="G15" s="318"/>
      <c r="H15" s="318"/>
      <c r="I15" s="329"/>
      <c r="J15" s="319"/>
      <c r="K15" s="319"/>
      <c r="L15" s="320"/>
      <c r="M15" s="321"/>
      <c r="N15" s="319"/>
      <c r="O15" s="322"/>
      <c r="P15" s="320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ht="14.25" customHeight="1">
      <c r="A16" s="99"/>
      <c r="B16" s="100"/>
      <c r="C16" s="101"/>
      <c r="D16" s="102"/>
      <c r="E16" s="103"/>
      <c r="F16" s="103"/>
      <c r="H16" s="103"/>
      <c r="I16" s="104"/>
      <c r="J16" s="105"/>
      <c r="K16" s="105"/>
      <c r="L16" s="106"/>
      <c r="M16" s="107"/>
      <c r="N16" s="108"/>
      <c r="O16" s="109"/>
      <c r="P16" s="110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38" ht="14.25" customHeight="1">
      <c r="A17" s="99"/>
      <c r="B17" s="100"/>
      <c r="C17" s="101"/>
      <c r="D17" s="102"/>
      <c r="E17" s="103"/>
      <c r="F17" s="103"/>
      <c r="G17" s="99"/>
      <c r="H17" s="103"/>
      <c r="I17" s="104"/>
      <c r="J17" s="105"/>
      <c r="K17" s="105"/>
      <c r="L17" s="106"/>
      <c r="M17" s="107"/>
      <c r="N17" s="108"/>
      <c r="O17" s="109"/>
      <c r="P17" s="11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1" t="s">
        <v>561</v>
      </c>
      <c r="B18" s="112"/>
      <c r="C18" s="113"/>
      <c r="D18" s="114"/>
      <c r="E18" s="115"/>
      <c r="F18" s="115"/>
      <c r="G18" s="115"/>
      <c r="H18" s="115"/>
      <c r="I18" s="115"/>
      <c r="J18" s="116"/>
      <c r="K18" s="115"/>
      <c r="L18" s="117"/>
      <c r="M18" s="56"/>
      <c r="N18" s="116"/>
      <c r="O18" s="11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8" t="s">
        <v>562</v>
      </c>
      <c r="B19" s="111"/>
      <c r="C19" s="111"/>
      <c r="D19" s="111"/>
      <c r="E19" s="41"/>
      <c r="F19" s="119" t="s">
        <v>563</v>
      </c>
      <c r="G19" s="6"/>
      <c r="H19" s="6"/>
      <c r="I19" s="6"/>
      <c r="J19" s="120"/>
      <c r="K19" s="121"/>
      <c r="L19" s="121"/>
      <c r="M19" s="122"/>
      <c r="N19" s="1"/>
      <c r="O19" s="123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1" t="s">
        <v>564</v>
      </c>
      <c r="B20" s="111"/>
      <c r="C20" s="111"/>
      <c r="D20" s="111" t="s">
        <v>818</v>
      </c>
      <c r="E20" s="6"/>
      <c r="F20" s="119" t="s">
        <v>565</v>
      </c>
      <c r="G20" s="6"/>
      <c r="H20" s="6"/>
      <c r="I20" s="6"/>
      <c r="J20" s="120"/>
      <c r="K20" s="121"/>
      <c r="L20" s="121"/>
      <c r="M20" s="122"/>
      <c r="N20" s="1"/>
      <c r="O20" s="12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1"/>
      <c r="B21" s="111"/>
      <c r="C21" s="111"/>
      <c r="D21" s="111"/>
      <c r="E21" s="6"/>
      <c r="F21" s="6"/>
      <c r="G21" s="6"/>
      <c r="H21" s="6"/>
      <c r="I21" s="6"/>
      <c r="J21" s="124"/>
      <c r="K21" s="121"/>
      <c r="L21" s="121"/>
      <c r="M21" s="6"/>
      <c r="N21" s="125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26" t="s">
        <v>566</v>
      </c>
      <c r="C22" s="126"/>
      <c r="D22" s="126"/>
      <c r="E22" s="126"/>
      <c r="F22" s="127"/>
      <c r="G22" s="6"/>
      <c r="H22" s="6"/>
      <c r="I22" s="128"/>
      <c r="J22" s="129"/>
      <c r="K22" s="130"/>
      <c r="L22" s="129"/>
      <c r="M22" s="6"/>
      <c r="N22" s="1"/>
      <c r="O22" s="1"/>
      <c r="P22" s="1"/>
      <c r="R22" s="56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95" t="s">
        <v>16</v>
      </c>
      <c r="B23" s="96" t="s">
        <v>534</v>
      </c>
      <c r="C23" s="98"/>
      <c r="D23" s="97" t="s">
        <v>545</v>
      </c>
      <c r="E23" s="96" t="s">
        <v>546</v>
      </c>
      <c r="F23" s="96" t="s">
        <v>547</v>
      </c>
      <c r="G23" s="96" t="s">
        <v>567</v>
      </c>
      <c r="H23" s="96" t="s">
        <v>549</v>
      </c>
      <c r="I23" s="96" t="s">
        <v>550</v>
      </c>
      <c r="J23" s="96" t="s">
        <v>551</v>
      </c>
      <c r="K23" s="96" t="s">
        <v>568</v>
      </c>
      <c r="L23" s="132" t="s">
        <v>553</v>
      </c>
      <c r="M23" s="98" t="s">
        <v>554</v>
      </c>
      <c r="N23" s="95" t="s">
        <v>555</v>
      </c>
      <c r="O23" s="261" t="s">
        <v>556</v>
      </c>
      <c r="P23" s="243"/>
      <c r="Q23" s="1"/>
      <c r="R23" s="258"/>
      <c r="S23" s="258"/>
      <c r="T23" s="258"/>
      <c r="U23" s="252"/>
      <c r="V23" s="252"/>
      <c r="W23" s="252"/>
      <c r="X23" s="252"/>
      <c r="Y23" s="252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334" customFormat="1" ht="15" customHeight="1">
      <c r="A24" s="373">
        <v>1</v>
      </c>
      <c r="B24" s="366">
        <v>44771</v>
      </c>
      <c r="C24" s="374"/>
      <c r="D24" s="375" t="s">
        <v>270</v>
      </c>
      <c r="E24" s="224" t="s">
        <v>559</v>
      </c>
      <c r="F24" s="224" t="s">
        <v>985</v>
      </c>
      <c r="G24" s="224">
        <v>2240</v>
      </c>
      <c r="H24" s="224"/>
      <c r="I24" s="224" t="s">
        <v>986</v>
      </c>
      <c r="J24" s="255" t="s">
        <v>560</v>
      </c>
      <c r="K24" s="255"/>
      <c r="L24" s="256"/>
      <c r="M24" s="257"/>
      <c r="N24" s="255"/>
      <c r="O24" s="278"/>
      <c r="P24" s="259"/>
      <c r="Q24" s="259"/>
      <c r="R24" s="260" t="s">
        <v>558</v>
      </c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323"/>
      <c r="AJ24" s="324"/>
      <c r="AK24" s="333"/>
      <c r="AL24" s="333"/>
    </row>
    <row r="25" spans="1:38" s="334" customFormat="1" ht="15" customHeight="1">
      <c r="A25" s="314"/>
      <c r="B25" s="332"/>
      <c r="C25" s="316"/>
      <c r="D25" s="317"/>
      <c r="E25" s="369"/>
      <c r="F25" s="369"/>
      <c r="G25" s="369"/>
      <c r="H25" s="369"/>
      <c r="I25" s="369"/>
      <c r="J25" s="255"/>
      <c r="K25" s="255"/>
      <c r="L25" s="256"/>
      <c r="M25" s="257"/>
      <c r="N25" s="255"/>
      <c r="O25" s="221"/>
      <c r="P25" s="259"/>
      <c r="Q25" s="259"/>
      <c r="R25" s="260" t="s">
        <v>558</v>
      </c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323"/>
      <c r="AJ25" s="324"/>
      <c r="AK25" s="333"/>
      <c r="AL25" s="333"/>
    </row>
    <row r="26" spans="1:38" s="325" customFormat="1" ht="15" customHeight="1">
      <c r="A26" s="314"/>
      <c r="B26" s="315"/>
      <c r="C26" s="316"/>
      <c r="D26" s="317"/>
      <c r="E26" s="318"/>
      <c r="F26" s="318"/>
      <c r="G26" s="318"/>
      <c r="H26" s="318"/>
      <c r="I26" s="318"/>
      <c r="J26" s="255"/>
      <c r="K26" s="255"/>
      <c r="L26" s="256"/>
      <c r="M26" s="257"/>
      <c r="N26" s="255"/>
      <c r="O26" s="278"/>
      <c r="P26" s="259"/>
      <c r="Q26" s="259"/>
      <c r="R26" s="260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23"/>
      <c r="AJ26" s="324"/>
      <c r="AK26" s="324"/>
      <c r="AL26" s="324"/>
    </row>
    <row r="27" spans="1:38" ht="15" customHeight="1">
      <c r="A27" s="262"/>
      <c r="B27" s="263"/>
      <c r="C27" s="264"/>
      <c r="D27" s="265"/>
      <c r="E27" s="266"/>
      <c r="F27" s="266"/>
      <c r="G27" s="266"/>
      <c r="H27" s="266"/>
      <c r="I27" s="266"/>
      <c r="J27" s="267"/>
      <c r="K27" s="267"/>
      <c r="L27" s="268"/>
      <c r="M27" s="269"/>
      <c r="N27" s="267"/>
      <c r="O27" s="270"/>
      <c r="P27" s="259"/>
      <c r="Q27" s="259"/>
      <c r="R27" s="260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1"/>
      <c r="AI27" s="1"/>
      <c r="AJ27" s="1"/>
      <c r="AK27" s="1"/>
      <c r="AL27" s="1"/>
    </row>
    <row r="28" spans="1:38" ht="44.25" customHeight="1">
      <c r="A28" s="111" t="s">
        <v>561</v>
      </c>
      <c r="B28" s="133"/>
      <c r="C28" s="133"/>
      <c r="D28" s="1"/>
      <c r="E28" s="6"/>
      <c r="F28" s="6"/>
      <c r="G28" s="6"/>
      <c r="H28" s="6" t="s">
        <v>573</v>
      </c>
      <c r="I28" s="6"/>
      <c r="J28" s="6"/>
      <c r="K28" s="107"/>
      <c r="L28" s="135"/>
      <c r="M28" s="107"/>
      <c r="N28" s="108"/>
      <c r="O28" s="107"/>
      <c r="P28" s="1"/>
      <c r="Q28" s="1"/>
      <c r="R28" s="6"/>
      <c r="S28" s="1"/>
      <c r="T28" s="1"/>
      <c r="U28" s="1"/>
      <c r="V28" s="1"/>
      <c r="W28" s="1"/>
      <c r="X28" s="1"/>
      <c r="Y28" s="1"/>
      <c r="Z28" s="1"/>
      <c r="AA28" s="1"/>
      <c r="AB28" s="1"/>
      <c r="AC28" s="254"/>
      <c r="AD28" s="254"/>
      <c r="AE28" s="254"/>
      <c r="AF28" s="254"/>
      <c r="AG28" s="254"/>
      <c r="AH28" s="254"/>
    </row>
    <row r="29" spans="1:38" ht="12.75" customHeight="1">
      <c r="A29" s="118" t="s">
        <v>562</v>
      </c>
      <c r="B29" s="111"/>
      <c r="C29" s="111"/>
      <c r="D29" s="111"/>
      <c r="E29" s="41"/>
      <c r="F29" s="119" t="s">
        <v>563</v>
      </c>
      <c r="G29" s="56"/>
      <c r="H29" s="41"/>
      <c r="I29" s="56"/>
      <c r="J29" s="6"/>
      <c r="K29" s="136"/>
      <c r="L29" s="137"/>
      <c r="M29" s="6"/>
      <c r="N29" s="101"/>
      <c r="O29" s="138"/>
      <c r="P29" s="41"/>
      <c r="Q29" s="41"/>
      <c r="R29" s="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118"/>
      <c r="B30" s="111"/>
      <c r="C30" s="111"/>
      <c r="D30" s="111"/>
      <c r="E30" s="6"/>
      <c r="F30" s="119" t="s">
        <v>565</v>
      </c>
      <c r="G30" s="56"/>
      <c r="H30" s="41"/>
      <c r="I30" s="56"/>
      <c r="J30" s="6"/>
      <c r="K30" s="136"/>
      <c r="L30" s="137"/>
      <c r="M30" s="6"/>
      <c r="N30" s="101"/>
      <c r="O30" s="138"/>
      <c r="P30" s="41"/>
      <c r="Q30" s="41"/>
      <c r="R30" s="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111"/>
      <c r="B31" s="111"/>
      <c r="C31" s="111"/>
      <c r="D31" s="111"/>
      <c r="E31" s="6"/>
      <c r="F31" s="6"/>
      <c r="G31" s="6"/>
      <c r="H31" s="6"/>
      <c r="I31" s="6"/>
      <c r="J31" s="124"/>
      <c r="K31" s="121"/>
      <c r="L31" s="122"/>
      <c r="M31" s="6"/>
      <c r="N31" s="125"/>
      <c r="O31" s="1"/>
      <c r="P31" s="41"/>
      <c r="Q31" s="41"/>
      <c r="R31" s="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39" t="s">
        <v>574</v>
      </c>
      <c r="B32" s="139"/>
      <c r="C32" s="139"/>
      <c r="D32" s="139"/>
      <c r="E32" s="6"/>
      <c r="F32" s="6"/>
      <c r="G32" s="6"/>
      <c r="H32" s="6"/>
      <c r="I32" s="6"/>
      <c r="J32" s="6"/>
      <c r="K32" s="6"/>
      <c r="L32" s="6"/>
      <c r="M32" s="6"/>
      <c r="N32" s="6"/>
      <c r="O32" s="2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38.25" customHeight="1">
      <c r="A33" s="96" t="s">
        <v>16</v>
      </c>
      <c r="B33" s="96" t="s">
        <v>534</v>
      </c>
      <c r="C33" s="96"/>
      <c r="D33" s="97" t="s">
        <v>545</v>
      </c>
      <c r="E33" s="96" t="s">
        <v>546</v>
      </c>
      <c r="F33" s="96" t="s">
        <v>547</v>
      </c>
      <c r="G33" s="96" t="s">
        <v>567</v>
      </c>
      <c r="H33" s="96" t="s">
        <v>549</v>
      </c>
      <c r="I33" s="96" t="s">
        <v>550</v>
      </c>
      <c r="J33" s="95" t="s">
        <v>551</v>
      </c>
      <c r="K33" s="140" t="s">
        <v>575</v>
      </c>
      <c r="L33" s="98" t="s">
        <v>553</v>
      </c>
      <c r="M33" s="140" t="s">
        <v>576</v>
      </c>
      <c r="N33" s="96" t="s">
        <v>577</v>
      </c>
      <c r="O33" s="95" t="s">
        <v>555</v>
      </c>
      <c r="P33" s="97" t="s">
        <v>556</v>
      </c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220" customFormat="1" ht="13.15" hidden="1" customHeight="1">
      <c r="A34" s="306">
        <v>1</v>
      </c>
      <c r="B34" s="305">
        <v>44739</v>
      </c>
      <c r="C34" s="307"/>
      <c r="D34" s="308" t="s">
        <v>837</v>
      </c>
      <c r="E34" s="306" t="s">
        <v>559</v>
      </c>
      <c r="F34" s="306">
        <v>2140</v>
      </c>
      <c r="G34" s="306">
        <v>2090</v>
      </c>
      <c r="H34" s="309">
        <v>2170</v>
      </c>
      <c r="I34" s="309" t="s">
        <v>838</v>
      </c>
      <c r="J34" s="310" t="s">
        <v>572</v>
      </c>
      <c r="K34" s="309">
        <f t="shared" ref="K34" si="3">H34-F34</f>
        <v>30</v>
      </c>
      <c r="L34" s="311">
        <f t="shared" ref="L34" si="4">(H34*N34)*0.07%</f>
        <v>379.75000000000006</v>
      </c>
      <c r="M34" s="312">
        <f t="shared" ref="M34" si="5">(K34*N34)-L34</f>
        <v>7120.25</v>
      </c>
      <c r="N34" s="309">
        <v>250</v>
      </c>
      <c r="O34" s="310" t="s">
        <v>557</v>
      </c>
      <c r="P34" s="305">
        <v>44743</v>
      </c>
      <c r="Q34" s="222"/>
      <c r="R34" s="226" t="s">
        <v>558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66"/>
      <c r="AG34" s="263"/>
      <c r="AH34" s="222"/>
      <c r="AI34" s="222"/>
      <c r="AJ34" s="266"/>
      <c r="AK34" s="266"/>
      <c r="AL34" s="266"/>
    </row>
    <row r="35" spans="1:38" s="220" customFormat="1" ht="13.15" hidden="1" customHeight="1">
      <c r="A35" s="306">
        <v>2</v>
      </c>
      <c r="B35" s="305">
        <v>44742</v>
      </c>
      <c r="C35" s="308"/>
      <c r="D35" s="308" t="s">
        <v>873</v>
      </c>
      <c r="E35" s="306" t="s">
        <v>559</v>
      </c>
      <c r="F35" s="306">
        <v>3720</v>
      </c>
      <c r="G35" s="306">
        <v>3620</v>
      </c>
      <c r="H35" s="309">
        <v>3780</v>
      </c>
      <c r="I35" s="309" t="s">
        <v>874</v>
      </c>
      <c r="J35" s="310" t="s">
        <v>765</v>
      </c>
      <c r="K35" s="309">
        <f t="shared" ref="K35" si="6">H35-F35</f>
        <v>60</v>
      </c>
      <c r="L35" s="311">
        <f t="shared" ref="L35" si="7">(H35*N35)*0.07%</f>
        <v>463.05000000000007</v>
      </c>
      <c r="M35" s="312">
        <f t="shared" ref="M35" si="8">(K35*N35)-L35</f>
        <v>10036.950000000001</v>
      </c>
      <c r="N35" s="309">
        <v>175</v>
      </c>
      <c r="O35" s="310" t="s">
        <v>557</v>
      </c>
      <c r="P35" s="305">
        <v>44746</v>
      </c>
      <c r="Q35" s="222"/>
      <c r="R35" s="226" t="s">
        <v>831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66"/>
      <c r="AG35" s="263"/>
      <c r="AH35" s="222"/>
      <c r="AI35" s="222"/>
      <c r="AJ35" s="266"/>
      <c r="AK35" s="266"/>
      <c r="AL35" s="266"/>
    </row>
    <row r="36" spans="1:38" s="220" customFormat="1" ht="13.15" hidden="1" customHeight="1">
      <c r="A36" s="306">
        <v>3</v>
      </c>
      <c r="B36" s="305">
        <v>44742</v>
      </c>
      <c r="C36" s="308"/>
      <c r="D36" s="308" t="s">
        <v>836</v>
      </c>
      <c r="E36" s="306" t="s">
        <v>559</v>
      </c>
      <c r="F36" s="306">
        <v>1488</v>
      </c>
      <c r="G36" s="306">
        <v>1450</v>
      </c>
      <c r="H36" s="309">
        <v>1512</v>
      </c>
      <c r="I36" s="309" t="s">
        <v>875</v>
      </c>
      <c r="J36" s="310" t="s">
        <v>877</v>
      </c>
      <c r="K36" s="309">
        <f t="shared" ref="K36:K37" si="9">H36-F36</f>
        <v>24</v>
      </c>
      <c r="L36" s="311">
        <f t="shared" ref="L36:L37" si="10">(H36*N36)*0.07%</f>
        <v>370.44000000000005</v>
      </c>
      <c r="M36" s="312">
        <f t="shared" ref="M36:M37" si="11">(K36*N36)-L36</f>
        <v>8029.5599999999995</v>
      </c>
      <c r="N36" s="309">
        <v>350</v>
      </c>
      <c r="O36" s="310" t="s">
        <v>557</v>
      </c>
      <c r="P36" s="305">
        <v>44743</v>
      </c>
      <c r="Q36" s="222"/>
      <c r="R36" s="226" t="s">
        <v>558</v>
      </c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66"/>
      <c r="AG36" s="263"/>
      <c r="AH36" s="222"/>
      <c r="AI36" s="222"/>
      <c r="AJ36" s="266"/>
      <c r="AK36" s="266"/>
      <c r="AL36" s="266"/>
    </row>
    <row r="37" spans="1:38" s="220" customFormat="1" ht="13.15" hidden="1" customHeight="1">
      <c r="A37" s="306">
        <v>4</v>
      </c>
      <c r="B37" s="305">
        <v>44743</v>
      </c>
      <c r="C37" s="308"/>
      <c r="D37" s="308" t="s">
        <v>880</v>
      </c>
      <c r="E37" s="306" t="s">
        <v>559</v>
      </c>
      <c r="F37" s="306">
        <v>2397.5</v>
      </c>
      <c r="G37" s="306">
        <v>2355</v>
      </c>
      <c r="H37" s="309">
        <v>2437.5</v>
      </c>
      <c r="I37" s="309" t="s">
        <v>876</v>
      </c>
      <c r="J37" s="310" t="s">
        <v>600</v>
      </c>
      <c r="K37" s="309">
        <f t="shared" si="9"/>
        <v>40</v>
      </c>
      <c r="L37" s="311">
        <f t="shared" si="10"/>
        <v>469.21875000000006</v>
      </c>
      <c r="M37" s="312">
        <f t="shared" si="11"/>
        <v>10530.78125</v>
      </c>
      <c r="N37" s="309">
        <v>275</v>
      </c>
      <c r="O37" s="310" t="s">
        <v>557</v>
      </c>
      <c r="P37" s="305">
        <v>44746</v>
      </c>
      <c r="Q37" s="222"/>
      <c r="R37" s="226" t="s">
        <v>831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66"/>
      <c r="AG37" s="263"/>
      <c r="AH37" s="222"/>
      <c r="AI37" s="222"/>
      <c r="AJ37" s="266"/>
      <c r="AK37" s="266"/>
      <c r="AL37" s="266"/>
    </row>
    <row r="38" spans="1:38" s="220" customFormat="1" ht="13.15" hidden="1" customHeight="1">
      <c r="A38" s="306">
        <v>5</v>
      </c>
      <c r="B38" s="305">
        <v>44747</v>
      </c>
      <c r="C38" s="308"/>
      <c r="D38" s="308" t="s">
        <v>882</v>
      </c>
      <c r="E38" s="306" t="s">
        <v>559</v>
      </c>
      <c r="F38" s="306">
        <v>653</v>
      </c>
      <c r="G38" s="306">
        <v>642</v>
      </c>
      <c r="H38" s="309">
        <v>663.5</v>
      </c>
      <c r="I38" s="309" t="s">
        <v>883</v>
      </c>
      <c r="J38" s="310" t="s">
        <v>888</v>
      </c>
      <c r="K38" s="309">
        <f t="shared" ref="K38:K40" si="12">H38-F38</f>
        <v>10.5</v>
      </c>
      <c r="L38" s="311">
        <f t="shared" ref="L38:L40" si="13">(H38*N38)*0.07%</f>
        <v>557.34</v>
      </c>
      <c r="M38" s="312">
        <f t="shared" ref="M38:M40" si="14">(K38*N38)-L38</f>
        <v>12042.66</v>
      </c>
      <c r="N38" s="309">
        <v>1200</v>
      </c>
      <c r="O38" s="310" t="s">
        <v>557</v>
      </c>
      <c r="P38" s="305">
        <v>44749</v>
      </c>
      <c r="Q38" s="222"/>
      <c r="R38" s="226" t="s">
        <v>558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66"/>
      <c r="AG38" s="263"/>
      <c r="AH38" s="222"/>
      <c r="AI38" s="222"/>
      <c r="AJ38" s="266"/>
      <c r="AK38" s="266"/>
      <c r="AL38" s="266"/>
    </row>
    <row r="39" spans="1:38" s="220" customFormat="1" ht="13.15" hidden="1" customHeight="1">
      <c r="A39" s="306">
        <v>6</v>
      </c>
      <c r="B39" s="305">
        <v>44748</v>
      </c>
      <c r="C39" s="308"/>
      <c r="D39" s="308" t="s">
        <v>884</v>
      </c>
      <c r="E39" s="306" t="s">
        <v>559</v>
      </c>
      <c r="F39" s="306">
        <v>1361.5</v>
      </c>
      <c r="G39" s="306">
        <v>1335</v>
      </c>
      <c r="H39" s="309">
        <v>1384</v>
      </c>
      <c r="I39" s="309" t="s">
        <v>885</v>
      </c>
      <c r="J39" s="310" t="s">
        <v>889</v>
      </c>
      <c r="K39" s="309">
        <f t="shared" si="12"/>
        <v>22.5</v>
      </c>
      <c r="L39" s="311">
        <f t="shared" si="13"/>
        <v>460.18000000000006</v>
      </c>
      <c r="M39" s="312">
        <f t="shared" si="14"/>
        <v>10227.32</v>
      </c>
      <c r="N39" s="309">
        <v>475</v>
      </c>
      <c r="O39" s="310" t="s">
        <v>557</v>
      </c>
      <c r="P39" s="305">
        <v>44749</v>
      </c>
      <c r="Q39" s="222"/>
      <c r="R39" s="226" t="s">
        <v>831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66"/>
      <c r="AG39" s="263"/>
      <c r="AH39" s="222"/>
      <c r="AI39" s="222"/>
      <c r="AJ39" s="266"/>
      <c r="AK39" s="266"/>
      <c r="AL39" s="266"/>
    </row>
    <row r="40" spans="1:38" s="220" customFormat="1" ht="13.15" hidden="1" customHeight="1">
      <c r="A40" s="306">
        <v>7</v>
      </c>
      <c r="B40" s="305">
        <v>44748</v>
      </c>
      <c r="C40" s="308"/>
      <c r="D40" s="308" t="s">
        <v>886</v>
      </c>
      <c r="E40" s="306" t="s">
        <v>559</v>
      </c>
      <c r="F40" s="306">
        <v>576</v>
      </c>
      <c r="G40" s="306">
        <v>562</v>
      </c>
      <c r="H40" s="309">
        <v>587</v>
      </c>
      <c r="I40" s="309" t="s">
        <v>887</v>
      </c>
      <c r="J40" s="310" t="s">
        <v>890</v>
      </c>
      <c r="K40" s="309">
        <f t="shared" si="12"/>
        <v>11</v>
      </c>
      <c r="L40" s="311">
        <f t="shared" si="13"/>
        <v>359.53750000000008</v>
      </c>
      <c r="M40" s="312">
        <f t="shared" si="14"/>
        <v>9265.4624999999996</v>
      </c>
      <c r="N40" s="309">
        <v>875</v>
      </c>
      <c r="O40" s="310" t="s">
        <v>557</v>
      </c>
      <c r="P40" s="305">
        <v>44749</v>
      </c>
      <c r="Q40" s="222"/>
      <c r="R40" s="226" t="s">
        <v>558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66"/>
      <c r="AG40" s="263"/>
      <c r="AH40" s="222"/>
      <c r="AI40" s="222"/>
      <c r="AJ40" s="266"/>
      <c r="AK40" s="266"/>
      <c r="AL40" s="266"/>
    </row>
    <row r="41" spans="1:38" s="220" customFormat="1" ht="13.15" hidden="1" customHeight="1">
      <c r="A41" s="306">
        <v>8</v>
      </c>
      <c r="B41" s="305">
        <v>44749</v>
      </c>
      <c r="C41" s="308"/>
      <c r="D41" s="308" t="s">
        <v>892</v>
      </c>
      <c r="E41" s="306" t="s">
        <v>559</v>
      </c>
      <c r="F41" s="306">
        <v>743.5</v>
      </c>
      <c r="G41" s="306">
        <v>734.5</v>
      </c>
      <c r="H41" s="309">
        <v>751.5</v>
      </c>
      <c r="I41" s="309" t="s">
        <v>891</v>
      </c>
      <c r="J41" s="310" t="s">
        <v>893</v>
      </c>
      <c r="K41" s="309">
        <f t="shared" ref="K41:K43" si="15">H41-F41</f>
        <v>8</v>
      </c>
      <c r="L41" s="311">
        <f t="shared" ref="L41:L43" si="16">(H41*N41)*0.07%</f>
        <v>723.31875000000014</v>
      </c>
      <c r="M41" s="312">
        <f t="shared" ref="M41:M43" si="17">(K41*N41)-L41</f>
        <v>10276.68125</v>
      </c>
      <c r="N41" s="309">
        <v>1375</v>
      </c>
      <c r="O41" s="310" t="s">
        <v>557</v>
      </c>
      <c r="P41" s="305">
        <v>44750</v>
      </c>
      <c r="Q41" s="222"/>
      <c r="R41" s="226" t="s">
        <v>558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66"/>
      <c r="AG41" s="263"/>
      <c r="AH41" s="222"/>
      <c r="AI41" s="222"/>
      <c r="AJ41" s="266"/>
      <c r="AK41" s="266"/>
      <c r="AL41" s="266"/>
    </row>
    <row r="42" spans="1:38" s="220" customFormat="1" ht="13.15" hidden="1" customHeight="1">
      <c r="A42" s="306">
        <v>9</v>
      </c>
      <c r="B42" s="305">
        <v>44750</v>
      </c>
      <c r="C42" s="308"/>
      <c r="D42" s="308" t="s">
        <v>895</v>
      </c>
      <c r="E42" s="306" t="s">
        <v>559</v>
      </c>
      <c r="F42" s="306">
        <v>2755</v>
      </c>
      <c r="G42" s="306">
        <v>2710</v>
      </c>
      <c r="H42" s="309">
        <v>2797.5</v>
      </c>
      <c r="I42" s="309" t="s">
        <v>896</v>
      </c>
      <c r="J42" s="310" t="s">
        <v>900</v>
      </c>
      <c r="K42" s="309">
        <f t="shared" si="15"/>
        <v>42.5</v>
      </c>
      <c r="L42" s="311">
        <f t="shared" si="16"/>
        <v>489.56250000000006</v>
      </c>
      <c r="M42" s="312">
        <f t="shared" si="17"/>
        <v>10135.4375</v>
      </c>
      <c r="N42" s="309">
        <v>250</v>
      </c>
      <c r="O42" s="310" t="s">
        <v>557</v>
      </c>
      <c r="P42" s="305">
        <v>44753</v>
      </c>
      <c r="Q42" s="222"/>
      <c r="R42" s="226" t="s">
        <v>831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66"/>
      <c r="AG42" s="263"/>
      <c r="AH42" s="222"/>
      <c r="AI42" s="222"/>
      <c r="AJ42" s="266"/>
      <c r="AK42" s="266"/>
      <c r="AL42" s="266"/>
    </row>
    <row r="43" spans="1:38" s="220" customFormat="1" ht="13.15" hidden="1" customHeight="1">
      <c r="A43" s="306">
        <v>10</v>
      </c>
      <c r="B43" s="335">
        <v>44753</v>
      </c>
      <c r="C43" s="308"/>
      <c r="D43" s="308" t="s">
        <v>837</v>
      </c>
      <c r="E43" s="306" t="s">
        <v>559</v>
      </c>
      <c r="F43" s="306">
        <v>2235</v>
      </c>
      <c r="G43" s="306">
        <v>2190</v>
      </c>
      <c r="H43" s="309">
        <v>2280</v>
      </c>
      <c r="I43" s="309" t="s">
        <v>897</v>
      </c>
      <c r="J43" s="310" t="s">
        <v>914</v>
      </c>
      <c r="K43" s="309">
        <f t="shared" si="15"/>
        <v>45</v>
      </c>
      <c r="L43" s="311">
        <f t="shared" si="16"/>
        <v>399.00000000000006</v>
      </c>
      <c r="M43" s="312">
        <f t="shared" si="17"/>
        <v>10851</v>
      </c>
      <c r="N43" s="309">
        <v>250</v>
      </c>
      <c r="O43" s="310" t="s">
        <v>557</v>
      </c>
      <c r="P43" s="305">
        <v>44755</v>
      </c>
      <c r="Q43" s="222"/>
      <c r="R43" s="226" t="s">
        <v>831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66"/>
      <c r="AG43" s="263"/>
      <c r="AH43" s="222"/>
      <c r="AI43" s="222"/>
      <c r="AJ43" s="266"/>
      <c r="AK43" s="266"/>
      <c r="AL43" s="266"/>
    </row>
    <row r="44" spans="1:38" s="220" customFormat="1" ht="13.15" hidden="1" customHeight="1">
      <c r="A44" s="306">
        <v>11</v>
      </c>
      <c r="B44" s="335">
        <v>44753</v>
      </c>
      <c r="C44" s="308"/>
      <c r="D44" s="308" t="s">
        <v>898</v>
      </c>
      <c r="E44" s="306" t="s">
        <v>559</v>
      </c>
      <c r="F44" s="306">
        <v>16110</v>
      </c>
      <c r="G44" s="306">
        <v>15970</v>
      </c>
      <c r="H44" s="309">
        <v>16210</v>
      </c>
      <c r="I44" s="309" t="s">
        <v>899</v>
      </c>
      <c r="J44" s="310" t="s">
        <v>820</v>
      </c>
      <c r="K44" s="309">
        <f t="shared" ref="K44" si="18">H44-F44</f>
        <v>100</v>
      </c>
      <c r="L44" s="311">
        <f t="shared" ref="L44" si="19">(H44*N44)*0.07%</f>
        <v>567.35000000000014</v>
      </c>
      <c r="M44" s="312">
        <f t="shared" ref="M44" si="20">(K44*N44)-L44</f>
        <v>4432.6499999999996</v>
      </c>
      <c r="N44" s="309">
        <v>50</v>
      </c>
      <c r="O44" s="310" t="s">
        <v>557</v>
      </c>
      <c r="P44" s="305">
        <v>44753</v>
      </c>
      <c r="Q44" s="222"/>
      <c r="R44" s="226" t="s">
        <v>558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6"/>
      <c r="AG44" s="263"/>
      <c r="AH44" s="222"/>
      <c r="AI44" s="222"/>
      <c r="AJ44" s="266"/>
      <c r="AK44" s="266"/>
      <c r="AL44" s="266"/>
    </row>
    <row r="45" spans="1:38" s="220" customFormat="1" ht="13.15" hidden="1" customHeight="1">
      <c r="A45" s="361">
        <v>12</v>
      </c>
      <c r="B45" s="342">
        <v>44753</v>
      </c>
      <c r="C45" s="362"/>
      <c r="D45" s="362" t="s">
        <v>901</v>
      </c>
      <c r="E45" s="361" t="s">
        <v>559</v>
      </c>
      <c r="F45" s="361">
        <v>579.5</v>
      </c>
      <c r="G45" s="361">
        <v>569</v>
      </c>
      <c r="H45" s="346">
        <v>569</v>
      </c>
      <c r="I45" s="346" t="s">
        <v>902</v>
      </c>
      <c r="J45" s="345" t="s">
        <v>908</v>
      </c>
      <c r="K45" s="346">
        <f t="shared" ref="K45:K46" si="21">H45-F45</f>
        <v>-10.5</v>
      </c>
      <c r="L45" s="347">
        <f t="shared" ref="L45:L46" si="22">(H45*N45)*0.07%</f>
        <v>537.70500000000004</v>
      </c>
      <c r="M45" s="348">
        <f t="shared" ref="M45:M46" si="23">(K45*N45)-L45</f>
        <v>-14712.705</v>
      </c>
      <c r="N45" s="346">
        <v>1350</v>
      </c>
      <c r="O45" s="345" t="s">
        <v>569</v>
      </c>
      <c r="P45" s="349">
        <v>44754</v>
      </c>
      <c r="Q45" s="222"/>
      <c r="R45" s="226" t="s">
        <v>831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6"/>
      <c r="AG45" s="263"/>
      <c r="AH45" s="222"/>
      <c r="AI45" s="222"/>
      <c r="AJ45" s="266"/>
      <c r="AK45" s="266"/>
      <c r="AL45" s="266"/>
    </row>
    <row r="46" spans="1:38" s="220" customFormat="1" ht="13.15" hidden="1" customHeight="1">
      <c r="A46" s="363">
        <v>13</v>
      </c>
      <c r="B46" s="364">
        <v>44754</v>
      </c>
      <c r="C46" s="365"/>
      <c r="D46" s="365" t="s">
        <v>905</v>
      </c>
      <c r="E46" s="363" t="s">
        <v>559</v>
      </c>
      <c r="F46" s="363">
        <v>16100</v>
      </c>
      <c r="G46" s="363">
        <v>15970</v>
      </c>
      <c r="H46" s="352">
        <v>16115</v>
      </c>
      <c r="I46" s="352" t="s">
        <v>899</v>
      </c>
      <c r="J46" s="351" t="s">
        <v>913</v>
      </c>
      <c r="K46" s="352">
        <f t="shared" si="21"/>
        <v>15</v>
      </c>
      <c r="L46" s="353">
        <f t="shared" si="22"/>
        <v>564.02500000000009</v>
      </c>
      <c r="M46" s="354">
        <f t="shared" si="23"/>
        <v>185.97499999999991</v>
      </c>
      <c r="N46" s="352">
        <v>50</v>
      </c>
      <c r="O46" s="351" t="s">
        <v>678</v>
      </c>
      <c r="P46" s="355">
        <v>44755</v>
      </c>
      <c r="Q46" s="222"/>
      <c r="R46" s="226" t="s">
        <v>558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6"/>
      <c r="AG46" s="263"/>
      <c r="AH46" s="222"/>
      <c r="AI46" s="222"/>
      <c r="AJ46" s="266"/>
      <c r="AK46" s="266"/>
      <c r="AL46" s="266"/>
    </row>
    <row r="47" spans="1:38" s="220" customFormat="1" ht="13.15" hidden="1" customHeight="1">
      <c r="A47" s="361">
        <v>14</v>
      </c>
      <c r="B47" s="342">
        <v>44754</v>
      </c>
      <c r="C47" s="362"/>
      <c r="D47" s="362" t="s">
        <v>906</v>
      </c>
      <c r="E47" s="361" t="s">
        <v>559</v>
      </c>
      <c r="F47" s="361">
        <v>645</v>
      </c>
      <c r="G47" s="361">
        <v>632</v>
      </c>
      <c r="H47" s="346">
        <v>632</v>
      </c>
      <c r="I47" s="346" t="s">
        <v>907</v>
      </c>
      <c r="J47" s="345" t="s">
        <v>909</v>
      </c>
      <c r="K47" s="346">
        <f t="shared" ref="K47" si="24">H47-F47</f>
        <v>-13</v>
      </c>
      <c r="L47" s="347">
        <f t="shared" ref="L47:L49" si="25">(H47*N47)*0.07%</f>
        <v>442.40000000000009</v>
      </c>
      <c r="M47" s="348">
        <f t="shared" ref="M47:M49" si="26">(K47*N47)-L47</f>
        <v>-13442.4</v>
      </c>
      <c r="N47" s="346">
        <v>1000</v>
      </c>
      <c r="O47" s="345" t="s">
        <v>569</v>
      </c>
      <c r="P47" s="349">
        <v>44754</v>
      </c>
      <c r="Q47" s="222"/>
      <c r="R47" s="226" t="s">
        <v>831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06">
        <v>15</v>
      </c>
      <c r="B48" s="335">
        <v>44755</v>
      </c>
      <c r="C48" s="308"/>
      <c r="D48" s="308" t="s">
        <v>910</v>
      </c>
      <c r="E48" s="306" t="s">
        <v>894</v>
      </c>
      <c r="F48" s="306">
        <v>35330</v>
      </c>
      <c r="G48" s="306">
        <v>35640</v>
      </c>
      <c r="H48" s="309">
        <v>35140</v>
      </c>
      <c r="I48" s="309" t="s">
        <v>911</v>
      </c>
      <c r="J48" s="310" t="s">
        <v>912</v>
      </c>
      <c r="K48" s="309">
        <f>F48-H48</f>
        <v>190</v>
      </c>
      <c r="L48" s="311">
        <f t="shared" si="25"/>
        <v>614.95000000000005</v>
      </c>
      <c r="M48" s="312">
        <f t="shared" si="26"/>
        <v>4135.05</v>
      </c>
      <c r="N48" s="309">
        <v>25</v>
      </c>
      <c r="O48" s="310" t="s">
        <v>557</v>
      </c>
      <c r="P48" s="305">
        <v>44755</v>
      </c>
      <c r="Q48" s="222"/>
      <c r="R48" s="226" t="s">
        <v>558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06">
        <v>16</v>
      </c>
      <c r="B49" s="305">
        <v>44756</v>
      </c>
      <c r="C49" s="308"/>
      <c r="D49" s="308" t="s">
        <v>880</v>
      </c>
      <c r="E49" s="306" t="s">
        <v>559</v>
      </c>
      <c r="F49" s="306">
        <v>2647.5</v>
      </c>
      <c r="G49" s="306">
        <v>2600</v>
      </c>
      <c r="H49" s="309">
        <v>2681</v>
      </c>
      <c r="I49" s="309" t="s">
        <v>917</v>
      </c>
      <c r="J49" s="310" t="s">
        <v>929</v>
      </c>
      <c r="K49" s="309">
        <f t="shared" ref="K49" si="27">H49-F49</f>
        <v>33.5</v>
      </c>
      <c r="L49" s="311">
        <f t="shared" si="25"/>
        <v>516.09250000000009</v>
      </c>
      <c r="M49" s="312">
        <f t="shared" si="26"/>
        <v>8696.4074999999993</v>
      </c>
      <c r="N49" s="309">
        <v>275</v>
      </c>
      <c r="O49" s="310" t="s">
        <v>557</v>
      </c>
      <c r="P49" s="305">
        <v>44757</v>
      </c>
      <c r="Q49" s="222"/>
      <c r="R49" s="226" t="s">
        <v>831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06">
        <v>17</v>
      </c>
      <c r="B50" s="305">
        <v>44756</v>
      </c>
      <c r="C50" s="308"/>
      <c r="D50" s="308" t="s">
        <v>886</v>
      </c>
      <c r="E50" s="306" t="s">
        <v>559</v>
      </c>
      <c r="F50" s="306">
        <v>579.5</v>
      </c>
      <c r="G50" s="306">
        <v>565</v>
      </c>
      <c r="H50" s="309">
        <v>588.5</v>
      </c>
      <c r="I50" s="309" t="s">
        <v>918</v>
      </c>
      <c r="J50" s="310" t="s">
        <v>764</v>
      </c>
      <c r="K50" s="309">
        <f t="shared" ref="K50:K51" si="28">H50-F50</f>
        <v>9</v>
      </c>
      <c r="L50" s="311">
        <f t="shared" ref="L50:L51" si="29">(H50*N50)*0.07%</f>
        <v>360.45625000000007</v>
      </c>
      <c r="M50" s="312">
        <f t="shared" ref="M50:M51" si="30">(K50*N50)-L50</f>
        <v>7514.5437499999998</v>
      </c>
      <c r="N50" s="309">
        <v>875</v>
      </c>
      <c r="O50" s="310" t="s">
        <v>557</v>
      </c>
      <c r="P50" s="305">
        <v>44757</v>
      </c>
      <c r="Q50" s="222"/>
      <c r="R50" s="226" t="s">
        <v>831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06">
        <v>18</v>
      </c>
      <c r="B51" s="305">
        <v>44757</v>
      </c>
      <c r="C51" s="308"/>
      <c r="D51" s="308" t="s">
        <v>920</v>
      </c>
      <c r="E51" s="306" t="s">
        <v>559</v>
      </c>
      <c r="F51" s="306">
        <v>675</v>
      </c>
      <c r="G51" s="306">
        <v>661</v>
      </c>
      <c r="H51" s="309">
        <v>684</v>
      </c>
      <c r="I51" s="309" t="s">
        <v>921</v>
      </c>
      <c r="J51" s="310" t="s">
        <v>928</v>
      </c>
      <c r="K51" s="309">
        <f t="shared" si="28"/>
        <v>9</v>
      </c>
      <c r="L51" s="311">
        <f t="shared" si="29"/>
        <v>478.80000000000007</v>
      </c>
      <c r="M51" s="312">
        <f t="shared" si="30"/>
        <v>8521.2000000000007</v>
      </c>
      <c r="N51" s="309">
        <v>1000</v>
      </c>
      <c r="O51" s="310" t="s">
        <v>557</v>
      </c>
      <c r="P51" s="305">
        <v>44757</v>
      </c>
      <c r="Q51" s="222"/>
      <c r="R51" s="226" t="s">
        <v>831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06">
        <v>19</v>
      </c>
      <c r="B52" s="305">
        <v>44757</v>
      </c>
      <c r="C52" s="308"/>
      <c r="D52" s="308" t="s">
        <v>922</v>
      </c>
      <c r="E52" s="306" t="s">
        <v>559</v>
      </c>
      <c r="F52" s="306">
        <v>956</v>
      </c>
      <c r="G52" s="309">
        <v>935</v>
      </c>
      <c r="H52" s="309">
        <v>972</v>
      </c>
      <c r="I52" s="309" t="s">
        <v>923</v>
      </c>
      <c r="J52" s="310" t="s">
        <v>881</v>
      </c>
      <c r="K52" s="309">
        <f t="shared" ref="K52:K54" si="31">H52-F52</f>
        <v>16</v>
      </c>
      <c r="L52" s="311">
        <f t="shared" ref="L52:L54" si="32">(H52*N52)*0.07%</f>
        <v>442.26000000000005</v>
      </c>
      <c r="M52" s="312">
        <f t="shared" ref="M52:M54" si="33">(K52*N52)-L52</f>
        <v>9957.74</v>
      </c>
      <c r="N52" s="309">
        <v>650</v>
      </c>
      <c r="O52" s="310" t="s">
        <v>557</v>
      </c>
      <c r="P52" s="305">
        <v>44760</v>
      </c>
      <c r="Q52" s="222"/>
      <c r="R52" s="226" t="s">
        <v>558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6">
        <v>20</v>
      </c>
      <c r="B53" s="305">
        <v>44757</v>
      </c>
      <c r="C53" s="308"/>
      <c r="D53" s="308" t="s">
        <v>924</v>
      </c>
      <c r="E53" s="306" t="s">
        <v>559</v>
      </c>
      <c r="F53" s="306">
        <v>1892.5</v>
      </c>
      <c r="G53" s="306">
        <v>1850</v>
      </c>
      <c r="H53" s="309">
        <v>1923</v>
      </c>
      <c r="I53" s="309" t="s">
        <v>925</v>
      </c>
      <c r="J53" s="310" t="s">
        <v>936</v>
      </c>
      <c r="K53" s="309">
        <f t="shared" si="31"/>
        <v>30.5</v>
      </c>
      <c r="L53" s="311">
        <f t="shared" si="32"/>
        <v>403.83000000000004</v>
      </c>
      <c r="M53" s="312">
        <f t="shared" si="33"/>
        <v>8746.17</v>
      </c>
      <c r="N53" s="309">
        <v>300</v>
      </c>
      <c r="O53" s="310" t="s">
        <v>557</v>
      </c>
      <c r="P53" s="305">
        <v>44760</v>
      </c>
      <c r="Q53" s="222"/>
      <c r="R53" s="226" t="s">
        <v>831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6">
        <v>21</v>
      </c>
      <c r="B54" s="305">
        <v>44757</v>
      </c>
      <c r="C54" s="308"/>
      <c r="D54" s="308" t="s">
        <v>926</v>
      </c>
      <c r="E54" s="306" t="s">
        <v>559</v>
      </c>
      <c r="F54" s="306">
        <v>391.5</v>
      </c>
      <c r="G54" s="306">
        <v>382</v>
      </c>
      <c r="H54" s="309">
        <v>399</v>
      </c>
      <c r="I54" s="309" t="s">
        <v>927</v>
      </c>
      <c r="J54" s="310" t="s">
        <v>939</v>
      </c>
      <c r="K54" s="309">
        <f t="shared" si="31"/>
        <v>7.5</v>
      </c>
      <c r="L54" s="311">
        <f t="shared" si="32"/>
        <v>418.95000000000005</v>
      </c>
      <c r="M54" s="312">
        <f t="shared" si="33"/>
        <v>10831.05</v>
      </c>
      <c r="N54" s="309">
        <v>1500</v>
      </c>
      <c r="O54" s="310" t="s">
        <v>557</v>
      </c>
      <c r="P54" s="305">
        <v>44761</v>
      </c>
      <c r="Q54" s="222"/>
      <c r="R54" s="226" t="s">
        <v>831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61">
        <v>22</v>
      </c>
      <c r="B55" s="349">
        <v>44760</v>
      </c>
      <c r="C55" s="362"/>
      <c r="D55" s="362" t="s">
        <v>930</v>
      </c>
      <c r="E55" s="361" t="s">
        <v>894</v>
      </c>
      <c r="F55" s="361">
        <v>1980</v>
      </c>
      <c r="G55" s="361">
        <v>2030</v>
      </c>
      <c r="H55" s="346">
        <v>2030</v>
      </c>
      <c r="I55" s="346" t="s">
        <v>931</v>
      </c>
      <c r="J55" s="345" t="s">
        <v>938</v>
      </c>
      <c r="K55" s="346">
        <f>F55-H55</f>
        <v>-50</v>
      </c>
      <c r="L55" s="347">
        <f t="shared" ref="L55" si="34">(H55*N55)*0.07%</f>
        <v>355.25000000000006</v>
      </c>
      <c r="M55" s="348">
        <f t="shared" ref="M55" si="35">(K55*N55)-L55</f>
        <v>-12855.25</v>
      </c>
      <c r="N55" s="346">
        <v>250</v>
      </c>
      <c r="O55" s="345" t="s">
        <v>569</v>
      </c>
      <c r="P55" s="349">
        <v>44761</v>
      </c>
      <c r="Q55" s="222"/>
      <c r="R55" s="226" t="s">
        <v>831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06">
        <v>23</v>
      </c>
      <c r="B56" s="305">
        <v>44760</v>
      </c>
      <c r="C56" s="308"/>
      <c r="D56" s="308" t="s">
        <v>920</v>
      </c>
      <c r="E56" s="306" t="s">
        <v>559</v>
      </c>
      <c r="F56" s="306">
        <v>673</v>
      </c>
      <c r="G56" s="306">
        <v>658</v>
      </c>
      <c r="H56" s="309">
        <v>681</v>
      </c>
      <c r="I56" s="309" t="s">
        <v>921</v>
      </c>
      <c r="J56" s="310" t="s">
        <v>893</v>
      </c>
      <c r="K56" s="309">
        <f t="shared" ref="K56" si="36">H56-F56</f>
        <v>8</v>
      </c>
      <c r="L56" s="311">
        <f t="shared" ref="L56" si="37">(H56*N56)*0.07%</f>
        <v>476.70000000000005</v>
      </c>
      <c r="M56" s="312">
        <f t="shared" ref="M56" si="38">(K56*N56)-L56</f>
        <v>7523.3</v>
      </c>
      <c r="N56" s="309">
        <v>1000</v>
      </c>
      <c r="O56" s="310" t="s">
        <v>557</v>
      </c>
      <c r="P56" s="305">
        <v>44761</v>
      </c>
      <c r="Q56" s="222"/>
      <c r="R56" s="226" t="s">
        <v>831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06">
        <v>24</v>
      </c>
      <c r="B57" s="305">
        <v>44760</v>
      </c>
      <c r="C57" s="308"/>
      <c r="D57" s="308" t="s">
        <v>932</v>
      </c>
      <c r="E57" s="306" t="s">
        <v>559</v>
      </c>
      <c r="F57" s="306">
        <v>6060</v>
      </c>
      <c r="G57" s="306">
        <v>5950</v>
      </c>
      <c r="H57" s="309">
        <v>6145</v>
      </c>
      <c r="I57" s="309" t="s">
        <v>933</v>
      </c>
      <c r="J57" s="310" t="s">
        <v>942</v>
      </c>
      <c r="K57" s="309">
        <f t="shared" ref="K57" si="39">H57-F57</f>
        <v>85</v>
      </c>
      <c r="L57" s="311">
        <f t="shared" ref="L57" si="40">(H57*N57)*0.07%</f>
        <v>537.68750000000011</v>
      </c>
      <c r="M57" s="312">
        <f t="shared" ref="M57" si="41">(K57*N57)-L57</f>
        <v>10087.3125</v>
      </c>
      <c r="N57" s="309">
        <v>125</v>
      </c>
      <c r="O57" s="310" t="s">
        <v>557</v>
      </c>
      <c r="P57" s="305">
        <v>44762</v>
      </c>
      <c r="Q57" s="222"/>
      <c r="R57" s="226" t="s">
        <v>558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06">
        <v>25</v>
      </c>
      <c r="B58" s="305">
        <v>44760</v>
      </c>
      <c r="C58" s="308"/>
      <c r="D58" s="308" t="s">
        <v>837</v>
      </c>
      <c r="E58" s="306" t="s">
        <v>559</v>
      </c>
      <c r="F58" s="306">
        <v>2280</v>
      </c>
      <c r="G58" s="306">
        <v>2230</v>
      </c>
      <c r="H58" s="309">
        <v>2300</v>
      </c>
      <c r="I58" s="309" t="s">
        <v>934</v>
      </c>
      <c r="J58" s="310" t="s">
        <v>834</v>
      </c>
      <c r="K58" s="309">
        <f t="shared" ref="K58" si="42">H58-F58</f>
        <v>20</v>
      </c>
      <c r="L58" s="311">
        <f t="shared" ref="L58" si="43">(H58*N58)*0.07%</f>
        <v>402.50000000000006</v>
      </c>
      <c r="M58" s="312">
        <f t="shared" ref="M58" si="44">(K58*N58)-L58</f>
        <v>4597.5</v>
      </c>
      <c r="N58" s="309">
        <v>250</v>
      </c>
      <c r="O58" s="310" t="s">
        <v>557</v>
      </c>
      <c r="P58" s="305">
        <v>44762</v>
      </c>
      <c r="Q58" s="222"/>
      <c r="R58" s="226" t="s">
        <v>831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06">
        <v>26</v>
      </c>
      <c r="B59" s="305">
        <v>44760</v>
      </c>
      <c r="C59" s="308"/>
      <c r="D59" s="308" t="s">
        <v>937</v>
      </c>
      <c r="E59" s="306" t="s">
        <v>559</v>
      </c>
      <c r="F59" s="306">
        <v>237.5</v>
      </c>
      <c r="G59" s="306">
        <v>229</v>
      </c>
      <c r="H59" s="309">
        <v>248</v>
      </c>
      <c r="I59" s="309" t="s">
        <v>935</v>
      </c>
      <c r="J59" s="310" t="s">
        <v>888</v>
      </c>
      <c r="K59" s="309">
        <f t="shared" ref="K59" si="45">H59-F59</f>
        <v>10.5</v>
      </c>
      <c r="L59" s="311">
        <f t="shared" ref="L59" si="46">(H59*N59)*0.07%</f>
        <v>269.08000000000004</v>
      </c>
      <c r="M59" s="312">
        <f t="shared" ref="M59" si="47">(K59*N59)-L59</f>
        <v>16005.92</v>
      </c>
      <c r="N59" s="309">
        <v>1550</v>
      </c>
      <c r="O59" s="310" t="s">
        <v>557</v>
      </c>
      <c r="P59" s="305">
        <v>44762</v>
      </c>
      <c r="Q59" s="222"/>
      <c r="R59" s="226" t="s">
        <v>558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61">
        <v>27</v>
      </c>
      <c r="B60" s="349">
        <v>44761</v>
      </c>
      <c r="C60" s="362"/>
      <c r="D60" s="362" t="s">
        <v>940</v>
      </c>
      <c r="E60" s="361" t="s">
        <v>559</v>
      </c>
      <c r="F60" s="361">
        <v>1217</v>
      </c>
      <c r="G60" s="361">
        <v>1200</v>
      </c>
      <c r="H60" s="346">
        <v>1201</v>
      </c>
      <c r="I60" s="346" t="s">
        <v>941</v>
      </c>
      <c r="J60" s="345" t="s">
        <v>943</v>
      </c>
      <c r="K60" s="346">
        <f t="shared" ref="K60" si="48">H60-F60</f>
        <v>-16</v>
      </c>
      <c r="L60" s="347">
        <f t="shared" ref="L60:L64" si="49">(H60*N60)*0.07%</f>
        <v>609.50750000000005</v>
      </c>
      <c r="M60" s="348">
        <f t="shared" ref="M60:M64" si="50">(K60*N60)-L60</f>
        <v>-12209.5075</v>
      </c>
      <c r="N60" s="346">
        <v>725</v>
      </c>
      <c r="O60" s="345" t="s">
        <v>569</v>
      </c>
      <c r="P60" s="349">
        <v>44761</v>
      </c>
      <c r="Q60" s="222"/>
      <c r="R60" s="226" t="s">
        <v>831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61">
        <v>28</v>
      </c>
      <c r="B61" s="349">
        <v>44762</v>
      </c>
      <c r="C61" s="362"/>
      <c r="D61" s="362" t="s">
        <v>944</v>
      </c>
      <c r="E61" s="361" t="s">
        <v>894</v>
      </c>
      <c r="F61" s="361">
        <v>2705</v>
      </c>
      <c r="G61" s="361">
        <v>2750</v>
      </c>
      <c r="H61" s="346">
        <v>2750</v>
      </c>
      <c r="I61" s="346" t="s">
        <v>945</v>
      </c>
      <c r="J61" s="345" t="s">
        <v>948</v>
      </c>
      <c r="K61" s="346">
        <f>F61-H61</f>
        <v>-45</v>
      </c>
      <c r="L61" s="347">
        <f t="shared" si="49"/>
        <v>529.37500000000011</v>
      </c>
      <c r="M61" s="348">
        <f t="shared" si="50"/>
        <v>-12904.375</v>
      </c>
      <c r="N61" s="346">
        <v>275</v>
      </c>
      <c r="O61" s="345" t="s">
        <v>569</v>
      </c>
      <c r="P61" s="349">
        <v>44763</v>
      </c>
      <c r="Q61" s="222"/>
      <c r="R61" s="226" t="s">
        <v>558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61">
        <v>29</v>
      </c>
      <c r="B62" s="349">
        <v>44762</v>
      </c>
      <c r="C62" s="362"/>
      <c r="D62" s="362" t="s">
        <v>946</v>
      </c>
      <c r="E62" s="361" t="s">
        <v>559</v>
      </c>
      <c r="F62" s="361">
        <v>1855</v>
      </c>
      <c r="G62" s="361">
        <v>1810</v>
      </c>
      <c r="H62" s="346">
        <v>1812</v>
      </c>
      <c r="I62" s="346" t="s">
        <v>947</v>
      </c>
      <c r="J62" s="345" t="s">
        <v>909</v>
      </c>
      <c r="K62" s="346">
        <f t="shared" ref="K62:K64" si="51">H62-F62</f>
        <v>-43</v>
      </c>
      <c r="L62" s="347">
        <f t="shared" si="49"/>
        <v>348.81000000000006</v>
      </c>
      <c r="M62" s="348">
        <f t="shared" si="50"/>
        <v>-12173.81</v>
      </c>
      <c r="N62" s="346">
        <v>275</v>
      </c>
      <c r="O62" s="345" t="s">
        <v>569</v>
      </c>
      <c r="P62" s="349">
        <v>44763</v>
      </c>
      <c r="Q62" s="222"/>
      <c r="R62" s="226" t="s">
        <v>831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63">
        <v>30</v>
      </c>
      <c r="B63" s="355">
        <v>44763</v>
      </c>
      <c r="C63" s="365"/>
      <c r="D63" s="365" t="s">
        <v>949</v>
      </c>
      <c r="E63" s="363" t="s">
        <v>559</v>
      </c>
      <c r="F63" s="363">
        <v>973</v>
      </c>
      <c r="G63" s="363">
        <v>953</v>
      </c>
      <c r="H63" s="352">
        <v>974</v>
      </c>
      <c r="I63" s="352" t="s">
        <v>950</v>
      </c>
      <c r="J63" s="351" t="s">
        <v>784</v>
      </c>
      <c r="K63" s="352">
        <f t="shared" si="51"/>
        <v>1</v>
      </c>
      <c r="L63" s="353">
        <f t="shared" si="49"/>
        <v>443.17000000000007</v>
      </c>
      <c r="M63" s="354">
        <f t="shared" si="50"/>
        <v>206.82999999999993</v>
      </c>
      <c r="N63" s="352">
        <v>650</v>
      </c>
      <c r="O63" s="351" t="s">
        <v>678</v>
      </c>
      <c r="P63" s="355">
        <v>44767</v>
      </c>
      <c r="Q63" s="222"/>
      <c r="R63" s="226" t="s">
        <v>558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06">
        <v>31</v>
      </c>
      <c r="B64" s="305">
        <v>44767</v>
      </c>
      <c r="C64" s="308"/>
      <c r="D64" s="308" t="s">
        <v>953</v>
      </c>
      <c r="E64" s="306" t="s">
        <v>559</v>
      </c>
      <c r="F64" s="306">
        <v>2320</v>
      </c>
      <c r="G64" s="306">
        <v>2270</v>
      </c>
      <c r="H64" s="309">
        <v>2349</v>
      </c>
      <c r="I64" s="309" t="s">
        <v>954</v>
      </c>
      <c r="J64" s="310" t="s">
        <v>960</v>
      </c>
      <c r="K64" s="309">
        <f t="shared" si="51"/>
        <v>29</v>
      </c>
      <c r="L64" s="311">
        <f t="shared" si="49"/>
        <v>411.07500000000005</v>
      </c>
      <c r="M64" s="312">
        <f t="shared" si="50"/>
        <v>6838.9250000000002</v>
      </c>
      <c r="N64" s="309">
        <v>250</v>
      </c>
      <c r="O64" s="310" t="s">
        <v>557</v>
      </c>
      <c r="P64" s="305">
        <v>44769</v>
      </c>
      <c r="Q64" s="222"/>
      <c r="R64" s="226" t="s">
        <v>558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61">
        <v>32</v>
      </c>
      <c r="B65" s="349">
        <v>44768</v>
      </c>
      <c r="C65" s="362"/>
      <c r="D65" s="362" t="s">
        <v>959</v>
      </c>
      <c r="E65" s="361" t="s">
        <v>559</v>
      </c>
      <c r="F65" s="361">
        <v>773.5</v>
      </c>
      <c r="G65" s="361">
        <v>758</v>
      </c>
      <c r="H65" s="346">
        <v>761</v>
      </c>
      <c r="I65" s="346" t="s">
        <v>667</v>
      </c>
      <c r="J65" s="345" t="s">
        <v>904</v>
      </c>
      <c r="K65" s="346">
        <f t="shared" ref="K65:K68" si="52">H65-F65</f>
        <v>-12.5</v>
      </c>
      <c r="L65" s="347">
        <f t="shared" ref="L65:L68" si="53">(H65*N65)*0.07%</f>
        <v>452.79500000000007</v>
      </c>
      <c r="M65" s="348">
        <f t="shared" ref="M65:M68" si="54">(K65*N65)-L65</f>
        <v>-11077.795</v>
      </c>
      <c r="N65" s="346">
        <v>850</v>
      </c>
      <c r="O65" s="345" t="s">
        <v>569</v>
      </c>
      <c r="P65" s="349">
        <v>44768</v>
      </c>
      <c r="Q65" s="222"/>
      <c r="R65" s="226" t="s">
        <v>831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06">
        <v>33</v>
      </c>
      <c r="B66" s="305">
        <v>44770</v>
      </c>
      <c r="C66" s="308"/>
      <c r="D66" s="308" t="s">
        <v>961</v>
      </c>
      <c r="E66" s="306" t="s">
        <v>559</v>
      </c>
      <c r="F66" s="306">
        <v>2240</v>
      </c>
      <c r="G66" s="306">
        <v>2170</v>
      </c>
      <c r="H66" s="309">
        <v>2290</v>
      </c>
      <c r="I66" s="309" t="s">
        <v>962</v>
      </c>
      <c r="J66" s="310" t="s">
        <v>973</v>
      </c>
      <c r="K66" s="309">
        <f t="shared" si="52"/>
        <v>50</v>
      </c>
      <c r="L66" s="311">
        <f t="shared" si="53"/>
        <v>280.52500000000003</v>
      </c>
      <c r="M66" s="312">
        <f t="shared" si="54"/>
        <v>8469.4750000000004</v>
      </c>
      <c r="N66" s="309">
        <v>175</v>
      </c>
      <c r="O66" s="310" t="s">
        <v>557</v>
      </c>
      <c r="P66" s="305">
        <v>44771</v>
      </c>
      <c r="Q66" s="222"/>
      <c r="R66" s="226" t="s">
        <v>831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06">
        <v>34</v>
      </c>
      <c r="B67" s="305">
        <v>44770</v>
      </c>
      <c r="C67" s="308"/>
      <c r="D67" s="308" t="s">
        <v>963</v>
      </c>
      <c r="E67" s="306" t="s">
        <v>559</v>
      </c>
      <c r="F67" s="306">
        <v>1031</v>
      </c>
      <c r="G67" s="306">
        <v>1005</v>
      </c>
      <c r="H67" s="309">
        <v>1049</v>
      </c>
      <c r="I67" s="309" t="s">
        <v>964</v>
      </c>
      <c r="J67" s="310" t="s">
        <v>974</v>
      </c>
      <c r="K67" s="309">
        <f t="shared" si="52"/>
        <v>18</v>
      </c>
      <c r="L67" s="311">
        <f t="shared" si="53"/>
        <v>367.15000000000003</v>
      </c>
      <c r="M67" s="312">
        <f t="shared" si="54"/>
        <v>8632.85</v>
      </c>
      <c r="N67" s="309">
        <v>500</v>
      </c>
      <c r="O67" s="310" t="s">
        <v>557</v>
      </c>
      <c r="P67" s="305">
        <v>44771</v>
      </c>
      <c r="Q67" s="222"/>
      <c r="R67" s="226" t="s">
        <v>558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06">
        <v>35</v>
      </c>
      <c r="B68" s="305">
        <v>44770</v>
      </c>
      <c r="C68" s="308"/>
      <c r="D68" s="308" t="s">
        <v>953</v>
      </c>
      <c r="E68" s="306" t="s">
        <v>559</v>
      </c>
      <c r="F68" s="306">
        <v>2400</v>
      </c>
      <c r="G68" s="306">
        <v>2349</v>
      </c>
      <c r="H68" s="309">
        <v>2435</v>
      </c>
      <c r="I68" s="309" t="s">
        <v>965</v>
      </c>
      <c r="J68" s="310" t="s">
        <v>975</v>
      </c>
      <c r="K68" s="309">
        <f t="shared" si="52"/>
        <v>35</v>
      </c>
      <c r="L68" s="311">
        <f t="shared" si="53"/>
        <v>426.12500000000006</v>
      </c>
      <c r="M68" s="312">
        <f t="shared" si="54"/>
        <v>8323.875</v>
      </c>
      <c r="N68" s="309">
        <v>250</v>
      </c>
      <c r="O68" s="310" t="s">
        <v>557</v>
      </c>
      <c r="P68" s="305">
        <v>44771</v>
      </c>
      <c r="Q68" s="222"/>
      <c r="R68" s="226" t="s">
        <v>831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6">
        <v>36</v>
      </c>
      <c r="B69" s="305">
        <v>44771</v>
      </c>
      <c r="C69" s="308"/>
      <c r="D69" s="308" t="s">
        <v>976</v>
      </c>
      <c r="E69" s="306" t="s">
        <v>894</v>
      </c>
      <c r="F69" s="306">
        <v>535</v>
      </c>
      <c r="G69" s="306">
        <v>544</v>
      </c>
      <c r="H69" s="309">
        <v>529.5</v>
      </c>
      <c r="I69" s="309" t="s">
        <v>977</v>
      </c>
      <c r="J69" s="310" t="s">
        <v>978</v>
      </c>
      <c r="K69" s="309">
        <f>F69-H69</f>
        <v>5.5</v>
      </c>
      <c r="L69" s="311">
        <f t="shared" ref="L69:L70" si="55">(H69*N69)*0.07%</f>
        <v>555.97500000000014</v>
      </c>
      <c r="M69" s="312">
        <f t="shared" ref="M69:M70" si="56">(K69*N69)-L69</f>
        <v>7694.0249999999996</v>
      </c>
      <c r="N69" s="309">
        <v>1500</v>
      </c>
      <c r="O69" s="310" t="s">
        <v>557</v>
      </c>
      <c r="P69" s="305">
        <v>44771</v>
      </c>
      <c r="Q69" s="222"/>
      <c r="R69" s="226" t="s">
        <v>558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customHeight="1">
      <c r="A70" s="306">
        <v>1</v>
      </c>
      <c r="B70" s="305">
        <v>44771</v>
      </c>
      <c r="C70" s="308"/>
      <c r="D70" s="308" t="s">
        <v>979</v>
      </c>
      <c r="E70" s="306" t="s">
        <v>559</v>
      </c>
      <c r="F70" s="306">
        <v>159.35</v>
      </c>
      <c r="G70" s="306">
        <v>155</v>
      </c>
      <c r="H70" s="309">
        <v>162.30000000000001</v>
      </c>
      <c r="I70" s="309" t="s">
        <v>980</v>
      </c>
      <c r="J70" s="310" t="s">
        <v>1002</v>
      </c>
      <c r="K70" s="309">
        <f t="shared" ref="K70" si="57">H70-F70</f>
        <v>2.9500000000000171</v>
      </c>
      <c r="L70" s="311">
        <f t="shared" si="55"/>
        <v>426.03750000000008</v>
      </c>
      <c r="M70" s="312">
        <f t="shared" si="56"/>
        <v>10636.462500000063</v>
      </c>
      <c r="N70" s="309">
        <v>3750</v>
      </c>
      <c r="O70" s="310" t="s">
        <v>557</v>
      </c>
      <c r="P70" s="305">
        <v>44774</v>
      </c>
      <c r="Q70" s="222"/>
      <c r="R70" s="226" t="s">
        <v>558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customHeight="1">
      <c r="A71" s="392">
        <v>2</v>
      </c>
      <c r="B71" s="397">
        <v>44771</v>
      </c>
      <c r="C71" s="362"/>
      <c r="D71" s="362" t="s">
        <v>981</v>
      </c>
      <c r="E71" s="361" t="s">
        <v>894</v>
      </c>
      <c r="F71" s="361">
        <v>17130</v>
      </c>
      <c r="G71" s="392">
        <v>17350</v>
      </c>
      <c r="H71" s="346">
        <v>17350</v>
      </c>
      <c r="I71" s="394">
        <v>16900</v>
      </c>
      <c r="J71" s="395" t="s">
        <v>1001</v>
      </c>
      <c r="K71" s="376">
        <f>F71-H71</f>
        <v>-220</v>
      </c>
      <c r="L71" s="347">
        <f t="shared" ref="L71" si="58">(H71*N71)*0.07%</f>
        <v>607.25000000000011</v>
      </c>
      <c r="M71" s="392">
        <f>(-171.5*N71)-707</f>
        <v>-9282</v>
      </c>
      <c r="N71" s="392">
        <v>50</v>
      </c>
      <c r="O71" s="394" t="s">
        <v>569</v>
      </c>
      <c r="P71" s="390">
        <v>44774</v>
      </c>
      <c r="Q71" s="222"/>
      <c r="R71" s="226" t="s">
        <v>558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customHeight="1">
      <c r="A72" s="393"/>
      <c r="B72" s="398"/>
      <c r="C72" s="362"/>
      <c r="D72" s="362" t="s">
        <v>982</v>
      </c>
      <c r="E72" s="361" t="s">
        <v>894</v>
      </c>
      <c r="F72" s="361">
        <v>67.5</v>
      </c>
      <c r="G72" s="393"/>
      <c r="H72" s="346">
        <v>19</v>
      </c>
      <c r="I72" s="391"/>
      <c r="J72" s="396"/>
      <c r="K72" s="376">
        <f>F72-H72</f>
        <v>48.5</v>
      </c>
      <c r="L72" s="361">
        <v>100</v>
      </c>
      <c r="M72" s="393"/>
      <c r="N72" s="393"/>
      <c r="O72" s="391"/>
      <c r="P72" s="391"/>
      <c r="Q72" s="222"/>
      <c r="R72" s="226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customHeight="1">
      <c r="A73" s="369">
        <v>3</v>
      </c>
      <c r="B73" s="372">
        <v>44774</v>
      </c>
      <c r="C73" s="279"/>
      <c r="D73" s="279" t="s">
        <v>1003</v>
      </c>
      <c r="E73" s="224" t="s">
        <v>559</v>
      </c>
      <c r="F73" s="224" t="s">
        <v>1004</v>
      </c>
      <c r="G73" s="369">
        <v>1535</v>
      </c>
      <c r="H73" s="225"/>
      <c r="I73" s="370" t="s">
        <v>1005</v>
      </c>
      <c r="J73" s="371" t="s">
        <v>560</v>
      </c>
      <c r="K73" s="279"/>
      <c r="L73" s="224"/>
      <c r="M73" s="224"/>
      <c r="N73" s="224"/>
      <c r="O73" s="225"/>
      <c r="P73" s="225"/>
      <c r="Q73" s="222"/>
      <c r="R73" s="226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customHeight="1">
      <c r="A74" s="369"/>
      <c r="B74" s="372"/>
      <c r="C74" s="279"/>
      <c r="D74" s="279"/>
      <c r="E74" s="224"/>
      <c r="F74" s="224"/>
      <c r="G74" s="369"/>
      <c r="H74" s="225"/>
      <c r="I74" s="370"/>
      <c r="J74" s="371"/>
      <c r="K74" s="279"/>
      <c r="L74" s="224"/>
      <c r="M74" s="224"/>
      <c r="N74" s="224"/>
      <c r="O74" s="225"/>
      <c r="P74" s="225"/>
      <c r="Q74" s="222"/>
      <c r="R74" s="226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2.75" customHeight="1">
      <c r="A75" s="224"/>
      <c r="B75" s="221"/>
      <c r="C75" s="279"/>
      <c r="D75" s="279"/>
      <c r="E75" s="224"/>
      <c r="F75" s="224"/>
      <c r="G75" s="224"/>
      <c r="H75" s="225"/>
      <c r="I75" s="225"/>
      <c r="J75" s="255"/>
      <c r="K75" s="279"/>
      <c r="L75" s="224"/>
      <c r="M75" s="224"/>
      <c r="N75" s="224"/>
      <c r="O75" s="225"/>
      <c r="P75" s="225"/>
      <c r="Q75" s="222"/>
      <c r="R75" s="226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ht="13.5" customHeight="1">
      <c r="A76" s="266"/>
      <c r="B76" s="263"/>
      <c r="C76" s="222"/>
      <c r="D76" s="222"/>
      <c r="E76" s="266"/>
      <c r="F76" s="266"/>
      <c r="G76" s="266"/>
      <c r="H76" s="267"/>
      <c r="I76" s="267"/>
      <c r="J76" s="299"/>
      <c r="K76" s="267"/>
      <c r="L76" s="268"/>
      <c r="M76" s="300"/>
      <c r="N76" s="267"/>
      <c r="O76" s="301"/>
      <c r="P76" s="270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>
      <c r="A77" s="99"/>
      <c r="B77" s="100"/>
      <c r="C77" s="133"/>
      <c r="D77" s="141"/>
      <c r="E77" s="142"/>
      <c r="F77" s="99"/>
      <c r="G77" s="99"/>
      <c r="H77" s="99"/>
      <c r="I77" s="134"/>
      <c r="J77" s="134"/>
      <c r="K77" s="134"/>
      <c r="L77" s="134"/>
      <c r="M77" s="134"/>
      <c r="N77" s="134"/>
      <c r="O77" s="134"/>
      <c r="P77" s="134"/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ht="12.75" customHeight="1">
      <c r="A78" s="143"/>
      <c r="B78" s="100"/>
      <c r="C78" s="101"/>
      <c r="D78" s="144"/>
      <c r="E78" s="104"/>
      <c r="F78" s="104"/>
      <c r="G78" s="104"/>
      <c r="H78" s="104"/>
      <c r="I78" s="104"/>
      <c r="J78" s="6"/>
      <c r="K78" s="104"/>
      <c r="L78" s="104"/>
      <c r="M78" s="6"/>
      <c r="N78" s="1"/>
      <c r="O78" s="101"/>
      <c r="P78" s="41"/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ht="38.25" customHeight="1">
      <c r="A79" s="145" t="s">
        <v>579</v>
      </c>
      <c r="B79" s="145"/>
      <c r="C79" s="145"/>
      <c r="D79" s="145"/>
      <c r="E79" s="146"/>
      <c r="F79" s="104"/>
      <c r="G79" s="104"/>
      <c r="H79" s="104"/>
      <c r="I79" s="104"/>
      <c r="J79" s="1"/>
      <c r="K79" s="6"/>
      <c r="L79" s="6"/>
      <c r="M79" s="6"/>
      <c r="N79" s="1"/>
      <c r="O79" s="1"/>
      <c r="P79" s="41"/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ht="14.25" customHeight="1">
      <c r="A80" s="96" t="s">
        <v>16</v>
      </c>
      <c r="B80" s="96" t="s">
        <v>534</v>
      </c>
      <c r="C80" s="96"/>
      <c r="D80" s="97" t="s">
        <v>545</v>
      </c>
      <c r="E80" s="96" t="s">
        <v>546</v>
      </c>
      <c r="F80" s="96" t="s">
        <v>547</v>
      </c>
      <c r="G80" s="96" t="s">
        <v>567</v>
      </c>
      <c r="H80" s="96" t="s">
        <v>549</v>
      </c>
      <c r="I80" s="96" t="s">
        <v>550</v>
      </c>
      <c r="J80" s="95" t="s">
        <v>551</v>
      </c>
      <c r="K80" s="95" t="s">
        <v>580</v>
      </c>
      <c r="L80" s="98" t="s">
        <v>553</v>
      </c>
      <c r="M80" s="140" t="s">
        <v>576</v>
      </c>
      <c r="N80" s="96" t="s">
        <v>577</v>
      </c>
      <c r="O80" s="96" t="s">
        <v>555</v>
      </c>
      <c r="P80" s="97" t="s">
        <v>556</v>
      </c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s="220" customFormat="1" ht="12.75" customHeight="1">
      <c r="A81" s="343">
        <v>1</v>
      </c>
      <c r="B81" s="341">
        <v>44771</v>
      </c>
      <c r="C81" s="344"/>
      <c r="D81" s="344" t="s">
        <v>983</v>
      </c>
      <c r="E81" s="343" t="s">
        <v>559</v>
      </c>
      <c r="F81" s="343">
        <v>11</v>
      </c>
      <c r="G81" s="343">
        <v>6</v>
      </c>
      <c r="H81" s="343">
        <v>13.5</v>
      </c>
      <c r="I81" s="343" t="s">
        <v>984</v>
      </c>
      <c r="J81" s="310" t="s">
        <v>903</v>
      </c>
      <c r="K81" s="309">
        <f t="shared" ref="K81" si="59">H81-F81</f>
        <v>2.5</v>
      </c>
      <c r="L81" s="311">
        <v>100</v>
      </c>
      <c r="M81" s="312">
        <f t="shared" ref="M81" si="60">(K81*N81)-L81</f>
        <v>2275</v>
      </c>
      <c r="N81" s="309">
        <v>950</v>
      </c>
      <c r="O81" s="310" t="s">
        <v>557</v>
      </c>
      <c r="P81" s="305">
        <v>44774</v>
      </c>
      <c r="Q81" s="222"/>
      <c r="R81" s="223" t="s">
        <v>831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</row>
    <row r="82" spans="1:38" s="220" customFormat="1" ht="12.75" customHeight="1">
      <c r="A82" s="368"/>
      <c r="B82" s="366"/>
      <c r="C82" s="367"/>
      <c r="D82" s="367"/>
      <c r="E82" s="368"/>
      <c r="F82" s="368"/>
      <c r="G82" s="368"/>
      <c r="H82" s="368"/>
      <c r="I82" s="368"/>
      <c r="J82" s="255"/>
      <c r="K82" s="225"/>
      <c r="L82" s="244"/>
      <c r="M82" s="245"/>
      <c r="N82" s="225"/>
      <c r="O82" s="255"/>
      <c r="P82" s="221"/>
      <c r="Q82" s="222"/>
      <c r="R82" s="223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</row>
    <row r="83" spans="1:38" s="220" customFormat="1" ht="12.75" customHeight="1">
      <c r="A83" s="368"/>
      <c r="B83" s="366"/>
      <c r="C83" s="367"/>
      <c r="D83" s="367"/>
      <c r="E83" s="368"/>
      <c r="F83" s="368"/>
      <c r="G83" s="368"/>
      <c r="H83" s="368"/>
      <c r="I83" s="368"/>
      <c r="J83" s="255"/>
      <c r="K83" s="225"/>
      <c r="L83" s="244"/>
      <c r="M83" s="245"/>
      <c r="N83" s="225"/>
      <c r="O83" s="255"/>
      <c r="P83" s="221"/>
      <c r="Q83" s="222"/>
      <c r="R83" s="223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</row>
    <row r="84" spans="1:38" ht="15" customHeight="1">
      <c r="A84" s="294"/>
      <c r="B84" s="350"/>
      <c r="C84" s="295"/>
      <c r="D84" s="296"/>
      <c r="E84" s="294"/>
      <c r="F84" s="294"/>
      <c r="G84" s="294"/>
      <c r="H84" s="297"/>
      <c r="I84" s="298"/>
      <c r="J84" s="255"/>
      <c r="K84" s="225"/>
      <c r="L84" s="244"/>
      <c r="M84" s="245"/>
      <c r="N84" s="225"/>
      <c r="O84" s="255"/>
      <c r="P84" s="221"/>
      <c r="Q84" s="1"/>
      <c r="R84" s="22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142"/>
      <c r="B85" s="147"/>
      <c r="C85" s="147"/>
      <c r="D85" s="148"/>
      <c r="E85" s="142"/>
      <c r="F85" s="149"/>
      <c r="G85" s="142"/>
      <c r="H85" s="142"/>
      <c r="I85" s="142"/>
      <c r="J85" s="147"/>
      <c r="K85" s="150"/>
      <c r="L85" s="142"/>
      <c r="M85" s="142"/>
      <c r="N85" s="142"/>
      <c r="O85" s="15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38.25" customHeight="1">
      <c r="A86" s="94" t="s">
        <v>581</v>
      </c>
      <c r="B86" s="152"/>
      <c r="C86" s="152"/>
      <c r="D86" s="153"/>
      <c r="E86" s="127"/>
      <c r="F86" s="6"/>
      <c r="G86" s="6"/>
      <c r="H86" s="128"/>
      <c r="I86" s="154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s="220" customFormat="1" ht="14.25" customHeight="1">
      <c r="A87" s="95" t="s">
        <v>16</v>
      </c>
      <c r="B87" s="96" t="s">
        <v>534</v>
      </c>
      <c r="C87" s="96"/>
      <c r="D87" s="97" t="s">
        <v>545</v>
      </c>
      <c r="E87" s="96" t="s">
        <v>546</v>
      </c>
      <c r="F87" s="96" t="s">
        <v>547</v>
      </c>
      <c r="G87" s="96" t="s">
        <v>548</v>
      </c>
      <c r="H87" s="96" t="s">
        <v>549</v>
      </c>
      <c r="I87" s="96" t="s">
        <v>550</v>
      </c>
      <c r="J87" s="95" t="s">
        <v>551</v>
      </c>
      <c r="K87" s="131" t="s">
        <v>568</v>
      </c>
      <c r="L87" s="132" t="s">
        <v>553</v>
      </c>
      <c r="M87" s="98" t="s">
        <v>554</v>
      </c>
      <c r="N87" s="96" t="s">
        <v>555</v>
      </c>
      <c r="O87" s="97" t="s">
        <v>556</v>
      </c>
      <c r="P87" s="96" t="s">
        <v>787</v>
      </c>
      <c r="Q87" s="219"/>
      <c r="R87" s="6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</row>
    <row r="88" spans="1:38" s="220" customFormat="1" ht="12.75" customHeight="1">
      <c r="A88" s="368"/>
      <c r="B88" s="366"/>
      <c r="C88" s="367"/>
      <c r="D88" s="367"/>
      <c r="E88" s="368"/>
      <c r="F88" s="368"/>
      <c r="G88" s="368"/>
      <c r="H88" s="368"/>
      <c r="I88" s="368"/>
      <c r="J88" s="255"/>
      <c r="K88" s="225"/>
      <c r="L88" s="244"/>
      <c r="M88" s="245"/>
      <c r="N88" s="225"/>
      <c r="O88" s="255"/>
      <c r="P88" s="221"/>
      <c r="Q88" s="219"/>
      <c r="R88" s="1" t="s">
        <v>558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</row>
    <row r="89" spans="1:38" ht="14.25" customHeight="1">
      <c r="A89" s="368"/>
      <c r="B89" s="366"/>
      <c r="C89" s="367"/>
      <c r="D89" s="367"/>
      <c r="E89" s="368"/>
      <c r="F89" s="368"/>
      <c r="G89" s="368"/>
      <c r="H89" s="368"/>
      <c r="I89" s="368"/>
      <c r="J89" s="255"/>
      <c r="K89" s="225"/>
      <c r="L89" s="244"/>
      <c r="M89" s="245"/>
      <c r="N89" s="225"/>
      <c r="O89" s="255"/>
      <c r="P89" s="221"/>
      <c r="R89" s="219" t="s">
        <v>558</v>
      </c>
      <c r="S89" s="41"/>
      <c r="T89" s="1"/>
      <c r="U89" s="1"/>
      <c r="V89" s="1"/>
      <c r="W89" s="1"/>
      <c r="X89" s="1"/>
      <c r="Y89" s="1"/>
      <c r="Z89" s="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</row>
    <row r="90" spans="1:38" ht="12.75" customHeight="1">
      <c r="A90" s="368"/>
      <c r="B90" s="366"/>
      <c r="C90" s="367"/>
      <c r="D90" s="367"/>
      <c r="E90" s="368"/>
      <c r="F90" s="368"/>
      <c r="G90" s="368"/>
      <c r="H90" s="368"/>
      <c r="I90" s="368"/>
      <c r="J90" s="255"/>
      <c r="K90" s="225"/>
      <c r="L90" s="244"/>
      <c r="M90" s="245"/>
      <c r="N90" s="225"/>
      <c r="O90" s="255"/>
      <c r="P90" s="221"/>
      <c r="R90" s="6"/>
      <c r="S90" s="1"/>
      <c r="T90" s="1"/>
      <c r="U90" s="1"/>
      <c r="V90" s="1"/>
      <c r="W90" s="1"/>
      <c r="X90" s="1"/>
      <c r="Y90" s="1"/>
    </row>
    <row r="91" spans="1:38" ht="12.75" customHeight="1">
      <c r="A91" s="111" t="s">
        <v>561</v>
      </c>
      <c r="B91" s="111"/>
      <c r="C91" s="111"/>
      <c r="D91" s="111"/>
      <c r="E91" s="41"/>
      <c r="F91" s="119" t="s">
        <v>563</v>
      </c>
      <c r="G91" s="56"/>
      <c r="H91" s="56"/>
      <c r="I91" s="56"/>
      <c r="J91" s="6"/>
      <c r="K91" s="136"/>
      <c r="L91" s="137"/>
      <c r="M91" s="6"/>
      <c r="N91" s="101"/>
      <c r="O91" s="155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18" t="s">
        <v>562</v>
      </c>
      <c r="B92" s="111"/>
      <c r="C92" s="111"/>
      <c r="D92" s="111"/>
      <c r="E92" s="6"/>
      <c r="F92" s="119" t="s">
        <v>565</v>
      </c>
      <c r="G92" s="6"/>
      <c r="H92" s="6" t="s">
        <v>783</v>
      </c>
      <c r="I92" s="6"/>
      <c r="J92" s="1"/>
      <c r="K92" s="6"/>
      <c r="L92" s="6"/>
      <c r="M92" s="6"/>
      <c r="N92" s="1"/>
      <c r="O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18"/>
      <c r="B93" s="111"/>
      <c r="C93" s="111"/>
      <c r="D93" s="111"/>
      <c r="E93" s="6"/>
      <c r="F93" s="119"/>
      <c r="G93" s="6"/>
      <c r="H93" s="6"/>
      <c r="I93" s="6"/>
      <c r="J93" s="1"/>
      <c r="K93" s="6"/>
      <c r="L93" s="6"/>
      <c r="M93" s="6"/>
      <c r="N93" s="1"/>
      <c r="O93" s="1"/>
      <c r="Q93" s="1"/>
      <c r="R93" s="5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18"/>
      <c r="B94" s="111"/>
      <c r="C94" s="111"/>
      <c r="D94" s="111"/>
      <c r="E94" s="6"/>
      <c r="F94" s="119"/>
      <c r="G94" s="56"/>
      <c r="H94" s="41"/>
      <c r="I94" s="56"/>
      <c r="J94" s="6"/>
      <c r="K94" s="136"/>
      <c r="L94" s="137"/>
      <c r="M94" s="6"/>
      <c r="N94" s="101"/>
      <c r="O94" s="138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56"/>
      <c r="B95" s="100"/>
      <c r="C95" s="100"/>
      <c r="D95" s="41"/>
      <c r="E95" s="56"/>
      <c r="F95" s="56"/>
      <c r="G95" s="56"/>
      <c r="H95" s="41"/>
      <c r="I95" s="56"/>
      <c r="J95" s="6"/>
      <c r="K95" s="136"/>
      <c r="L95" s="137"/>
      <c r="M95" s="6"/>
      <c r="N95" s="101"/>
      <c r="O95" s="138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38.25" customHeight="1">
      <c r="A96" s="41"/>
      <c r="B96" s="156" t="s">
        <v>582</v>
      </c>
      <c r="C96" s="156"/>
      <c r="D96" s="156"/>
      <c r="E96" s="156"/>
      <c r="F96" s="6"/>
      <c r="G96" s="6"/>
      <c r="H96" s="129"/>
      <c r="I96" s="6"/>
      <c r="J96" s="129"/>
      <c r="K96" s="130"/>
      <c r="L96" s="6"/>
      <c r="M96" s="6"/>
      <c r="N96" s="1"/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95" t="s">
        <v>16</v>
      </c>
      <c r="B97" s="96" t="s">
        <v>534</v>
      </c>
      <c r="C97" s="96"/>
      <c r="D97" s="97" t="s">
        <v>545</v>
      </c>
      <c r="E97" s="96" t="s">
        <v>546</v>
      </c>
      <c r="F97" s="96" t="s">
        <v>547</v>
      </c>
      <c r="G97" s="96" t="s">
        <v>583</v>
      </c>
      <c r="H97" s="96" t="s">
        <v>584</v>
      </c>
      <c r="I97" s="96" t="s">
        <v>550</v>
      </c>
      <c r="J97" s="157" t="s">
        <v>551</v>
      </c>
      <c r="K97" s="96" t="s">
        <v>552</v>
      </c>
      <c r="L97" s="96" t="s">
        <v>585</v>
      </c>
      <c r="M97" s="96" t="s">
        <v>555</v>
      </c>
      <c r="N97" s="97" t="s">
        <v>556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1</v>
      </c>
      <c r="B98" s="159">
        <v>41579</v>
      </c>
      <c r="C98" s="159"/>
      <c r="D98" s="160" t="s">
        <v>586</v>
      </c>
      <c r="E98" s="161" t="s">
        <v>587</v>
      </c>
      <c r="F98" s="162">
        <v>82</v>
      </c>
      <c r="G98" s="161" t="s">
        <v>588</v>
      </c>
      <c r="H98" s="161">
        <v>100</v>
      </c>
      <c r="I98" s="163">
        <v>100</v>
      </c>
      <c r="J98" s="164" t="s">
        <v>589</v>
      </c>
      <c r="K98" s="165">
        <f t="shared" ref="K98:K150" si="61">H98-F98</f>
        <v>18</v>
      </c>
      <c r="L98" s="166">
        <f t="shared" ref="L98:L150" si="62">K98/F98</f>
        <v>0.21951219512195122</v>
      </c>
      <c r="M98" s="161" t="s">
        <v>557</v>
      </c>
      <c r="N98" s="167">
        <v>42657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2</v>
      </c>
      <c r="B99" s="159">
        <v>41794</v>
      </c>
      <c r="C99" s="159"/>
      <c r="D99" s="160" t="s">
        <v>590</v>
      </c>
      <c r="E99" s="161" t="s">
        <v>559</v>
      </c>
      <c r="F99" s="162">
        <v>257</v>
      </c>
      <c r="G99" s="161" t="s">
        <v>588</v>
      </c>
      <c r="H99" s="161">
        <v>300</v>
      </c>
      <c r="I99" s="163">
        <v>300</v>
      </c>
      <c r="J99" s="164" t="s">
        <v>589</v>
      </c>
      <c r="K99" s="165">
        <f t="shared" si="61"/>
        <v>43</v>
      </c>
      <c r="L99" s="166">
        <f t="shared" si="62"/>
        <v>0.16731517509727625</v>
      </c>
      <c r="M99" s="161" t="s">
        <v>557</v>
      </c>
      <c r="N99" s="167">
        <v>41822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3</v>
      </c>
      <c r="B100" s="159">
        <v>41828</v>
      </c>
      <c r="C100" s="159"/>
      <c r="D100" s="160" t="s">
        <v>591</v>
      </c>
      <c r="E100" s="161" t="s">
        <v>559</v>
      </c>
      <c r="F100" s="162">
        <v>393</v>
      </c>
      <c r="G100" s="161" t="s">
        <v>588</v>
      </c>
      <c r="H100" s="161">
        <v>468</v>
      </c>
      <c r="I100" s="163">
        <v>468</v>
      </c>
      <c r="J100" s="164" t="s">
        <v>589</v>
      </c>
      <c r="K100" s="165">
        <f t="shared" si="61"/>
        <v>75</v>
      </c>
      <c r="L100" s="166">
        <f t="shared" si="62"/>
        <v>0.19083969465648856</v>
      </c>
      <c r="M100" s="161" t="s">
        <v>557</v>
      </c>
      <c r="N100" s="167">
        <v>41863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4</v>
      </c>
      <c r="B101" s="159">
        <v>41857</v>
      </c>
      <c r="C101" s="159"/>
      <c r="D101" s="160" t="s">
        <v>592</v>
      </c>
      <c r="E101" s="161" t="s">
        <v>559</v>
      </c>
      <c r="F101" s="162">
        <v>205</v>
      </c>
      <c r="G101" s="161" t="s">
        <v>588</v>
      </c>
      <c r="H101" s="161">
        <v>275</v>
      </c>
      <c r="I101" s="163">
        <v>250</v>
      </c>
      <c r="J101" s="164" t="s">
        <v>589</v>
      </c>
      <c r="K101" s="165">
        <f t="shared" si="61"/>
        <v>70</v>
      </c>
      <c r="L101" s="166">
        <f t="shared" si="62"/>
        <v>0.34146341463414637</v>
      </c>
      <c r="M101" s="161" t="s">
        <v>557</v>
      </c>
      <c r="N101" s="167">
        <v>41962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5</v>
      </c>
      <c r="B102" s="159">
        <v>41886</v>
      </c>
      <c r="C102" s="159"/>
      <c r="D102" s="160" t="s">
        <v>593</v>
      </c>
      <c r="E102" s="161" t="s">
        <v>559</v>
      </c>
      <c r="F102" s="162">
        <v>162</v>
      </c>
      <c r="G102" s="161" t="s">
        <v>588</v>
      </c>
      <c r="H102" s="161">
        <v>190</v>
      </c>
      <c r="I102" s="163">
        <v>190</v>
      </c>
      <c r="J102" s="164" t="s">
        <v>589</v>
      </c>
      <c r="K102" s="165">
        <f t="shared" si="61"/>
        <v>28</v>
      </c>
      <c r="L102" s="166">
        <f t="shared" si="62"/>
        <v>0.1728395061728395</v>
      </c>
      <c r="M102" s="161" t="s">
        <v>557</v>
      </c>
      <c r="N102" s="167">
        <v>42006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6</v>
      </c>
      <c r="B103" s="159">
        <v>41886</v>
      </c>
      <c r="C103" s="159"/>
      <c r="D103" s="160" t="s">
        <v>594</v>
      </c>
      <c r="E103" s="161" t="s">
        <v>559</v>
      </c>
      <c r="F103" s="162">
        <v>75</v>
      </c>
      <c r="G103" s="161" t="s">
        <v>588</v>
      </c>
      <c r="H103" s="161">
        <v>91.5</v>
      </c>
      <c r="I103" s="163" t="s">
        <v>595</v>
      </c>
      <c r="J103" s="164" t="s">
        <v>596</v>
      </c>
      <c r="K103" s="165">
        <f t="shared" si="61"/>
        <v>16.5</v>
      </c>
      <c r="L103" s="166">
        <f t="shared" si="62"/>
        <v>0.22</v>
      </c>
      <c r="M103" s="161" t="s">
        <v>557</v>
      </c>
      <c r="N103" s="167">
        <v>41954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7</v>
      </c>
      <c r="B104" s="159">
        <v>41913</v>
      </c>
      <c r="C104" s="159"/>
      <c r="D104" s="160" t="s">
        <v>597</v>
      </c>
      <c r="E104" s="161" t="s">
        <v>559</v>
      </c>
      <c r="F104" s="162">
        <v>850</v>
      </c>
      <c r="G104" s="161" t="s">
        <v>588</v>
      </c>
      <c r="H104" s="161">
        <v>982.5</v>
      </c>
      <c r="I104" s="163">
        <v>1050</v>
      </c>
      <c r="J104" s="164" t="s">
        <v>598</v>
      </c>
      <c r="K104" s="165">
        <f t="shared" si="61"/>
        <v>132.5</v>
      </c>
      <c r="L104" s="166">
        <f t="shared" si="62"/>
        <v>0.15588235294117647</v>
      </c>
      <c r="M104" s="161" t="s">
        <v>557</v>
      </c>
      <c r="N104" s="167">
        <v>42039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8</v>
      </c>
      <c r="B105" s="159">
        <v>41913</v>
      </c>
      <c r="C105" s="159"/>
      <c r="D105" s="160" t="s">
        <v>599</v>
      </c>
      <c r="E105" s="161" t="s">
        <v>559</v>
      </c>
      <c r="F105" s="162">
        <v>475</v>
      </c>
      <c r="G105" s="161" t="s">
        <v>588</v>
      </c>
      <c r="H105" s="161">
        <v>515</v>
      </c>
      <c r="I105" s="163">
        <v>600</v>
      </c>
      <c r="J105" s="164" t="s">
        <v>600</v>
      </c>
      <c r="K105" s="165">
        <f t="shared" si="61"/>
        <v>40</v>
      </c>
      <c r="L105" s="166">
        <f t="shared" si="62"/>
        <v>8.4210526315789472E-2</v>
      </c>
      <c r="M105" s="161" t="s">
        <v>557</v>
      </c>
      <c r="N105" s="167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9</v>
      </c>
      <c r="B106" s="159">
        <v>41913</v>
      </c>
      <c r="C106" s="159"/>
      <c r="D106" s="160" t="s">
        <v>601</v>
      </c>
      <c r="E106" s="161" t="s">
        <v>559</v>
      </c>
      <c r="F106" s="162">
        <v>86</v>
      </c>
      <c r="G106" s="161" t="s">
        <v>588</v>
      </c>
      <c r="H106" s="161">
        <v>99</v>
      </c>
      <c r="I106" s="163">
        <v>140</v>
      </c>
      <c r="J106" s="164" t="s">
        <v>602</v>
      </c>
      <c r="K106" s="165">
        <f t="shared" si="61"/>
        <v>13</v>
      </c>
      <c r="L106" s="166">
        <f t="shared" si="62"/>
        <v>0.15116279069767441</v>
      </c>
      <c r="M106" s="161" t="s">
        <v>557</v>
      </c>
      <c r="N106" s="167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10</v>
      </c>
      <c r="B107" s="159">
        <v>41926</v>
      </c>
      <c r="C107" s="159"/>
      <c r="D107" s="160" t="s">
        <v>603</v>
      </c>
      <c r="E107" s="161" t="s">
        <v>559</v>
      </c>
      <c r="F107" s="162">
        <v>496.6</v>
      </c>
      <c r="G107" s="161" t="s">
        <v>588</v>
      </c>
      <c r="H107" s="161">
        <v>621</v>
      </c>
      <c r="I107" s="163">
        <v>580</v>
      </c>
      <c r="J107" s="164" t="s">
        <v>589</v>
      </c>
      <c r="K107" s="165">
        <f t="shared" si="61"/>
        <v>124.39999999999998</v>
      </c>
      <c r="L107" s="166">
        <f t="shared" si="62"/>
        <v>0.25050342327829234</v>
      </c>
      <c r="M107" s="161" t="s">
        <v>557</v>
      </c>
      <c r="N107" s="167">
        <v>42605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11</v>
      </c>
      <c r="B108" s="159">
        <v>41926</v>
      </c>
      <c r="C108" s="159"/>
      <c r="D108" s="160" t="s">
        <v>604</v>
      </c>
      <c r="E108" s="161" t="s">
        <v>559</v>
      </c>
      <c r="F108" s="162">
        <v>2481.9</v>
      </c>
      <c r="G108" s="161" t="s">
        <v>588</v>
      </c>
      <c r="H108" s="161">
        <v>2840</v>
      </c>
      <c r="I108" s="163">
        <v>2870</v>
      </c>
      <c r="J108" s="164" t="s">
        <v>605</v>
      </c>
      <c r="K108" s="165">
        <f t="shared" si="61"/>
        <v>358.09999999999991</v>
      </c>
      <c r="L108" s="166">
        <f t="shared" si="62"/>
        <v>0.14428462065353154</v>
      </c>
      <c r="M108" s="161" t="s">
        <v>557</v>
      </c>
      <c r="N108" s="167">
        <v>42017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12</v>
      </c>
      <c r="B109" s="159">
        <v>41928</v>
      </c>
      <c r="C109" s="159"/>
      <c r="D109" s="160" t="s">
        <v>606</v>
      </c>
      <c r="E109" s="161" t="s">
        <v>559</v>
      </c>
      <c r="F109" s="162">
        <v>84.5</v>
      </c>
      <c r="G109" s="161" t="s">
        <v>588</v>
      </c>
      <c r="H109" s="161">
        <v>93</v>
      </c>
      <c r="I109" s="163">
        <v>110</v>
      </c>
      <c r="J109" s="164" t="s">
        <v>607</v>
      </c>
      <c r="K109" s="165">
        <f t="shared" si="61"/>
        <v>8.5</v>
      </c>
      <c r="L109" s="166">
        <f t="shared" si="62"/>
        <v>0.10059171597633136</v>
      </c>
      <c r="M109" s="161" t="s">
        <v>557</v>
      </c>
      <c r="N109" s="167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13</v>
      </c>
      <c r="B110" s="159">
        <v>41928</v>
      </c>
      <c r="C110" s="159"/>
      <c r="D110" s="160" t="s">
        <v>608</v>
      </c>
      <c r="E110" s="161" t="s">
        <v>559</v>
      </c>
      <c r="F110" s="162">
        <v>401</v>
      </c>
      <c r="G110" s="161" t="s">
        <v>588</v>
      </c>
      <c r="H110" s="161">
        <v>428</v>
      </c>
      <c r="I110" s="163">
        <v>450</v>
      </c>
      <c r="J110" s="164" t="s">
        <v>609</v>
      </c>
      <c r="K110" s="165">
        <f t="shared" si="61"/>
        <v>27</v>
      </c>
      <c r="L110" s="166">
        <f t="shared" si="62"/>
        <v>6.7331670822942641E-2</v>
      </c>
      <c r="M110" s="161" t="s">
        <v>557</v>
      </c>
      <c r="N110" s="167">
        <v>42020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14</v>
      </c>
      <c r="B111" s="159">
        <v>41928</v>
      </c>
      <c r="C111" s="159"/>
      <c r="D111" s="160" t="s">
        <v>610</v>
      </c>
      <c r="E111" s="161" t="s">
        <v>559</v>
      </c>
      <c r="F111" s="162">
        <v>101</v>
      </c>
      <c r="G111" s="161" t="s">
        <v>588</v>
      </c>
      <c r="H111" s="161">
        <v>112</v>
      </c>
      <c r="I111" s="163">
        <v>120</v>
      </c>
      <c r="J111" s="164" t="s">
        <v>611</v>
      </c>
      <c r="K111" s="165">
        <f t="shared" si="61"/>
        <v>11</v>
      </c>
      <c r="L111" s="166">
        <f t="shared" si="62"/>
        <v>0.10891089108910891</v>
      </c>
      <c r="M111" s="161" t="s">
        <v>557</v>
      </c>
      <c r="N111" s="167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15</v>
      </c>
      <c r="B112" s="159">
        <v>41954</v>
      </c>
      <c r="C112" s="159"/>
      <c r="D112" s="160" t="s">
        <v>612</v>
      </c>
      <c r="E112" s="161" t="s">
        <v>559</v>
      </c>
      <c r="F112" s="162">
        <v>59</v>
      </c>
      <c r="G112" s="161" t="s">
        <v>588</v>
      </c>
      <c r="H112" s="161">
        <v>76</v>
      </c>
      <c r="I112" s="163">
        <v>76</v>
      </c>
      <c r="J112" s="164" t="s">
        <v>589</v>
      </c>
      <c r="K112" s="165">
        <f t="shared" si="61"/>
        <v>17</v>
      </c>
      <c r="L112" s="166">
        <f t="shared" si="62"/>
        <v>0.28813559322033899</v>
      </c>
      <c r="M112" s="161" t="s">
        <v>557</v>
      </c>
      <c r="N112" s="167">
        <v>43032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16</v>
      </c>
      <c r="B113" s="159">
        <v>41954</v>
      </c>
      <c r="C113" s="159"/>
      <c r="D113" s="160" t="s">
        <v>601</v>
      </c>
      <c r="E113" s="161" t="s">
        <v>559</v>
      </c>
      <c r="F113" s="162">
        <v>99</v>
      </c>
      <c r="G113" s="161" t="s">
        <v>588</v>
      </c>
      <c r="H113" s="161">
        <v>120</v>
      </c>
      <c r="I113" s="163">
        <v>120</v>
      </c>
      <c r="J113" s="164" t="s">
        <v>570</v>
      </c>
      <c r="K113" s="165">
        <f t="shared" si="61"/>
        <v>21</v>
      </c>
      <c r="L113" s="166">
        <f t="shared" si="62"/>
        <v>0.21212121212121213</v>
      </c>
      <c r="M113" s="161" t="s">
        <v>557</v>
      </c>
      <c r="N113" s="167">
        <v>41960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17</v>
      </c>
      <c r="B114" s="159">
        <v>41956</v>
      </c>
      <c r="C114" s="159"/>
      <c r="D114" s="160" t="s">
        <v>613</v>
      </c>
      <c r="E114" s="161" t="s">
        <v>559</v>
      </c>
      <c r="F114" s="162">
        <v>22</v>
      </c>
      <c r="G114" s="161" t="s">
        <v>588</v>
      </c>
      <c r="H114" s="161">
        <v>33.549999999999997</v>
      </c>
      <c r="I114" s="163">
        <v>32</v>
      </c>
      <c r="J114" s="164" t="s">
        <v>614</v>
      </c>
      <c r="K114" s="165">
        <f t="shared" si="61"/>
        <v>11.549999999999997</v>
      </c>
      <c r="L114" s="166">
        <f t="shared" si="62"/>
        <v>0.52499999999999991</v>
      </c>
      <c r="M114" s="161" t="s">
        <v>557</v>
      </c>
      <c r="N114" s="167">
        <v>42188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18</v>
      </c>
      <c r="B115" s="159">
        <v>41976</v>
      </c>
      <c r="C115" s="159"/>
      <c r="D115" s="160" t="s">
        <v>615</v>
      </c>
      <c r="E115" s="161" t="s">
        <v>559</v>
      </c>
      <c r="F115" s="162">
        <v>440</v>
      </c>
      <c r="G115" s="161" t="s">
        <v>588</v>
      </c>
      <c r="H115" s="161">
        <v>520</v>
      </c>
      <c r="I115" s="163">
        <v>520</v>
      </c>
      <c r="J115" s="164" t="s">
        <v>616</v>
      </c>
      <c r="K115" s="165">
        <f t="shared" si="61"/>
        <v>80</v>
      </c>
      <c r="L115" s="166">
        <f t="shared" si="62"/>
        <v>0.18181818181818182</v>
      </c>
      <c r="M115" s="161" t="s">
        <v>557</v>
      </c>
      <c r="N115" s="167">
        <v>42208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19</v>
      </c>
      <c r="B116" s="159">
        <v>41976</v>
      </c>
      <c r="C116" s="159"/>
      <c r="D116" s="160" t="s">
        <v>617</v>
      </c>
      <c r="E116" s="161" t="s">
        <v>559</v>
      </c>
      <c r="F116" s="162">
        <v>360</v>
      </c>
      <c r="G116" s="161" t="s">
        <v>588</v>
      </c>
      <c r="H116" s="161">
        <v>427</v>
      </c>
      <c r="I116" s="163">
        <v>425</v>
      </c>
      <c r="J116" s="164" t="s">
        <v>618</v>
      </c>
      <c r="K116" s="165">
        <f t="shared" si="61"/>
        <v>67</v>
      </c>
      <c r="L116" s="166">
        <f t="shared" si="62"/>
        <v>0.18611111111111112</v>
      </c>
      <c r="M116" s="161" t="s">
        <v>557</v>
      </c>
      <c r="N116" s="167">
        <v>42058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20</v>
      </c>
      <c r="B117" s="159">
        <v>42012</v>
      </c>
      <c r="C117" s="159"/>
      <c r="D117" s="160" t="s">
        <v>619</v>
      </c>
      <c r="E117" s="161" t="s">
        <v>559</v>
      </c>
      <c r="F117" s="162">
        <v>360</v>
      </c>
      <c r="G117" s="161" t="s">
        <v>588</v>
      </c>
      <c r="H117" s="161">
        <v>455</v>
      </c>
      <c r="I117" s="163">
        <v>420</v>
      </c>
      <c r="J117" s="164" t="s">
        <v>620</v>
      </c>
      <c r="K117" s="165">
        <f t="shared" si="61"/>
        <v>95</v>
      </c>
      <c r="L117" s="166">
        <f t="shared" si="62"/>
        <v>0.2638888888888889</v>
      </c>
      <c r="M117" s="161" t="s">
        <v>557</v>
      </c>
      <c r="N117" s="167">
        <v>42024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21</v>
      </c>
      <c r="B118" s="159">
        <v>42012</v>
      </c>
      <c r="C118" s="159"/>
      <c r="D118" s="160" t="s">
        <v>621</v>
      </c>
      <c r="E118" s="161" t="s">
        <v>559</v>
      </c>
      <c r="F118" s="162">
        <v>130</v>
      </c>
      <c r="G118" s="161"/>
      <c r="H118" s="161">
        <v>175.5</v>
      </c>
      <c r="I118" s="163">
        <v>165</v>
      </c>
      <c r="J118" s="164" t="s">
        <v>622</v>
      </c>
      <c r="K118" s="165">
        <f t="shared" si="61"/>
        <v>45.5</v>
      </c>
      <c r="L118" s="166">
        <f t="shared" si="62"/>
        <v>0.35</v>
      </c>
      <c r="M118" s="161" t="s">
        <v>557</v>
      </c>
      <c r="N118" s="167">
        <v>43088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22</v>
      </c>
      <c r="B119" s="159">
        <v>42040</v>
      </c>
      <c r="C119" s="159"/>
      <c r="D119" s="160" t="s">
        <v>372</v>
      </c>
      <c r="E119" s="161" t="s">
        <v>587</v>
      </c>
      <c r="F119" s="162">
        <v>98</v>
      </c>
      <c r="G119" s="161"/>
      <c r="H119" s="161">
        <v>120</v>
      </c>
      <c r="I119" s="163">
        <v>120</v>
      </c>
      <c r="J119" s="164" t="s">
        <v>589</v>
      </c>
      <c r="K119" s="165">
        <f t="shared" si="61"/>
        <v>22</v>
      </c>
      <c r="L119" s="166">
        <f t="shared" si="62"/>
        <v>0.22448979591836735</v>
      </c>
      <c r="M119" s="161" t="s">
        <v>557</v>
      </c>
      <c r="N119" s="167">
        <v>42753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23</v>
      </c>
      <c r="B120" s="159">
        <v>42040</v>
      </c>
      <c r="C120" s="159"/>
      <c r="D120" s="160" t="s">
        <v>623</v>
      </c>
      <c r="E120" s="161" t="s">
        <v>587</v>
      </c>
      <c r="F120" s="162">
        <v>196</v>
      </c>
      <c r="G120" s="161"/>
      <c r="H120" s="161">
        <v>262</v>
      </c>
      <c r="I120" s="163">
        <v>255</v>
      </c>
      <c r="J120" s="164" t="s">
        <v>589</v>
      </c>
      <c r="K120" s="165">
        <f t="shared" si="61"/>
        <v>66</v>
      </c>
      <c r="L120" s="166">
        <f t="shared" si="62"/>
        <v>0.33673469387755101</v>
      </c>
      <c r="M120" s="161" t="s">
        <v>557</v>
      </c>
      <c r="N120" s="167">
        <v>42599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8">
        <v>24</v>
      </c>
      <c r="B121" s="169">
        <v>42067</v>
      </c>
      <c r="C121" s="169"/>
      <c r="D121" s="170" t="s">
        <v>371</v>
      </c>
      <c r="E121" s="171" t="s">
        <v>587</v>
      </c>
      <c r="F121" s="172">
        <v>235</v>
      </c>
      <c r="G121" s="172"/>
      <c r="H121" s="173">
        <v>77</v>
      </c>
      <c r="I121" s="173" t="s">
        <v>624</v>
      </c>
      <c r="J121" s="174" t="s">
        <v>625</v>
      </c>
      <c r="K121" s="175">
        <f t="shared" si="61"/>
        <v>-158</v>
      </c>
      <c r="L121" s="176">
        <f t="shared" si="62"/>
        <v>-0.67234042553191486</v>
      </c>
      <c r="M121" s="172" t="s">
        <v>569</v>
      </c>
      <c r="N121" s="169">
        <v>43522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25</v>
      </c>
      <c r="B122" s="159">
        <v>42067</v>
      </c>
      <c r="C122" s="159"/>
      <c r="D122" s="160" t="s">
        <v>626</v>
      </c>
      <c r="E122" s="161" t="s">
        <v>587</v>
      </c>
      <c r="F122" s="162">
        <v>185</v>
      </c>
      <c r="G122" s="161"/>
      <c r="H122" s="161">
        <v>224</v>
      </c>
      <c r="I122" s="163" t="s">
        <v>627</v>
      </c>
      <c r="J122" s="164" t="s">
        <v>589</v>
      </c>
      <c r="K122" s="165">
        <f t="shared" si="61"/>
        <v>39</v>
      </c>
      <c r="L122" s="166">
        <f t="shared" si="62"/>
        <v>0.21081081081081082</v>
      </c>
      <c r="M122" s="161" t="s">
        <v>557</v>
      </c>
      <c r="N122" s="167">
        <v>42647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8">
        <v>26</v>
      </c>
      <c r="B123" s="169">
        <v>42090</v>
      </c>
      <c r="C123" s="169"/>
      <c r="D123" s="177" t="s">
        <v>628</v>
      </c>
      <c r="E123" s="172" t="s">
        <v>587</v>
      </c>
      <c r="F123" s="172">
        <v>49.5</v>
      </c>
      <c r="G123" s="173"/>
      <c r="H123" s="173">
        <v>15.85</v>
      </c>
      <c r="I123" s="173">
        <v>67</v>
      </c>
      <c r="J123" s="174" t="s">
        <v>629</v>
      </c>
      <c r="K123" s="173">
        <f t="shared" si="61"/>
        <v>-33.65</v>
      </c>
      <c r="L123" s="178">
        <f t="shared" si="62"/>
        <v>-0.67979797979797973</v>
      </c>
      <c r="M123" s="172" t="s">
        <v>569</v>
      </c>
      <c r="N123" s="179">
        <v>43627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27</v>
      </c>
      <c r="B124" s="159">
        <v>42093</v>
      </c>
      <c r="C124" s="159"/>
      <c r="D124" s="160" t="s">
        <v>630</v>
      </c>
      <c r="E124" s="161" t="s">
        <v>587</v>
      </c>
      <c r="F124" s="162">
        <v>183.5</v>
      </c>
      <c r="G124" s="161"/>
      <c r="H124" s="161">
        <v>219</v>
      </c>
      <c r="I124" s="163">
        <v>218</v>
      </c>
      <c r="J124" s="164" t="s">
        <v>631</v>
      </c>
      <c r="K124" s="165">
        <f t="shared" si="61"/>
        <v>35.5</v>
      </c>
      <c r="L124" s="166">
        <f t="shared" si="62"/>
        <v>0.19346049046321526</v>
      </c>
      <c r="M124" s="161" t="s">
        <v>557</v>
      </c>
      <c r="N124" s="167">
        <v>42103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28</v>
      </c>
      <c r="B125" s="159">
        <v>42114</v>
      </c>
      <c r="C125" s="159"/>
      <c r="D125" s="160" t="s">
        <v>632</v>
      </c>
      <c r="E125" s="161" t="s">
        <v>587</v>
      </c>
      <c r="F125" s="162">
        <f>(227+237)/2</f>
        <v>232</v>
      </c>
      <c r="G125" s="161"/>
      <c r="H125" s="161">
        <v>298</v>
      </c>
      <c r="I125" s="163">
        <v>298</v>
      </c>
      <c r="J125" s="164" t="s">
        <v>589</v>
      </c>
      <c r="K125" s="165">
        <f t="shared" si="61"/>
        <v>66</v>
      </c>
      <c r="L125" s="166">
        <f t="shared" si="62"/>
        <v>0.28448275862068967</v>
      </c>
      <c r="M125" s="161" t="s">
        <v>557</v>
      </c>
      <c r="N125" s="167">
        <v>42823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29</v>
      </c>
      <c r="B126" s="159">
        <v>42128</v>
      </c>
      <c r="C126" s="159"/>
      <c r="D126" s="160" t="s">
        <v>633</v>
      </c>
      <c r="E126" s="161" t="s">
        <v>559</v>
      </c>
      <c r="F126" s="162">
        <v>385</v>
      </c>
      <c r="G126" s="161"/>
      <c r="H126" s="161">
        <f>212.5+331</f>
        <v>543.5</v>
      </c>
      <c r="I126" s="163">
        <v>510</v>
      </c>
      <c r="J126" s="164" t="s">
        <v>634</v>
      </c>
      <c r="K126" s="165">
        <f t="shared" si="61"/>
        <v>158.5</v>
      </c>
      <c r="L126" s="166">
        <f t="shared" si="62"/>
        <v>0.41168831168831171</v>
      </c>
      <c r="M126" s="161" t="s">
        <v>557</v>
      </c>
      <c r="N126" s="167">
        <v>42235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30</v>
      </c>
      <c r="B127" s="159">
        <v>42128</v>
      </c>
      <c r="C127" s="159"/>
      <c r="D127" s="160" t="s">
        <v>635</v>
      </c>
      <c r="E127" s="161" t="s">
        <v>559</v>
      </c>
      <c r="F127" s="162">
        <v>115.5</v>
      </c>
      <c r="G127" s="161"/>
      <c r="H127" s="161">
        <v>146</v>
      </c>
      <c r="I127" s="163">
        <v>142</v>
      </c>
      <c r="J127" s="164" t="s">
        <v>636</v>
      </c>
      <c r="K127" s="165">
        <f t="shared" si="61"/>
        <v>30.5</v>
      </c>
      <c r="L127" s="166">
        <f t="shared" si="62"/>
        <v>0.26406926406926406</v>
      </c>
      <c r="M127" s="161" t="s">
        <v>557</v>
      </c>
      <c r="N127" s="167">
        <v>42202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31</v>
      </c>
      <c r="B128" s="159">
        <v>42151</v>
      </c>
      <c r="C128" s="159"/>
      <c r="D128" s="160" t="s">
        <v>637</v>
      </c>
      <c r="E128" s="161" t="s">
        <v>559</v>
      </c>
      <c r="F128" s="162">
        <v>237.5</v>
      </c>
      <c r="G128" s="161"/>
      <c r="H128" s="161">
        <v>279.5</v>
      </c>
      <c r="I128" s="163">
        <v>278</v>
      </c>
      <c r="J128" s="164" t="s">
        <v>589</v>
      </c>
      <c r="K128" s="165">
        <f t="shared" si="61"/>
        <v>42</v>
      </c>
      <c r="L128" s="166">
        <f t="shared" si="62"/>
        <v>0.17684210526315788</v>
      </c>
      <c r="M128" s="161" t="s">
        <v>557</v>
      </c>
      <c r="N128" s="167">
        <v>42222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32</v>
      </c>
      <c r="B129" s="159">
        <v>42174</v>
      </c>
      <c r="C129" s="159"/>
      <c r="D129" s="160" t="s">
        <v>608</v>
      </c>
      <c r="E129" s="161" t="s">
        <v>587</v>
      </c>
      <c r="F129" s="162">
        <v>340</v>
      </c>
      <c r="G129" s="161"/>
      <c r="H129" s="161">
        <v>448</v>
      </c>
      <c r="I129" s="163">
        <v>448</v>
      </c>
      <c r="J129" s="164" t="s">
        <v>589</v>
      </c>
      <c r="K129" s="165">
        <f t="shared" si="61"/>
        <v>108</v>
      </c>
      <c r="L129" s="166">
        <f t="shared" si="62"/>
        <v>0.31764705882352939</v>
      </c>
      <c r="M129" s="161" t="s">
        <v>557</v>
      </c>
      <c r="N129" s="167">
        <v>43018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33</v>
      </c>
      <c r="B130" s="159">
        <v>42191</v>
      </c>
      <c r="C130" s="159"/>
      <c r="D130" s="160" t="s">
        <v>638</v>
      </c>
      <c r="E130" s="161" t="s">
        <v>587</v>
      </c>
      <c r="F130" s="162">
        <v>390</v>
      </c>
      <c r="G130" s="161"/>
      <c r="H130" s="161">
        <v>460</v>
      </c>
      <c r="I130" s="163">
        <v>460</v>
      </c>
      <c r="J130" s="164" t="s">
        <v>589</v>
      </c>
      <c r="K130" s="165">
        <f t="shared" si="61"/>
        <v>70</v>
      </c>
      <c r="L130" s="166">
        <f t="shared" si="62"/>
        <v>0.17948717948717949</v>
      </c>
      <c r="M130" s="161" t="s">
        <v>557</v>
      </c>
      <c r="N130" s="167">
        <v>42478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8">
        <v>34</v>
      </c>
      <c r="B131" s="169">
        <v>42195</v>
      </c>
      <c r="C131" s="169"/>
      <c r="D131" s="170" t="s">
        <v>639</v>
      </c>
      <c r="E131" s="171" t="s">
        <v>587</v>
      </c>
      <c r="F131" s="172">
        <v>122.5</v>
      </c>
      <c r="G131" s="172"/>
      <c r="H131" s="173">
        <v>61</v>
      </c>
      <c r="I131" s="173">
        <v>172</v>
      </c>
      <c r="J131" s="174" t="s">
        <v>640</v>
      </c>
      <c r="K131" s="175">
        <f t="shared" si="61"/>
        <v>-61.5</v>
      </c>
      <c r="L131" s="176">
        <f t="shared" si="62"/>
        <v>-0.50204081632653064</v>
      </c>
      <c r="M131" s="172" t="s">
        <v>569</v>
      </c>
      <c r="N131" s="169">
        <v>43333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35</v>
      </c>
      <c r="B132" s="159">
        <v>42219</v>
      </c>
      <c r="C132" s="159"/>
      <c r="D132" s="160" t="s">
        <v>641</v>
      </c>
      <c r="E132" s="161" t="s">
        <v>587</v>
      </c>
      <c r="F132" s="162">
        <v>297.5</v>
      </c>
      <c r="G132" s="161"/>
      <c r="H132" s="161">
        <v>350</v>
      </c>
      <c r="I132" s="163">
        <v>360</v>
      </c>
      <c r="J132" s="164" t="s">
        <v>642</v>
      </c>
      <c r="K132" s="165">
        <f t="shared" si="61"/>
        <v>52.5</v>
      </c>
      <c r="L132" s="166">
        <f t="shared" si="62"/>
        <v>0.17647058823529413</v>
      </c>
      <c r="M132" s="161" t="s">
        <v>557</v>
      </c>
      <c r="N132" s="167">
        <v>42232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36</v>
      </c>
      <c r="B133" s="159">
        <v>42219</v>
      </c>
      <c r="C133" s="159"/>
      <c r="D133" s="160" t="s">
        <v>643</v>
      </c>
      <c r="E133" s="161" t="s">
        <v>587</v>
      </c>
      <c r="F133" s="162">
        <v>115.5</v>
      </c>
      <c r="G133" s="161"/>
      <c r="H133" s="161">
        <v>149</v>
      </c>
      <c r="I133" s="163">
        <v>140</v>
      </c>
      <c r="J133" s="164" t="s">
        <v>644</v>
      </c>
      <c r="K133" s="165">
        <f t="shared" si="61"/>
        <v>33.5</v>
      </c>
      <c r="L133" s="166">
        <f t="shared" si="62"/>
        <v>0.29004329004329005</v>
      </c>
      <c r="M133" s="161" t="s">
        <v>557</v>
      </c>
      <c r="N133" s="167">
        <v>42740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37</v>
      </c>
      <c r="B134" s="159">
        <v>42251</v>
      </c>
      <c r="C134" s="159"/>
      <c r="D134" s="160" t="s">
        <v>637</v>
      </c>
      <c r="E134" s="161" t="s">
        <v>587</v>
      </c>
      <c r="F134" s="162">
        <v>226</v>
      </c>
      <c r="G134" s="161"/>
      <c r="H134" s="161">
        <v>292</v>
      </c>
      <c r="I134" s="163">
        <v>292</v>
      </c>
      <c r="J134" s="164" t="s">
        <v>645</v>
      </c>
      <c r="K134" s="165">
        <f t="shared" si="61"/>
        <v>66</v>
      </c>
      <c r="L134" s="166">
        <f t="shared" si="62"/>
        <v>0.29203539823008851</v>
      </c>
      <c r="M134" s="161" t="s">
        <v>557</v>
      </c>
      <c r="N134" s="167">
        <v>42286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38</v>
      </c>
      <c r="B135" s="159">
        <v>42254</v>
      </c>
      <c r="C135" s="159"/>
      <c r="D135" s="160" t="s">
        <v>632</v>
      </c>
      <c r="E135" s="161" t="s">
        <v>587</v>
      </c>
      <c r="F135" s="162">
        <v>232.5</v>
      </c>
      <c r="G135" s="161"/>
      <c r="H135" s="161">
        <v>312.5</v>
      </c>
      <c r="I135" s="163">
        <v>310</v>
      </c>
      <c r="J135" s="164" t="s">
        <v>589</v>
      </c>
      <c r="K135" s="165">
        <f t="shared" si="61"/>
        <v>80</v>
      </c>
      <c r="L135" s="166">
        <f t="shared" si="62"/>
        <v>0.34408602150537637</v>
      </c>
      <c r="M135" s="161" t="s">
        <v>557</v>
      </c>
      <c r="N135" s="167">
        <v>42823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39</v>
      </c>
      <c r="B136" s="159">
        <v>42268</v>
      </c>
      <c r="C136" s="159"/>
      <c r="D136" s="160" t="s">
        <v>646</v>
      </c>
      <c r="E136" s="161" t="s">
        <v>587</v>
      </c>
      <c r="F136" s="162">
        <v>196.5</v>
      </c>
      <c r="G136" s="161"/>
      <c r="H136" s="161">
        <v>238</v>
      </c>
      <c r="I136" s="163">
        <v>238</v>
      </c>
      <c r="J136" s="164" t="s">
        <v>645</v>
      </c>
      <c r="K136" s="165">
        <f t="shared" si="61"/>
        <v>41.5</v>
      </c>
      <c r="L136" s="166">
        <f t="shared" si="62"/>
        <v>0.21119592875318066</v>
      </c>
      <c r="M136" s="161" t="s">
        <v>557</v>
      </c>
      <c r="N136" s="167">
        <v>42291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40</v>
      </c>
      <c r="B137" s="159">
        <v>42271</v>
      </c>
      <c r="C137" s="159"/>
      <c r="D137" s="160" t="s">
        <v>586</v>
      </c>
      <c r="E137" s="161" t="s">
        <v>587</v>
      </c>
      <c r="F137" s="162">
        <v>65</v>
      </c>
      <c r="G137" s="161"/>
      <c r="H137" s="161">
        <v>82</v>
      </c>
      <c r="I137" s="163">
        <v>82</v>
      </c>
      <c r="J137" s="164" t="s">
        <v>645</v>
      </c>
      <c r="K137" s="165">
        <f t="shared" si="61"/>
        <v>17</v>
      </c>
      <c r="L137" s="166">
        <f t="shared" si="62"/>
        <v>0.26153846153846155</v>
      </c>
      <c r="M137" s="161" t="s">
        <v>557</v>
      </c>
      <c r="N137" s="167">
        <v>42578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41</v>
      </c>
      <c r="B138" s="159">
        <v>42291</v>
      </c>
      <c r="C138" s="159"/>
      <c r="D138" s="160" t="s">
        <v>647</v>
      </c>
      <c r="E138" s="161" t="s">
        <v>587</v>
      </c>
      <c r="F138" s="162">
        <v>144</v>
      </c>
      <c r="G138" s="161"/>
      <c r="H138" s="161">
        <v>182.5</v>
      </c>
      <c r="I138" s="163">
        <v>181</v>
      </c>
      <c r="J138" s="164" t="s">
        <v>645</v>
      </c>
      <c r="K138" s="165">
        <f t="shared" si="61"/>
        <v>38.5</v>
      </c>
      <c r="L138" s="166">
        <f t="shared" si="62"/>
        <v>0.2673611111111111</v>
      </c>
      <c r="M138" s="161" t="s">
        <v>557</v>
      </c>
      <c r="N138" s="167">
        <v>42817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42</v>
      </c>
      <c r="B139" s="159">
        <v>42291</v>
      </c>
      <c r="C139" s="159"/>
      <c r="D139" s="160" t="s">
        <v>648</v>
      </c>
      <c r="E139" s="161" t="s">
        <v>587</v>
      </c>
      <c r="F139" s="162">
        <v>264</v>
      </c>
      <c r="G139" s="161"/>
      <c r="H139" s="161">
        <v>311</v>
      </c>
      <c r="I139" s="163">
        <v>311</v>
      </c>
      <c r="J139" s="164" t="s">
        <v>645</v>
      </c>
      <c r="K139" s="165">
        <f t="shared" si="61"/>
        <v>47</v>
      </c>
      <c r="L139" s="166">
        <f t="shared" si="62"/>
        <v>0.17803030303030304</v>
      </c>
      <c r="M139" s="161" t="s">
        <v>557</v>
      </c>
      <c r="N139" s="167">
        <v>42604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43</v>
      </c>
      <c r="B140" s="159">
        <v>42318</v>
      </c>
      <c r="C140" s="159"/>
      <c r="D140" s="160" t="s">
        <v>649</v>
      </c>
      <c r="E140" s="161" t="s">
        <v>559</v>
      </c>
      <c r="F140" s="162">
        <v>549.5</v>
      </c>
      <c r="G140" s="161"/>
      <c r="H140" s="161">
        <v>630</v>
      </c>
      <c r="I140" s="163">
        <v>630</v>
      </c>
      <c r="J140" s="164" t="s">
        <v>645</v>
      </c>
      <c r="K140" s="165">
        <f t="shared" si="61"/>
        <v>80.5</v>
      </c>
      <c r="L140" s="166">
        <f t="shared" si="62"/>
        <v>0.1464968152866242</v>
      </c>
      <c r="M140" s="161" t="s">
        <v>557</v>
      </c>
      <c r="N140" s="167">
        <v>42419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44</v>
      </c>
      <c r="B141" s="159">
        <v>42342</v>
      </c>
      <c r="C141" s="159"/>
      <c r="D141" s="160" t="s">
        <v>650</v>
      </c>
      <c r="E141" s="161" t="s">
        <v>587</v>
      </c>
      <c r="F141" s="162">
        <v>1027.5</v>
      </c>
      <c r="G141" s="161"/>
      <c r="H141" s="161">
        <v>1315</v>
      </c>
      <c r="I141" s="163">
        <v>1250</v>
      </c>
      <c r="J141" s="164" t="s">
        <v>645</v>
      </c>
      <c r="K141" s="165">
        <f t="shared" si="61"/>
        <v>287.5</v>
      </c>
      <c r="L141" s="166">
        <f t="shared" si="62"/>
        <v>0.27980535279805352</v>
      </c>
      <c r="M141" s="161" t="s">
        <v>557</v>
      </c>
      <c r="N141" s="167">
        <v>43244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45</v>
      </c>
      <c r="B142" s="159">
        <v>42367</v>
      </c>
      <c r="C142" s="159"/>
      <c r="D142" s="160" t="s">
        <v>651</v>
      </c>
      <c r="E142" s="161" t="s">
        <v>587</v>
      </c>
      <c r="F142" s="162">
        <v>465</v>
      </c>
      <c r="G142" s="161"/>
      <c r="H142" s="161">
        <v>540</v>
      </c>
      <c r="I142" s="163">
        <v>540</v>
      </c>
      <c r="J142" s="164" t="s">
        <v>645</v>
      </c>
      <c r="K142" s="165">
        <f t="shared" si="61"/>
        <v>75</v>
      </c>
      <c r="L142" s="166">
        <f t="shared" si="62"/>
        <v>0.16129032258064516</v>
      </c>
      <c r="M142" s="161" t="s">
        <v>557</v>
      </c>
      <c r="N142" s="167">
        <v>42530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46</v>
      </c>
      <c r="B143" s="159">
        <v>42380</v>
      </c>
      <c r="C143" s="159"/>
      <c r="D143" s="160" t="s">
        <v>372</v>
      </c>
      <c r="E143" s="161" t="s">
        <v>559</v>
      </c>
      <c r="F143" s="162">
        <v>81</v>
      </c>
      <c r="G143" s="161"/>
      <c r="H143" s="161">
        <v>110</v>
      </c>
      <c r="I143" s="163">
        <v>110</v>
      </c>
      <c r="J143" s="164" t="s">
        <v>645</v>
      </c>
      <c r="K143" s="165">
        <f t="shared" si="61"/>
        <v>29</v>
      </c>
      <c r="L143" s="166">
        <f t="shared" si="62"/>
        <v>0.35802469135802467</v>
      </c>
      <c r="M143" s="161" t="s">
        <v>557</v>
      </c>
      <c r="N143" s="167">
        <v>42745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47</v>
      </c>
      <c r="B144" s="159">
        <v>42382</v>
      </c>
      <c r="C144" s="159"/>
      <c r="D144" s="160" t="s">
        <v>652</v>
      </c>
      <c r="E144" s="161" t="s">
        <v>559</v>
      </c>
      <c r="F144" s="162">
        <v>417.5</v>
      </c>
      <c r="G144" s="161"/>
      <c r="H144" s="161">
        <v>547</v>
      </c>
      <c r="I144" s="163">
        <v>535</v>
      </c>
      <c r="J144" s="164" t="s">
        <v>645</v>
      </c>
      <c r="K144" s="165">
        <f t="shared" si="61"/>
        <v>129.5</v>
      </c>
      <c r="L144" s="166">
        <f t="shared" si="62"/>
        <v>0.31017964071856285</v>
      </c>
      <c r="M144" s="161" t="s">
        <v>557</v>
      </c>
      <c r="N144" s="167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48</v>
      </c>
      <c r="B145" s="159">
        <v>42408</v>
      </c>
      <c r="C145" s="159"/>
      <c r="D145" s="160" t="s">
        <v>653</v>
      </c>
      <c r="E145" s="161" t="s">
        <v>587</v>
      </c>
      <c r="F145" s="162">
        <v>650</v>
      </c>
      <c r="G145" s="161"/>
      <c r="H145" s="161">
        <v>800</v>
      </c>
      <c r="I145" s="163">
        <v>800</v>
      </c>
      <c r="J145" s="164" t="s">
        <v>645</v>
      </c>
      <c r="K145" s="165">
        <f t="shared" si="61"/>
        <v>150</v>
      </c>
      <c r="L145" s="166">
        <f t="shared" si="62"/>
        <v>0.23076923076923078</v>
      </c>
      <c r="M145" s="161" t="s">
        <v>557</v>
      </c>
      <c r="N145" s="167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49</v>
      </c>
      <c r="B146" s="159">
        <v>42433</v>
      </c>
      <c r="C146" s="159"/>
      <c r="D146" s="160" t="s">
        <v>209</v>
      </c>
      <c r="E146" s="161" t="s">
        <v>587</v>
      </c>
      <c r="F146" s="162">
        <v>437.5</v>
      </c>
      <c r="G146" s="161"/>
      <c r="H146" s="161">
        <v>504.5</v>
      </c>
      <c r="I146" s="163">
        <v>522</v>
      </c>
      <c r="J146" s="164" t="s">
        <v>654</v>
      </c>
      <c r="K146" s="165">
        <f t="shared" si="61"/>
        <v>67</v>
      </c>
      <c r="L146" s="166">
        <f t="shared" si="62"/>
        <v>0.15314285714285714</v>
      </c>
      <c r="M146" s="161" t="s">
        <v>557</v>
      </c>
      <c r="N146" s="167">
        <v>42480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50</v>
      </c>
      <c r="B147" s="159">
        <v>42438</v>
      </c>
      <c r="C147" s="159"/>
      <c r="D147" s="160" t="s">
        <v>655</v>
      </c>
      <c r="E147" s="161" t="s">
        <v>587</v>
      </c>
      <c r="F147" s="162">
        <v>189.5</v>
      </c>
      <c r="G147" s="161"/>
      <c r="H147" s="161">
        <v>218</v>
      </c>
      <c r="I147" s="163">
        <v>218</v>
      </c>
      <c r="J147" s="164" t="s">
        <v>645</v>
      </c>
      <c r="K147" s="165">
        <f t="shared" si="61"/>
        <v>28.5</v>
      </c>
      <c r="L147" s="166">
        <f t="shared" si="62"/>
        <v>0.15039577836411611</v>
      </c>
      <c r="M147" s="161" t="s">
        <v>557</v>
      </c>
      <c r="N147" s="167">
        <v>43034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8">
        <v>51</v>
      </c>
      <c r="B148" s="169">
        <v>42471</v>
      </c>
      <c r="C148" s="169"/>
      <c r="D148" s="177" t="s">
        <v>656</v>
      </c>
      <c r="E148" s="172" t="s">
        <v>587</v>
      </c>
      <c r="F148" s="172">
        <v>36.5</v>
      </c>
      <c r="G148" s="173"/>
      <c r="H148" s="173">
        <v>15.85</v>
      </c>
      <c r="I148" s="173">
        <v>60</v>
      </c>
      <c r="J148" s="174" t="s">
        <v>657</v>
      </c>
      <c r="K148" s="175">
        <f t="shared" si="61"/>
        <v>-20.65</v>
      </c>
      <c r="L148" s="176">
        <f t="shared" si="62"/>
        <v>-0.5657534246575342</v>
      </c>
      <c r="M148" s="172" t="s">
        <v>569</v>
      </c>
      <c r="N148" s="180">
        <v>43627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52</v>
      </c>
      <c r="B149" s="159">
        <v>42472</v>
      </c>
      <c r="C149" s="159"/>
      <c r="D149" s="160" t="s">
        <v>658</v>
      </c>
      <c r="E149" s="161" t="s">
        <v>587</v>
      </c>
      <c r="F149" s="162">
        <v>93</v>
      </c>
      <c r="G149" s="161"/>
      <c r="H149" s="161">
        <v>149</v>
      </c>
      <c r="I149" s="163">
        <v>140</v>
      </c>
      <c r="J149" s="164" t="s">
        <v>659</v>
      </c>
      <c r="K149" s="165">
        <f t="shared" si="61"/>
        <v>56</v>
      </c>
      <c r="L149" s="166">
        <f t="shared" si="62"/>
        <v>0.60215053763440862</v>
      </c>
      <c r="M149" s="161" t="s">
        <v>557</v>
      </c>
      <c r="N149" s="167">
        <v>42740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53</v>
      </c>
      <c r="B150" s="159">
        <v>42472</v>
      </c>
      <c r="C150" s="159"/>
      <c r="D150" s="160" t="s">
        <v>660</v>
      </c>
      <c r="E150" s="161" t="s">
        <v>587</v>
      </c>
      <c r="F150" s="162">
        <v>130</v>
      </c>
      <c r="G150" s="161"/>
      <c r="H150" s="161">
        <v>150</v>
      </c>
      <c r="I150" s="163" t="s">
        <v>661</v>
      </c>
      <c r="J150" s="164" t="s">
        <v>645</v>
      </c>
      <c r="K150" s="165">
        <f t="shared" si="61"/>
        <v>20</v>
      </c>
      <c r="L150" s="166">
        <f t="shared" si="62"/>
        <v>0.15384615384615385</v>
      </c>
      <c r="M150" s="161" t="s">
        <v>557</v>
      </c>
      <c r="N150" s="167">
        <v>42564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54</v>
      </c>
      <c r="B151" s="159">
        <v>42473</v>
      </c>
      <c r="C151" s="159"/>
      <c r="D151" s="160" t="s">
        <v>662</v>
      </c>
      <c r="E151" s="161" t="s">
        <v>587</v>
      </c>
      <c r="F151" s="162">
        <v>196</v>
      </c>
      <c r="G151" s="161"/>
      <c r="H151" s="161">
        <v>299</v>
      </c>
      <c r="I151" s="163">
        <v>299</v>
      </c>
      <c r="J151" s="164" t="s">
        <v>645</v>
      </c>
      <c r="K151" s="165">
        <v>103</v>
      </c>
      <c r="L151" s="166">
        <v>0.52551020408163296</v>
      </c>
      <c r="M151" s="161" t="s">
        <v>557</v>
      </c>
      <c r="N151" s="167">
        <v>42620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55</v>
      </c>
      <c r="B152" s="159">
        <v>42473</v>
      </c>
      <c r="C152" s="159"/>
      <c r="D152" s="160" t="s">
        <v>663</v>
      </c>
      <c r="E152" s="161" t="s">
        <v>587</v>
      </c>
      <c r="F152" s="162">
        <v>88</v>
      </c>
      <c r="G152" s="161"/>
      <c r="H152" s="161">
        <v>103</v>
      </c>
      <c r="I152" s="163">
        <v>103</v>
      </c>
      <c r="J152" s="164" t="s">
        <v>645</v>
      </c>
      <c r="K152" s="165">
        <v>15</v>
      </c>
      <c r="L152" s="166">
        <v>0.170454545454545</v>
      </c>
      <c r="M152" s="161" t="s">
        <v>557</v>
      </c>
      <c r="N152" s="167">
        <v>42530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56</v>
      </c>
      <c r="B153" s="159">
        <v>42492</v>
      </c>
      <c r="C153" s="159"/>
      <c r="D153" s="160" t="s">
        <v>664</v>
      </c>
      <c r="E153" s="161" t="s">
        <v>587</v>
      </c>
      <c r="F153" s="162">
        <v>127.5</v>
      </c>
      <c r="G153" s="161"/>
      <c r="H153" s="161">
        <v>148</v>
      </c>
      <c r="I153" s="163" t="s">
        <v>665</v>
      </c>
      <c r="J153" s="164" t="s">
        <v>645</v>
      </c>
      <c r="K153" s="165">
        <f>H153-F153</f>
        <v>20.5</v>
      </c>
      <c r="L153" s="166">
        <f>K153/F153</f>
        <v>0.16078431372549021</v>
      </c>
      <c r="M153" s="161" t="s">
        <v>557</v>
      </c>
      <c r="N153" s="167">
        <v>42564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57</v>
      </c>
      <c r="B154" s="159">
        <v>42493</v>
      </c>
      <c r="C154" s="159"/>
      <c r="D154" s="160" t="s">
        <v>666</v>
      </c>
      <c r="E154" s="161" t="s">
        <v>587</v>
      </c>
      <c r="F154" s="162">
        <v>675</v>
      </c>
      <c r="G154" s="161"/>
      <c r="H154" s="161">
        <v>815</v>
      </c>
      <c r="I154" s="163" t="s">
        <v>667</v>
      </c>
      <c r="J154" s="164" t="s">
        <v>645</v>
      </c>
      <c r="K154" s="165">
        <f>H154-F154</f>
        <v>140</v>
      </c>
      <c r="L154" s="166">
        <f>K154/F154</f>
        <v>0.2074074074074074</v>
      </c>
      <c r="M154" s="161" t="s">
        <v>557</v>
      </c>
      <c r="N154" s="167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8">
        <v>58</v>
      </c>
      <c r="B155" s="169">
        <v>42522</v>
      </c>
      <c r="C155" s="169"/>
      <c r="D155" s="170" t="s">
        <v>668</v>
      </c>
      <c r="E155" s="171" t="s">
        <v>587</v>
      </c>
      <c r="F155" s="172">
        <v>500</v>
      </c>
      <c r="G155" s="172"/>
      <c r="H155" s="173">
        <v>232.5</v>
      </c>
      <c r="I155" s="173" t="s">
        <v>669</v>
      </c>
      <c r="J155" s="174" t="s">
        <v>670</v>
      </c>
      <c r="K155" s="175">
        <f>H155-F155</f>
        <v>-267.5</v>
      </c>
      <c r="L155" s="176">
        <f>K155/F155</f>
        <v>-0.53500000000000003</v>
      </c>
      <c r="M155" s="172" t="s">
        <v>569</v>
      </c>
      <c r="N155" s="169">
        <v>43735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59</v>
      </c>
      <c r="B156" s="159">
        <v>42527</v>
      </c>
      <c r="C156" s="159"/>
      <c r="D156" s="160" t="s">
        <v>512</v>
      </c>
      <c r="E156" s="161" t="s">
        <v>587</v>
      </c>
      <c r="F156" s="162">
        <v>110</v>
      </c>
      <c r="G156" s="161"/>
      <c r="H156" s="161">
        <v>126.5</v>
      </c>
      <c r="I156" s="163">
        <v>125</v>
      </c>
      <c r="J156" s="164" t="s">
        <v>596</v>
      </c>
      <c r="K156" s="165">
        <f>H156-F156</f>
        <v>16.5</v>
      </c>
      <c r="L156" s="166">
        <f>K156/F156</f>
        <v>0.15</v>
      </c>
      <c r="M156" s="161" t="s">
        <v>557</v>
      </c>
      <c r="N156" s="167">
        <v>42552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60</v>
      </c>
      <c r="B157" s="159">
        <v>42538</v>
      </c>
      <c r="C157" s="159"/>
      <c r="D157" s="160" t="s">
        <v>671</v>
      </c>
      <c r="E157" s="161" t="s">
        <v>587</v>
      </c>
      <c r="F157" s="162">
        <v>44</v>
      </c>
      <c r="G157" s="161"/>
      <c r="H157" s="161">
        <v>69.5</v>
      </c>
      <c r="I157" s="163">
        <v>69.5</v>
      </c>
      <c r="J157" s="164" t="s">
        <v>672</v>
      </c>
      <c r="K157" s="165">
        <f>H157-F157</f>
        <v>25.5</v>
      </c>
      <c r="L157" s="166">
        <f>K157/F157</f>
        <v>0.57954545454545459</v>
      </c>
      <c r="M157" s="161" t="s">
        <v>557</v>
      </c>
      <c r="N157" s="167">
        <v>42977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61</v>
      </c>
      <c r="B158" s="159">
        <v>42549</v>
      </c>
      <c r="C158" s="159"/>
      <c r="D158" s="160" t="s">
        <v>673</v>
      </c>
      <c r="E158" s="161" t="s">
        <v>587</v>
      </c>
      <c r="F158" s="162">
        <v>262.5</v>
      </c>
      <c r="G158" s="161"/>
      <c r="H158" s="161">
        <v>340</v>
      </c>
      <c r="I158" s="163">
        <v>333</v>
      </c>
      <c r="J158" s="164" t="s">
        <v>674</v>
      </c>
      <c r="K158" s="165">
        <v>77.5</v>
      </c>
      <c r="L158" s="166">
        <v>0.29523809523809502</v>
      </c>
      <c r="M158" s="161" t="s">
        <v>557</v>
      </c>
      <c r="N158" s="167">
        <v>43017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62</v>
      </c>
      <c r="B159" s="159">
        <v>42549</v>
      </c>
      <c r="C159" s="159"/>
      <c r="D159" s="160" t="s">
        <v>675</v>
      </c>
      <c r="E159" s="161" t="s">
        <v>587</v>
      </c>
      <c r="F159" s="162">
        <v>840</v>
      </c>
      <c r="G159" s="161"/>
      <c r="H159" s="161">
        <v>1230</v>
      </c>
      <c r="I159" s="163">
        <v>1230</v>
      </c>
      <c r="J159" s="164" t="s">
        <v>645</v>
      </c>
      <c r="K159" s="165">
        <v>390</v>
      </c>
      <c r="L159" s="166">
        <v>0.46428571428571402</v>
      </c>
      <c r="M159" s="161" t="s">
        <v>557</v>
      </c>
      <c r="N159" s="167">
        <v>42649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1">
        <v>63</v>
      </c>
      <c r="B160" s="182">
        <v>42556</v>
      </c>
      <c r="C160" s="182"/>
      <c r="D160" s="183" t="s">
        <v>676</v>
      </c>
      <c r="E160" s="184" t="s">
        <v>587</v>
      </c>
      <c r="F160" s="184">
        <v>395</v>
      </c>
      <c r="G160" s="185"/>
      <c r="H160" s="185">
        <f>(468.5+342.5)/2</f>
        <v>405.5</v>
      </c>
      <c r="I160" s="185">
        <v>510</v>
      </c>
      <c r="J160" s="186" t="s">
        <v>677</v>
      </c>
      <c r="K160" s="187">
        <f t="shared" ref="K160:K166" si="63">H160-F160</f>
        <v>10.5</v>
      </c>
      <c r="L160" s="188">
        <f t="shared" ref="L160:L166" si="64">K160/F160</f>
        <v>2.6582278481012658E-2</v>
      </c>
      <c r="M160" s="184" t="s">
        <v>678</v>
      </c>
      <c r="N160" s="182">
        <v>43606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8">
        <v>64</v>
      </c>
      <c r="B161" s="169">
        <v>42584</v>
      </c>
      <c r="C161" s="169"/>
      <c r="D161" s="170" t="s">
        <v>679</v>
      </c>
      <c r="E161" s="171" t="s">
        <v>559</v>
      </c>
      <c r="F161" s="172">
        <f>169.5-12.8</f>
        <v>156.69999999999999</v>
      </c>
      <c r="G161" s="172"/>
      <c r="H161" s="173">
        <v>77</v>
      </c>
      <c r="I161" s="173" t="s">
        <v>680</v>
      </c>
      <c r="J161" s="174" t="s">
        <v>681</v>
      </c>
      <c r="K161" s="175">
        <f t="shared" si="63"/>
        <v>-79.699999999999989</v>
      </c>
      <c r="L161" s="176">
        <f t="shared" si="64"/>
        <v>-0.50861518825781749</v>
      </c>
      <c r="M161" s="172" t="s">
        <v>569</v>
      </c>
      <c r="N161" s="169">
        <v>43522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8">
        <v>65</v>
      </c>
      <c r="B162" s="169">
        <v>42586</v>
      </c>
      <c r="C162" s="169"/>
      <c r="D162" s="170" t="s">
        <v>682</v>
      </c>
      <c r="E162" s="171" t="s">
        <v>587</v>
      </c>
      <c r="F162" s="172">
        <v>400</v>
      </c>
      <c r="G162" s="172"/>
      <c r="H162" s="173">
        <v>305</v>
      </c>
      <c r="I162" s="173">
        <v>475</v>
      </c>
      <c r="J162" s="174" t="s">
        <v>683</v>
      </c>
      <c r="K162" s="175">
        <f t="shared" si="63"/>
        <v>-95</v>
      </c>
      <c r="L162" s="176">
        <f t="shared" si="64"/>
        <v>-0.23749999999999999</v>
      </c>
      <c r="M162" s="172" t="s">
        <v>569</v>
      </c>
      <c r="N162" s="169">
        <v>43606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66</v>
      </c>
      <c r="B163" s="159">
        <v>42593</v>
      </c>
      <c r="C163" s="159"/>
      <c r="D163" s="160" t="s">
        <v>684</v>
      </c>
      <c r="E163" s="161" t="s">
        <v>587</v>
      </c>
      <c r="F163" s="162">
        <v>86.5</v>
      </c>
      <c r="G163" s="161"/>
      <c r="H163" s="161">
        <v>130</v>
      </c>
      <c r="I163" s="163">
        <v>130</v>
      </c>
      <c r="J163" s="164" t="s">
        <v>685</v>
      </c>
      <c r="K163" s="165">
        <f t="shared" si="63"/>
        <v>43.5</v>
      </c>
      <c r="L163" s="166">
        <f t="shared" si="64"/>
        <v>0.50289017341040465</v>
      </c>
      <c r="M163" s="161" t="s">
        <v>557</v>
      </c>
      <c r="N163" s="167">
        <v>43091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>
        <v>67</v>
      </c>
      <c r="B164" s="169">
        <v>42600</v>
      </c>
      <c r="C164" s="169"/>
      <c r="D164" s="170" t="s">
        <v>109</v>
      </c>
      <c r="E164" s="171" t="s">
        <v>587</v>
      </c>
      <c r="F164" s="172">
        <v>133.5</v>
      </c>
      <c r="G164" s="172"/>
      <c r="H164" s="173">
        <v>126.5</v>
      </c>
      <c r="I164" s="173">
        <v>178</v>
      </c>
      <c r="J164" s="174" t="s">
        <v>686</v>
      </c>
      <c r="K164" s="175">
        <f t="shared" si="63"/>
        <v>-7</v>
      </c>
      <c r="L164" s="176">
        <f t="shared" si="64"/>
        <v>-5.2434456928838954E-2</v>
      </c>
      <c r="M164" s="172" t="s">
        <v>569</v>
      </c>
      <c r="N164" s="169">
        <v>42615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68</v>
      </c>
      <c r="B165" s="159">
        <v>42613</v>
      </c>
      <c r="C165" s="159"/>
      <c r="D165" s="160" t="s">
        <v>687</v>
      </c>
      <c r="E165" s="161" t="s">
        <v>587</v>
      </c>
      <c r="F165" s="162">
        <v>560</v>
      </c>
      <c r="G165" s="161"/>
      <c r="H165" s="161">
        <v>725</v>
      </c>
      <c r="I165" s="163">
        <v>725</v>
      </c>
      <c r="J165" s="164" t="s">
        <v>589</v>
      </c>
      <c r="K165" s="165">
        <f t="shared" si="63"/>
        <v>165</v>
      </c>
      <c r="L165" s="166">
        <f t="shared" si="64"/>
        <v>0.29464285714285715</v>
      </c>
      <c r="M165" s="161" t="s">
        <v>557</v>
      </c>
      <c r="N165" s="167">
        <v>42456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69</v>
      </c>
      <c r="B166" s="159">
        <v>42614</v>
      </c>
      <c r="C166" s="159"/>
      <c r="D166" s="160" t="s">
        <v>688</v>
      </c>
      <c r="E166" s="161" t="s">
        <v>587</v>
      </c>
      <c r="F166" s="162">
        <v>160.5</v>
      </c>
      <c r="G166" s="161"/>
      <c r="H166" s="161">
        <v>210</v>
      </c>
      <c r="I166" s="163">
        <v>210</v>
      </c>
      <c r="J166" s="164" t="s">
        <v>589</v>
      </c>
      <c r="K166" s="165">
        <f t="shared" si="63"/>
        <v>49.5</v>
      </c>
      <c r="L166" s="166">
        <f t="shared" si="64"/>
        <v>0.30841121495327101</v>
      </c>
      <c r="M166" s="161" t="s">
        <v>557</v>
      </c>
      <c r="N166" s="167">
        <v>42871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70</v>
      </c>
      <c r="B167" s="159">
        <v>42646</v>
      </c>
      <c r="C167" s="159"/>
      <c r="D167" s="160" t="s">
        <v>386</v>
      </c>
      <c r="E167" s="161" t="s">
        <v>587</v>
      </c>
      <c r="F167" s="162">
        <v>430</v>
      </c>
      <c r="G167" s="161"/>
      <c r="H167" s="161">
        <v>596</v>
      </c>
      <c r="I167" s="163">
        <v>575</v>
      </c>
      <c r="J167" s="164" t="s">
        <v>689</v>
      </c>
      <c r="K167" s="165">
        <v>166</v>
      </c>
      <c r="L167" s="166">
        <v>0.38604651162790699</v>
      </c>
      <c r="M167" s="161" t="s">
        <v>557</v>
      </c>
      <c r="N167" s="167">
        <v>42769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71</v>
      </c>
      <c r="B168" s="159">
        <v>42657</v>
      </c>
      <c r="C168" s="159"/>
      <c r="D168" s="160" t="s">
        <v>690</v>
      </c>
      <c r="E168" s="161" t="s">
        <v>587</v>
      </c>
      <c r="F168" s="162">
        <v>280</v>
      </c>
      <c r="G168" s="161"/>
      <c r="H168" s="161">
        <v>345</v>
      </c>
      <c r="I168" s="163">
        <v>345</v>
      </c>
      <c r="J168" s="164" t="s">
        <v>589</v>
      </c>
      <c r="K168" s="165">
        <f t="shared" ref="K168:K173" si="65">H168-F168</f>
        <v>65</v>
      </c>
      <c r="L168" s="166">
        <f>K168/F168</f>
        <v>0.23214285714285715</v>
      </c>
      <c r="M168" s="161" t="s">
        <v>557</v>
      </c>
      <c r="N168" s="167">
        <v>42814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72</v>
      </c>
      <c r="B169" s="159">
        <v>42657</v>
      </c>
      <c r="C169" s="159"/>
      <c r="D169" s="160" t="s">
        <v>691</v>
      </c>
      <c r="E169" s="161" t="s">
        <v>587</v>
      </c>
      <c r="F169" s="162">
        <v>245</v>
      </c>
      <c r="G169" s="161"/>
      <c r="H169" s="161">
        <v>325.5</v>
      </c>
      <c r="I169" s="163">
        <v>330</v>
      </c>
      <c r="J169" s="164" t="s">
        <v>692</v>
      </c>
      <c r="K169" s="165">
        <f t="shared" si="65"/>
        <v>80.5</v>
      </c>
      <c r="L169" s="166">
        <f>K169/F169</f>
        <v>0.32857142857142857</v>
      </c>
      <c r="M169" s="161" t="s">
        <v>557</v>
      </c>
      <c r="N169" s="167">
        <v>42769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73</v>
      </c>
      <c r="B170" s="159">
        <v>42660</v>
      </c>
      <c r="C170" s="159"/>
      <c r="D170" s="160" t="s">
        <v>339</v>
      </c>
      <c r="E170" s="161" t="s">
        <v>587</v>
      </c>
      <c r="F170" s="162">
        <v>125</v>
      </c>
      <c r="G170" s="161"/>
      <c r="H170" s="161">
        <v>160</v>
      </c>
      <c r="I170" s="163">
        <v>160</v>
      </c>
      <c r="J170" s="164" t="s">
        <v>645</v>
      </c>
      <c r="K170" s="165">
        <f t="shared" si="65"/>
        <v>35</v>
      </c>
      <c r="L170" s="166">
        <v>0.28000000000000003</v>
      </c>
      <c r="M170" s="161" t="s">
        <v>557</v>
      </c>
      <c r="N170" s="167">
        <v>42803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74</v>
      </c>
      <c r="B171" s="159">
        <v>42660</v>
      </c>
      <c r="C171" s="159"/>
      <c r="D171" s="160" t="s">
        <v>446</v>
      </c>
      <c r="E171" s="161" t="s">
        <v>587</v>
      </c>
      <c r="F171" s="162">
        <v>114</v>
      </c>
      <c r="G171" s="161"/>
      <c r="H171" s="161">
        <v>145</v>
      </c>
      <c r="I171" s="163">
        <v>145</v>
      </c>
      <c r="J171" s="164" t="s">
        <v>645</v>
      </c>
      <c r="K171" s="165">
        <f t="shared" si="65"/>
        <v>31</v>
      </c>
      <c r="L171" s="166">
        <f>K171/F171</f>
        <v>0.27192982456140352</v>
      </c>
      <c r="M171" s="161" t="s">
        <v>557</v>
      </c>
      <c r="N171" s="167">
        <v>42859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75</v>
      </c>
      <c r="B172" s="159">
        <v>42660</v>
      </c>
      <c r="C172" s="159"/>
      <c r="D172" s="160" t="s">
        <v>693</v>
      </c>
      <c r="E172" s="161" t="s">
        <v>587</v>
      </c>
      <c r="F172" s="162">
        <v>212</v>
      </c>
      <c r="G172" s="161"/>
      <c r="H172" s="161">
        <v>280</v>
      </c>
      <c r="I172" s="163">
        <v>276</v>
      </c>
      <c r="J172" s="164" t="s">
        <v>694</v>
      </c>
      <c r="K172" s="165">
        <f t="shared" si="65"/>
        <v>68</v>
      </c>
      <c r="L172" s="166">
        <f>K172/F172</f>
        <v>0.32075471698113206</v>
      </c>
      <c r="M172" s="161" t="s">
        <v>557</v>
      </c>
      <c r="N172" s="167">
        <v>42858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76</v>
      </c>
      <c r="B173" s="159">
        <v>42678</v>
      </c>
      <c r="C173" s="159"/>
      <c r="D173" s="160" t="s">
        <v>436</v>
      </c>
      <c r="E173" s="161" t="s">
        <v>587</v>
      </c>
      <c r="F173" s="162">
        <v>155</v>
      </c>
      <c r="G173" s="161"/>
      <c r="H173" s="161">
        <v>210</v>
      </c>
      <c r="I173" s="163">
        <v>210</v>
      </c>
      <c r="J173" s="164" t="s">
        <v>695</v>
      </c>
      <c r="K173" s="165">
        <f t="shared" si="65"/>
        <v>55</v>
      </c>
      <c r="L173" s="166">
        <f>K173/F173</f>
        <v>0.35483870967741937</v>
      </c>
      <c r="M173" s="161" t="s">
        <v>557</v>
      </c>
      <c r="N173" s="167">
        <v>42944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8">
        <v>77</v>
      </c>
      <c r="B174" s="169">
        <v>42710</v>
      </c>
      <c r="C174" s="169"/>
      <c r="D174" s="170" t="s">
        <v>696</v>
      </c>
      <c r="E174" s="171" t="s">
        <v>587</v>
      </c>
      <c r="F174" s="172">
        <v>150.5</v>
      </c>
      <c r="G174" s="172"/>
      <c r="H174" s="173">
        <v>72.5</v>
      </c>
      <c r="I174" s="173">
        <v>174</v>
      </c>
      <c r="J174" s="174" t="s">
        <v>697</v>
      </c>
      <c r="K174" s="175">
        <v>-78</v>
      </c>
      <c r="L174" s="176">
        <v>-0.51827242524916906</v>
      </c>
      <c r="M174" s="172" t="s">
        <v>569</v>
      </c>
      <c r="N174" s="169">
        <v>43333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78</v>
      </c>
      <c r="B175" s="159">
        <v>42712</v>
      </c>
      <c r="C175" s="159"/>
      <c r="D175" s="160" t="s">
        <v>698</v>
      </c>
      <c r="E175" s="161" t="s">
        <v>587</v>
      </c>
      <c r="F175" s="162">
        <v>380</v>
      </c>
      <c r="G175" s="161"/>
      <c r="H175" s="161">
        <v>478</v>
      </c>
      <c r="I175" s="163">
        <v>468</v>
      </c>
      <c r="J175" s="164" t="s">
        <v>645</v>
      </c>
      <c r="K175" s="165">
        <f>H175-F175</f>
        <v>98</v>
      </c>
      <c r="L175" s="166">
        <f>K175/F175</f>
        <v>0.25789473684210529</v>
      </c>
      <c r="M175" s="161" t="s">
        <v>557</v>
      </c>
      <c r="N175" s="167">
        <v>43025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79</v>
      </c>
      <c r="B176" s="159">
        <v>42734</v>
      </c>
      <c r="C176" s="159"/>
      <c r="D176" s="160" t="s">
        <v>108</v>
      </c>
      <c r="E176" s="161" t="s">
        <v>587</v>
      </c>
      <c r="F176" s="162">
        <v>305</v>
      </c>
      <c r="G176" s="161"/>
      <c r="H176" s="161">
        <v>375</v>
      </c>
      <c r="I176" s="163">
        <v>375</v>
      </c>
      <c r="J176" s="164" t="s">
        <v>645</v>
      </c>
      <c r="K176" s="165">
        <f>H176-F176</f>
        <v>70</v>
      </c>
      <c r="L176" s="166">
        <f>K176/F176</f>
        <v>0.22950819672131148</v>
      </c>
      <c r="M176" s="161" t="s">
        <v>557</v>
      </c>
      <c r="N176" s="167">
        <v>42768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80</v>
      </c>
      <c r="B177" s="159">
        <v>42739</v>
      </c>
      <c r="C177" s="159"/>
      <c r="D177" s="160" t="s">
        <v>94</v>
      </c>
      <c r="E177" s="161" t="s">
        <v>587</v>
      </c>
      <c r="F177" s="162">
        <v>99.5</v>
      </c>
      <c r="G177" s="161"/>
      <c r="H177" s="161">
        <v>158</v>
      </c>
      <c r="I177" s="163">
        <v>158</v>
      </c>
      <c r="J177" s="164" t="s">
        <v>645</v>
      </c>
      <c r="K177" s="165">
        <f>H177-F177</f>
        <v>58.5</v>
      </c>
      <c r="L177" s="166">
        <f>K177/F177</f>
        <v>0.5879396984924623</v>
      </c>
      <c r="M177" s="161" t="s">
        <v>557</v>
      </c>
      <c r="N177" s="167">
        <v>42898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81</v>
      </c>
      <c r="B178" s="159">
        <v>42739</v>
      </c>
      <c r="C178" s="159"/>
      <c r="D178" s="160" t="s">
        <v>94</v>
      </c>
      <c r="E178" s="161" t="s">
        <v>587</v>
      </c>
      <c r="F178" s="162">
        <v>99.5</v>
      </c>
      <c r="G178" s="161"/>
      <c r="H178" s="161">
        <v>158</v>
      </c>
      <c r="I178" s="163">
        <v>158</v>
      </c>
      <c r="J178" s="164" t="s">
        <v>645</v>
      </c>
      <c r="K178" s="165">
        <v>58.5</v>
      </c>
      <c r="L178" s="166">
        <v>0.58793969849246197</v>
      </c>
      <c r="M178" s="161" t="s">
        <v>557</v>
      </c>
      <c r="N178" s="167">
        <v>42898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82</v>
      </c>
      <c r="B179" s="159">
        <v>42786</v>
      </c>
      <c r="C179" s="159"/>
      <c r="D179" s="160" t="s">
        <v>184</v>
      </c>
      <c r="E179" s="161" t="s">
        <v>587</v>
      </c>
      <c r="F179" s="162">
        <v>140.5</v>
      </c>
      <c r="G179" s="161"/>
      <c r="H179" s="161">
        <v>220</v>
      </c>
      <c r="I179" s="163">
        <v>220</v>
      </c>
      <c r="J179" s="164" t="s">
        <v>645</v>
      </c>
      <c r="K179" s="165">
        <f>H179-F179</f>
        <v>79.5</v>
      </c>
      <c r="L179" s="166">
        <f>K179/F179</f>
        <v>0.5658362989323843</v>
      </c>
      <c r="M179" s="161" t="s">
        <v>557</v>
      </c>
      <c r="N179" s="167">
        <v>42864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83</v>
      </c>
      <c r="B180" s="159">
        <v>42786</v>
      </c>
      <c r="C180" s="159"/>
      <c r="D180" s="160" t="s">
        <v>699</v>
      </c>
      <c r="E180" s="161" t="s">
        <v>587</v>
      </c>
      <c r="F180" s="162">
        <v>202.5</v>
      </c>
      <c r="G180" s="161"/>
      <c r="H180" s="161">
        <v>234</v>
      </c>
      <c r="I180" s="163">
        <v>234</v>
      </c>
      <c r="J180" s="164" t="s">
        <v>645</v>
      </c>
      <c r="K180" s="165">
        <v>31.5</v>
      </c>
      <c r="L180" s="166">
        <v>0.155555555555556</v>
      </c>
      <c r="M180" s="161" t="s">
        <v>557</v>
      </c>
      <c r="N180" s="167">
        <v>42836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84</v>
      </c>
      <c r="B181" s="159">
        <v>42818</v>
      </c>
      <c r="C181" s="159"/>
      <c r="D181" s="160" t="s">
        <v>700</v>
      </c>
      <c r="E181" s="161" t="s">
        <v>587</v>
      </c>
      <c r="F181" s="162">
        <v>300.5</v>
      </c>
      <c r="G181" s="161"/>
      <c r="H181" s="161">
        <v>417.5</v>
      </c>
      <c r="I181" s="163">
        <v>420</v>
      </c>
      <c r="J181" s="164" t="s">
        <v>701</v>
      </c>
      <c r="K181" s="165">
        <f>H181-F181</f>
        <v>117</v>
      </c>
      <c r="L181" s="166">
        <f>K181/F181</f>
        <v>0.38935108153078202</v>
      </c>
      <c r="M181" s="161" t="s">
        <v>557</v>
      </c>
      <c r="N181" s="167">
        <v>43070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85</v>
      </c>
      <c r="B182" s="159">
        <v>42818</v>
      </c>
      <c r="C182" s="159"/>
      <c r="D182" s="160" t="s">
        <v>675</v>
      </c>
      <c r="E182" s="161" t="s">
        <v>587</v>
      </c>
      <c r="F182" s="162">
        <v>850</v>
      </c>
      <c r="G182" s="161"/>
      <c r="H182" s="161">
        <v>1042.5</v>
      </c>
      <c r="I182" s="163">
        <v>1023</v>
      </c>
      <c r="J182" s="164" t="s">
        <v>702</v>
      </c>
      <c r="K182" s="165">
        <v>192.5</v>
      </c>
      <c r="L182" s="166">
        <v>0.22647058823529401</v>
      </c>
      <c r="M182" s="161" t="s">
        <v>557</v>
      </c>
      <c r="N182" s="167">
        <v>42830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86</v>
      </c>
      <c r="B183" s="159">
        <v>42830</v>
      </c>
      <c r="C183" s="159"/>
      <c r="D183" s="160" t="s">
        <v>465</v>
      </c>
      <c r="E183" s="161" t="s">
        <v>587</v>
      </c>
      <c r="F183" s="162">
        <v>785</v>
      </c>
      <c r="G183" s="161"/>
      <c r="H183" s="161">
        <v>930</v>
      </c>
      <c r="I183" s="163">
        <v>920</v>
      </c>
      <c r="J183" s="164" t="s">
        <v>703</v>
      </c>
      <c r="K183" s="165">
        <f>H183-F183</f>
        <v>145</v>
      </c>
      <c r="L183" s="166">
        <f>K183/F183</f>
        <v>0.18471337579617833</v>
      </c>
      <c r="M183" s="161" t="s">
        <v>557</v>
      </c>
      <c r="N183" s="167">
        <v>42976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8">
        <v>87</v>
      </c>
      <c r="B184" s="169">
        <v>42831</v>
      </c>
      <c r="C184" s="169"/>
      <c r="D184" s="170" t="s">
        <v>704</v>
      </c>
      <c r="E184" s="171" t="s">
        <v>587</v>
      </c>
      <c r="F184" s="172">
        <v>40</v>
      </c>
      <c r="G184" s="172"/>
      <c r="H184" s="173">
        <v>13.1</v>
      </c>
      <c r="I184" s="173">
        <v>60</v>
      </c>
      <c r="J184" s="174" t="s">
        <v>705</v>
      </c>
      <c r="K184" s="175">
        <v>-26.9</v>
      </c>
      <c r="L184" s="176">
        <v>-0.67249999999999999</v>
      </c>
      <c r="M184" s="172" t="s">
        <v>569</v>
      </c>
      <c r="N184" s="169">
        <v>43138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88</v>
      </c>
      <c r="B185" s="159">
        <v>42837</v>
      </c>
      <c r="C185" s="159"/>
      <c r="D185" s="160" t="s">
        <v>93</v>
      </c>
      <c r="E185" s="161" t="s">
        <v>587</v>
      </c>
      <c r="F185" s="162">
        <v>289.5</v>
      </c>
      <c r="G185" s="161"/>
      <c r="H185" s="161">
        <v>354</v>
      </c>
      <c r="I185" s="163">
        <v>360</v>
      </c>
      <c r="J185" s="164" t="s">
        <v>706</v>
      </c>
      <c r="K185" s="165">
        <f t="shared" ref="K185:K193" si="66">H185-F185</f>
        <v>64.5</v>
      </c>
      <c r="L185" s="166">
        <f t="shared" ref="L185:L193" si="67">K185/F185</f>
        <v>0.22279792746113988</v>
      </c>
      <c r="M185" s="161" t="s">
        <v>557</v>
      </c>
      <c r="N185" s="167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89</v>
      </c>
      <c r="B186" s="159">
        <v>42845</v>
      </c>
      <c r="C186" s="159"/>
      <c r="D186" s="160" t="s">
        <v>411</v>
      </c>
      <c r="E186" s="161" t="s">
        <v>587</v>
      </c>
      <c r="F186" s="162">
        <v>700</v>
      </c>
      <c r="G186" s="161"/>
      <c r="H186" s="161">
        <v>840</v>
      </c>
      <c r="I186" s="163">
        <v>840</v>
      </c>
      <c r="J186" s="164" t="s">
        <v>707</v>
      </c>
      <c r="K186" s="165">
        <f t="shared" si="66"/>
        <v>140</v>
      </c>
      <c r="L186" s="166">
        <f t="shared" si="67"/>
        <v>0.2</v>
      </c>
      <c r="M186" s="161" t="s">
        <v>557</v>
      </c>
      <c r="N186" s="167">
        <v>42893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90</v>
      </c>
      <c r="B187" s="159">
        <v>42887</v>
      </c>
      <c r="C187" s="159"/>
      <c r="D187" s="160" t="s">
        <v>708</v>
      </c>
      <c r="E187" s="161" t="s">
        <v>587</v>
      </c>
      <c r="F187" s="162">
        <v>130</v>
      </c>
      <c r="G187" s="161"/>
      <c r="H187" s="161">
        <v>144.25</v>
      </c>
      <c r="I187" s="163">
        <v>170</v>
      </c>
      <c r="J187" s="164" t="s">
        <v>709</v>
      </c>
      <c r="K187" s="165">
        <f t="shared" si="66"/>
        <v>14.25</v>
      </c>
      <c r="L187" s="166">
        <f t="shared" si="67"/>
        <v>0.10961538461538461</v>
      </c>
      <c r="M187" s="161" t="s">
        <v>557</v>
      </c>
      <c r="N187" s="167">
        <v>43675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91</v>
      </c>
      <c r="B188" s="159">
        <v>42901</v>
      </c>
      <c r="C188" s="159"/>
      <c r="D188" s="160" t="s">
        <v>710</v>
      </c>
      <c r="E188" s="161" t="s">
        <v>587</v>
      </c>
      <c r="F188" s="162">
        <v>214.5</v>
      </c>
      <c r="G188" s="161"/>
      <c r="H188" s="161">
        <v>262</v>
      </c>
      <c r="I188" s="163">
        <v>262</v>
      </c>
      <c r="J188" s="164" t="s">
        <v>711</v>
      </c>
      <c r="K188" s="165">
        <f t="shared" si="66"/>
        <v>47.5</v>
      </c>
      <c r="L188" s="166">
        <f t="shared" si="67"/>
        <v>0.22144522144522144</v>
      </c>
      <c r="M188" s="161" t="s">
        <v>557</v>
      </c>
      <c r="N188" s="167">
        <v>42977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92</v>
      </c>
      <c r="B189" s="190">
        <v>42933</v>
      </c>
      <c r="C189" s="190"/>
      <c r="D189" s="191" t="s">
        <v>712</v>
      </c>
      <c r="E189" s="192" t="s">
        <v>587</v>
      </c>
      <c r="F189" s="193">
        <v>370</v>
      </c>
      <c r="G189" s="192"/>
      <c r="H189" s="192">
        <v>447.5</v>
      </c>
      <c r="I189" s="194">
        <v>450</v>
      </c>
      <c r="J189" s="195" t="s">
        <v>645</v>
      </c>
      <c r="K189" s="165">
        <f t="shared" si="66"/>
        <v>77.5</v>
      </c>
      <c r="L189" s="196">
        <f t="shared" si="67"/>
        <v>0.20945945945945946</v>
      </c>
      <c r="M189" s="192" t="s">
        <v>557</v>
      </c>
      <c r="N189" s="197">
        <v>43035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93</v>
      </c>
      <c r="B190" s="190">
        <v>42943</v>
      </c>
      <c r="C190" s="190"/>
      <c r="D190" s="191" t="s">
        <v>182</v>
      </c>
      <c r="E190" s="192" t="s">
        <v>587</v>
      </c>
      <c r="F190" s="193">
        <v>657.5</v>
      </c>
      <c r="G190" s="192"/>
      <c r="H190" s="192">
        <v>825</v>
      </c>
      <c r="I190" s="194">
        <v>820</v>
      </c>
      <c r="J190" s="195" t="s">
        <v>645</v>
      </c>
      <c r="K190" s="165">
        <f t="shared" si="66"/>
        <v>167.5</v>
      </c>
      <c r="L190" s="196">
        <f t="shared" si="67"/>
        <v>0.25475285171102663</v>
      </c>
      <c r="M190" s="192" t="s">
        <v>557</v>
      </c>
      <c r="N190" s="197">
        <v>43090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94</v>
      </c>
      <c r="B191" s="159">
        <v>42964</v>
      </c>
      <c r="C191" s="159"/>
      <c r="D191" s="160" t="s">
        <v>354</v>
      </c>
      <c r="E191" s="161" t="s">
        <v>587</v>
      </c>
      <c r="F191" s="162">
        <v>605</v>
      </c>
      <c r="G191" s="161"/>
      <c r="H191" s="161">
        <v>750</v>
      </c>
      <c r="I191" s="163">
        <v>750</v>
      </c>
      <c r="J191" s="164" t="s">
        <v>703</v>
      </c>
      <c r="K191" s="165">
        <f t="shared" si="66"/>
        <v>145</v>
      </c>
      <c r="L191" s="166">
        <f t="shared" si="67"/>
        <v>0.23966942148760331</v>
      </c>
      <c r="M191" s="161" t="s">
        <v>557</v>
      </c>
      <c r="N191" s="167">
        <v>43027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8">
        <v>95</v>
      </c>
      <c r="B192" s="169">
        <v>42979</v>
      </c>
      <c r="C192" s="169"/>
      <c r="D192" s="177" t="s">
        <v>713</v>
      </c>
      <c r="E192" s="172" t="s">
        <v>587</v>
      </c>
      <c r="F192" s="172">
        <v>255</v>
      </c>
      <c r="G192" s="173"/>
      <c r="H192" s="173">
        <v>217.25</v>
      </c>
      <c r="I192" s="173">
        <v>320</v>
      </c>
      <c r="J192" s="174" t="s">
        <v>714</v>
      </c>
      <c r="K192" s="175">
        <f t="shared" si="66"/>
        <v>-37.75</v>
      </c>
      <c r="L192" s="178">
        <f t="shared" si="67"/>
        <v>-0.14803921568627451</v>
      </c>
      <c r="M192" s="172" t="s">
        <v>569</v>
      </c>
      <c r="N192" s="169">
        <v>43661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96</v>
      </c>
      <c r="B193" s="159">
        <v>42997</v>
      </c>
      <c r="C193" s="159"/>
      <c r="D193" s="160" t="s">
        <v>715</v>
      </c>
      <c r="E193" s="161" t="s">
        <v>587</v>
      </c>
      <c r="F193" s="162">
        <v>215</v>
      </c>
      <c r="G193" s="161"/>
      <c r="H193" s="161">
        <v>258</v>
      </c>
      <c r="I193" s="163">
        <v>258</v>
      </c>
      <c r="J193" s="164" t="s">
        <v>645</v>
      </c>
      <c r="K193" s="165">
        <f t="shared" si="66"/>
        <v>43</v>
      </c>
      <c r="L193" s="166">
        <f t="shared" si="67"/>
        <v>0.2</v>
      </c>
      <c r="M193" s="161" t="s">
        <v>557</v>
      </c>
      <c r="N193" s="167">
        <v>43040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97</v>
      </c>
      <c r="B194" s="159">
        <v>42997</v>
      </c>
      <c r="C194" s="159"/>
      <c r="D194" s="160" t="s">
        <v>715</v>
      </c>
      <c r="E194" s="161" t="s">
        <v>587</v>
      </c>
      <c r="F194" s="162">
        <v>215</v>
      </c>
      <c r="G194" s="161"/>
      <c r="H194" s="161">
        <v>258</v>
      </c>
      <c r="I194" s="163">
        <v>258</v>
      </c>
      <c r="J194" s="195" t="s">
        <v>645</v>
      </c>
      <c r="K194" s="165">
        <v>43</v>
      </c>
      <c r="L194" s="166">
        <v>0.2</v>
      </c>
      <c r="M194" s="161" t="s">
        <v>557</v>
      </c>
      <c r="N194" s="167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98</v>
      </c>
      <c r="B195" s="190">
        <v>42998</v>
      </c>
      <c r="C195" s="190"/>
      <c r="D195" s="191" t="s">
        <v>716</v>
      </c>
      <c r="E195" s="192" t="s">
        <v>587</v>
      </c>
      <c r="F195" s="162">
        <v>75</v>
      </c>
      <c r="G195" s="192"/>
      <c r="H195" s="192">
        <v>90</v>
      </c>
      <c r="I195" s="194">
        <v>90</v>
      </c>
      <c r="J195" s="164" t="s">
        <v>717</v>
      </c>
      <c r="K195" s="165">
        <f t="shared" ref="K195:K200" si="68">H195-F195</f>
        <v>15</v>
      </c>
      <c r="L195" s="166">
        <f t="shared" ref="L195:L200" si="69">K195/F195</f>
        <v>0.2</v>
      </c>
      <c r="M195" s="161" t="s">
        <v>557</v>
      </c>
      <c r="N195" s="167">
        <v>43019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99</v>
      </c>
      <c r="B196" s="190">
        <v>43011</v>
      </c>
      <c r="C196" s="190"/>
      <c r="D196" s="191" t="s">
        <v>571</v>
      </c>
      <c r="E196" s="192" t="s">
        <v>587</v>
      </c>
      <c r="F196" s="193">
        <v>315</v>
      </c>
      <c r="G196" s="192"/>
      <c r="H196" s="192">
        <v>392</v>
      </c>
      <c r="I196" s="194">
        <v>384</v>
      </c>
      <c r="J196" s="195" t="s">
        <v>718</v>
      </c>
      <c r="K196" s="165">
        <f t="shared" si="68"/>
        <v>77</v>
      </c>
      <c r="L196" s="196">
        <f t="shared" si="69"/>
        <v>0.24444444444444444</v>
      </c>
      <c r="M196" s="192" t="s">
        <v>557</v>
      </c>
      <c r="N196" s="197">
        <v>43017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100</v>
      </c>
      <c r="B197" s="190">
        <v>43013</v>
      </c>
      <c r="C197" s="190"/>
      <c r="D197" s="191" t="s">
        <v>441</v>
      </c>
      <c r="E197" s="192" t="s">
        <v>587</v>
      </c>
      <c r="F197" s="193">
        <v>145</v>
      </c>
      <c r="G197" s="192"/>
      <c r="H197" s="192">
        <v>179</v>
      </c>
      <c r="I197" s="194">
        <v>180</v>
      </c>
      <c r="J197" s="195" t="s">
        <v>719</v>
      </c>
      <c r="K197" s="165">
        <f t="shared" si="68"/>
        <v>34</v>
      </c>
      <c r="L197" s="196">
        <f t="shared" si="69"/>
        <v>0.23448275862068965</v>
      </c>
      <c r="M197" s="192" t="s">
        <v>557</v>
      </c>
      <c r="N197" s="197">
        <v>43025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101</v>
      </c>
      <c r="B198" s="190">
        <v>43014</v>
      </c>
      <c r="C198" s="190"/>
      <c r="D198" s="191" t="s">
        <v>329</v>
      </c>
      <c r="E198" s="192" t="s">
        <v>587</v>
      </c>
      <c r="F198" s="193">
        <v>256</v>
      </c>
      <c r="G198" s="192"/>
      <c r="H198" s="192">
        <v>323</v>
      </c>
      <c r="I198" s="194">
        <v>320</v>
      </c>
      <c r="J198" s="195" t="s">
        <v>645</v>
      </c>
      <c r="K198" s="165">
        <f t="shared" si="68"/>
        <v>67</v>
      </c>
      <c r="L198" s="196">
        <f t="shared" si="69"/>
        <v>0.26171875</v>
      </c>
      <c r="M198" s="192" t="s">
        <v>557</v>
      </c>
      <c r="N198" s="197">
        <v>43067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102</v>
      </c>
      <c r="B199" s="190">
        <v>43017</v>
      </c>
      <c r="C199" s="190"/>
      <c r="D199" s="191" t="s">
        <v>344</v>
      </c>
      <c r="E199" s="192" t="s">
        <v>587</v>
      </c>
      <c r="F199" s="193">
        <v>137.5</v>
      </c>
      <c r="G199" s="192"/>
      <c r="H199" s="192">
        <v>184</v>
      </c>
      <c r="I199" s="194">
        <v>183</v>
      </c>
      <c r="J199" s="195" t="s">
        <v>720</v>
      </c>
      <c r="K199" s="165">
        <f t="shared" si="68"/>
        <v>46.5</v>
      </c>
      <c r="L199" s="196">
        <f t="shared" si="69"/>
        <v>0.33818181818181819</v>
      </c>
      <c r="M199" s="192" t="s">
        <v>557</v>
      </c>
      <c r="N199" s="197">
        <v>43108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103</v>
      </c>
      <c r="B200" s="190">
        <v>43018</v>
      </c>
      <c r="C200" s="190"/>
      <c r="D200" s="191" t="s">
        <v>721</v>
      </c>
      <c r="E200" s="192" t="s">
        <v>587</v>
      </c>
      <c r="F200" s="193">
        <v>125.5</v>
      </c>
      <c r="G200" s="192"/>
      <c r="H200" s="192">
        <v>158</v>
      </c>
      <c r="I200" s="194">
        <v>155</v>
      </c>
      <c r="J200" s="195" t="s">
        <v>722</v>
      </c>
      <c r="K200" s="165">
        <f t="shared" si="68"/>
        <v>32.5</v>
      </c>
      <c r="L200" s="196">
        <f t="shared" si="69"/>
        <v>0.25896414342629481</v>
      </c>
      <c r="M200" s="192" t="s">
        <v>557</v>
      </c>
      <c r="N200" s="197">
        <v>43067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104</v>
      </c>
      <c r="B201" s="190">
        <v>43018</v>
      </c>
      <c r="C201" s="190"/>
      <c r="D201" s="191" t="s">
        <v>723</v>
      </c>
      <c r="E201" s="192" t="s">
        <v>587</v>
      </c>
      <c r="F201" s="193">
        <v>895</v>
      </c>
      <c r="G201" s="192"/>
      <c r="H201" s="192">
        <v>1122.5</v>
      </c>
      <c r="I201" s="194">
        <v>1078</v>
      </c>
      <c r="J201" s="195" t="s">
        <v>724</v>
      </c>
      <c r="K201" s="165">
        <v>227.5</v>
      </c>
      <c r="L201" s="196">
        <v>0.25418994413407803</v>
      </c>
      <c r="M201" s="192" t="s">
        <v>557</v>
      </c>
      <c r="N201" s="197">
        <v>43117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105</v>
      </c>
      <c r="B202" s="190">
        <v>43020</v>
      </c>
      <c r="C202" s="190"/>
      <c r="D202" s="191" t="s">
        <v>338</v>
      </c>
      <c r="E202" s="192" t="s">
        <v>587</v>
      </c>
      <c r="F202" s="193">
        <v>525</v>
      </c>
      <c r="G202" s="192"/>
      <c r="H202" s="192">
        <v>629</v>
      </c>
      <c r="I202" s="194">
        <v>629</v>
      </c>
      <c r="J202" s="195" t="s">
        <v>645</v>
      </c>
      <c r="K202" s="165">
        <v>104</v>
      </c>
      <c r="L202" s="196">
        <v>0.19809523809523799</v>
      </c>
      <c r="M202" s="192" t="s">
        <v>557</v>
      </c>
      <c r="N202" s="197">
        <v>43119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106</v>
      </c>
      <c r="B203" s="190">
        <v>43046</v>
      </c>
      <c r="C203" s="190"/>
      <c r="D203" s="191" t="s">
        <v>377</v>
      </c>
      <c r="E203" s="192" t="s">
        <v>587</v>
      </c>
      <c r="F203" s="193">
        <v>740</v>
      </c>
      <c r="G203" s="192"/>
      <c r="H203" s="192">
        <v>892.5</v>
      </c>
      <c r="I203" s="194">
        <v>900</v>
      </c>
      <c r="J203" s="195" t="s">
        <v>725</v>
      </c>
      <c r="K203" s="165">
        <f>H203-F203</f>
        <v>152.5</v>
      </c>
      <c r="L203" s="196">
        <f>K203/F203</f>
        <v>0.20608108108108109</v>
      </c>
      <c r="M203" s="192" t="s">
        <v>557</v>
      </c>
      <c r="N203" s="197">
        <v>43052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107</v>
      </c>
      <c r="B204" s="159">
        <v>43073</v>
      </c>
      <c r="C204" s="159"/>
      <c r="D204" s="160" t="s">
        <v>726</v>
      </c>
      <c r="E204" s="161" t="s">
        <v>587</v>
      </c>
      <c r="F204" s="162">
        <v>118.5</v>
      </c>
      <c r="G204" s="161"/>
      <c r="H204" s="161">
        <v>143.5</v>
      </c>
      <c r="I204" s="163">
        <v>145</v>
      </c>
      <c r="J204" s="164" t="s">
        <v>578</v>
      </c>
      <c r="K204" s="165">
        <f>H204-F204</f>
        <v>25</v>
      </c>
      <c r="L204" s="166">
        <f>K204/F204</f>
        <v>0.2109704641350211</v>
      </c>
      <c r="M204" s="161" t="s">
        <v>557</v>
      </c>
      <c r="N204" s="167">
        <v>43097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8">
        <v>108</v>
      </c>
      <c r="B205" s="169">
        <v>43090</v>
      </c>
      <c r="C205" s="169"/>
      <c r="D205" s="170" t="s">
        <v>416</v>
      </c>
      <c r="E205" s="171" t="s">
        <v>587</v>
      </c>
      <c r="F205" s="172">
        <v>715</v>
      </c>
      <c r="G205" s="172"/>
      <c r="H205" s="173">
        <v>500</v>
      </c>
      <c r="I205" s="173">
        <v>872</v>
      </c>
      <c r="J205" s="174" t="s">
        <v>727</v>
      </c>
      <c r="K205" s="175">
        <f>H205-F205</f>
        <v>-215</v>
      </c>
      <c r="L205" s="176">
        <f>K205/F205</f>
        <v>-0.30069930069930068</v>
      </c>
      <c r="M205" s="172" t="s">
        <v>569</v>
      </c>
      <c r="N205" s="169">
        <v>43670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109</v>
      </c>
      <c r="B206" s="159">
        <v>43098</v>
      </c>
      <c r="C206" s="159"/>
      <c r="D206" s="160" t="s">
        <v>571</v>
      </c>
      <c r="E206" s="161" t="s">
        <v>587</v>
      </c>
      <c r="F206" s="162">
        <v>435</v>
      </c>
      <c r="G206" s="161"/>
      <c r="H206" s="161">
        <v>542.5</v>
      </c>
      <c r="I206" s="163">
        <v>539</v>
      </c>
      <c r="J206" s="164" t="s">
        <v>645</v>
      </c>
      <c r="K206" s="165">
        <v>107.5</v>
      </c>
      <c r="L206" s="166">
        <v>0.247126436781609</v>
      </c>
      <c r="M206" s="161" t="s">
        <v>557</v>
      </c>
      <c r="N206" s="167">
        <v>43206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110</v>
      </c>
      <c r="B207" s="159">
        <v>43098</v>
      </c>
      <c r="C207" s="159"/>
      <c r="D207" s="160" t="s">
        <v>529</v>
      </c>
      <c r="E207" s="161" t="s">
        <v>587</v>
      </c>
      <c r="F207" s="162">
        <v>885</v>
      </c>
      <c r="G207" s="161"/>
      <c r="H207" s="161">
        <v>1090</v>
      </c>
      <c r="I207" s="163">
        <v>1084</v>
      </c>
      <c r="J207" s="164" t="s">
        <v>645</v>
      </c>
      <c r="K207" s="165">
        <v>205</v>
      </c>
      <c r="L207" s="166">
        <v>0.23163841807909599</v>
      </c>
      <c r="M207" s="161" t="s">
        <v>557</v>
      </c>
      <c r="N207" s="167">
        <v>43213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111</v>
      </c>
      <c r="B208" s="199">
        <v>43192</v>
      </c>
      <c r="C208" s="199"/>
      <c r="D208" s="177" t="s">
        <v>728</v>
      </c>
      <c r="E208" s="172" t="s">
        <v>587</v>
      </c>
      <c r="F208" s="200">
        <v>478.5</v>
      </c>
      <c r="G208" s="172"/>
      <c r="H208" s="172">
        <v>442</v>
      </c>
      <c r="I208" s="173">
        <v>613</v>
      </c>
      <c r="J208" s="174" t="s">
        <v>729</v>
      </c>
      <c r="K208" s="175">
        <f>H208-F208</f>
        <v>-36.5</v>
      </c>
      <c r="L208" s="176">
        <f>K208/F208</f>
        <v>-7.6280041797283177E-2</v>
      </c>
      <c r="M208" s="172" t="s">
        <v>569</v>
      </c>
      <c r="N208" s="169">
        <v>43762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8">
        <v>112</v>
      </c>
      <c r="B209" s="169">
        <v>43194</v>
      </c>
      <c r="C209" s="169"/>
      <c r="D209" s="170" t="s">
        <v>730</v>
      </c>
      <c r="E209" s="171" t="s">
        <v>587</v>
      </c>
      <c r="F209" s="172">
        <f>141.5-7.3</f>
        <v>134.19999999999999</v>
      </c>
      <c r="G209" s="172"/>
      <c r="H209" s="173">
        <v>77</v>
      </c>
      <c r="I209" s="173">
        <v>180</v>
      </c>
      <c r="J209" s="174" t="s">
        <v>731</v>
      </c>
      <c r="K209" s="175">
        <f>H209-F209</f>
        <v>-57.199999999999989</v>
      </c>
      <c r="L209" s="176">
        <f>K209/F209</f>
        <v>-0.42622950819672129</v>
      </c>
      <c r="M209" s="172" t="s">
        <v>569</v>
      </c>
      <c r="N209" s="169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8">
        <v>113</v>
      </c>
      <c r="B210" s="169">
        <v>43209</v>
      </c>
      <c r="C210" s="169"/>
      <c r="D210" s="170" t="s">
        <v>732</v>
      </c>
      <c r="E210" s="171" t="s">
        <v>587</v>
      </c>
      <c r="F210" s="172">
        <v>430</v>
      </c>
      <c r="G210" s="172"/>
      <c r="H210" s="173">
        <v>220</v>
      </c>
      <c r="I210" s="173">
        <v>537</v>
      </c>
      <c r="J210" s="174" t="s">
        <v>733</v>
      </c>
      <c r="K210" s="175">
        <f>H210-F210</f>
        <v>-210</v>
      </c>
      <c r="L210" s="176">
        <f>K210/F210</f>
        <v>-0.48837209302325579</v>
      </c>
      <c r="M210" s="172" t="s">
        <v>569</v>
      </c>
      <c r="N210" s="169">
        <v>43252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114</v>
      </c>
      <c r="B211" s="190">
        <v>43220</v>
      </c>
      <c r="C211" s="190"/>
      <c r="D211" s="191" t="s">
        <v>378</v>
      </c>
      <c r="E211" s="192" t="s">
        <v>587</v>
      </c>
      <c r="F211" s="192">
        <v>153.5</v>
      </c>
      <c r="G211" s="192"/>
      <c r="H211" s="192">
        <v>196</v>
      </c>
      <c r="I211" s="194">
        <v>196</v>
      </c>
      <c r="J211" s="164" t="s">
        <v>734</v>
      </c>
      <c r="K211" s="165">
        <f>H211-F211</f>
        <v>42.5</v>
      </c>
      <c r="L211" s="166">
        <f>K211/F211</f>
        <v>0.27687296416938112</v>
      </c>
      <c r="M211" s="161" t="s">
        <v>557</v>
      </c>
      <c r="N211" s="167">
        <v>43605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8">
        <v>115</v>
      </c>
      <c r="B212" s="169">
        <v>43306</v>
      </c>
      <c r="C212" s="169"/>
      <c r="D212" s="170" t="s">
        <v>704</v>
      </c>
      <c r="E212" s="171" t="s">
        <v>587</v>
      </c>
      <c r="F212" s="172">
        <v>27.5</v>
      </c>
      <c r="G212" s="172"/>
      <c r="H212" s="173">
        <v>13.1</v>
      </c>
      <c r="I212" s="173">
        <v>60</v>
      </c>
      <c r="J212" s="174" t="s">
        <v>735</v>
      </c>
      <c r="K212" s="175">
        <v>-14.4</v>
      </c>
      <c r="L212" s="176">
        <v>-0.52363636363636401</v>
      </c>
      <c r="M212" s="172" t="s">
        <v>569</v>
      </c>
      <c r="N212" s="169">
        <v>43138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116</v>
      </c>
      <c r="B213" s="199">
        <v>43318</v>
      </c>
      <c r="C213" s="199"/>
      <c r="D213" s="177" t="s">
        <v>736</v>
      </c>
      <c r="E213" s="172" t="s">
        <v>587</v>
      </c>
      <c r="F213" s="172">
        <v>148.5</v>
      </c>
      <c r="G213" s="172"/>
      <c r="H213" s="172">
        <v>102</v>
      </c>
      <c r="I213" s="173">
        <v>182</v>
      </c>
      <c r="J213" s="174" t="s">
        <v>737</v>
      </c>
      <c r="K213" s="175">
        <f>H213-F213</f>
        <v>-46.5</v>
      </c>
      <c r="L213" s="176">
        <f>K213/F213</f>
        <v>-0.31313131313131315</v>
      </c>
      <c r="M213" s="172" t="s">
        <v>569</v>
      </c>
      <c r="N213" s="169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117</v>
      </c>
      <c r="B214" s="159">
        <v>43335</v>
      </c>
      <c r="C214" s="159"/>
      <c r="D214" s="160" t="s">
        <v>738</v>
      </c>
      <c r="E214" s="161" t="s">
        <v>587</v>
      </c>
      <c r="F214" s="192">
        <v>285</v>
      </c>
      <c r="G214" s="161"/>
      <c r="H214" s="161">
        <v>355</v>
      </c>
      <c r="I214" s="163">
        <v>364</v>
      </c>
      <c r="J214" s="164" t="s">
        <v>739</v>
      </c>
      <c r="K214" s="165">
        <v>70</v>
      </c>
      <c r="L214" s="166">
        <v>0.24561403508771901</v>
      </c>
      <c r="M214" s="161" t="s">
        <v>557</v>
      </c>
      <c r="N214" s="167">
        <v>43455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118</v>
      </c>
      <c r="B215" s="159">
        <v>43341</v>
      </c>
      <c r="C215" s="159"/>
      <c r="D215" s="160" t="s">
        <v>366</v>
      </c>
      <c r="E215" s="161" t="s">
        <v>587</v>
      </c>
      <c r="F215" s="192">
        <v>525</v>
      </c>
      <c r="G215" s="161"/>
      <c r="H215" s="161">
        <v>585</v>
      </c>
      <c r="I215" s="163">
        <v>635</v>
      </c>
      <c r="J215" s="164" t="s">
        <v>740</v>
      </c>
      <c r="K215" s="165">
        <f t="shared" ref="K215:K232" si="70">H215-F215</f>
        <v>60</v>
      </c>
      <c r="L215" s="166">
        <f t="shared" ref="L215:L232" si="71">K215/F215</f>
        <v>0.11428571428571428</v>
      </c>
      <c r="M215" s="161" t="s">
        <v>557</v>
      </c>
      <c r="N215" s="167">
        <v>43662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119</v>
      </c>
      <c r="B216" s="159">
        <v>43395</v>
      </c>
      <c r="C216" s="159"/>
      <c r="D216" s="160" t="s">
        <v>354</v>
      </c>
      <c r="E216" s="161" t="s">
        <v>587</v>
      </c>
      <c r="F216" s="192">
        <v>475</v>
      </c>
      <c r="G216" s="161"/>
      <c r="H216" s="161">
        <v>574</v>
      </c>
      <c r="I216" s="163">
        <v>570</v>
      </c>
      <c r="J216" s="164" t="s">
        <v>645</v>
      </c>
      <c r="K216" s="165">
        <f t="shared" si="70"/>
        <v>99</v>
      </c>
      <c r="L216" s="166">
        <f t="shared" si="71"/>
        <v>0.20842105263157895</v>
      </c>
      <c r="M216" s="161" t="s">
        <v>557</v>
      </c>
      <c r="N216" s="167">
        <v>43403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120</v>
      </c>
      <c r="B217" s="190">
        <v>43397</v>
      </c>
      <c r="C217" s="190"/>
      <c r="D217" s="191" t="s">
        <v>373</v>
      </c>
      <c r="E217" s="192" t="s">
        <v>587</v>
      </c>
      <c r="F217" s="192">
        <v>707.5</v>
      </c>
      <c r="G217" s="192"/>
      <c r="H217" s="192">
        <v>872</v>
      </c>
      <c r="I217" s="194">
        <v>872</v>
      </c>
      <c r="J217" s="195" t="s">
        <v>645</v>
      </c>
      <c r="K217" s="165">
        <f t="shared" si="70"/>
        <v>164.5</v>
      </c>
      <c r="L217" s="196">
        <f t="shared" si="71"/>
        <v>0.23250883392226149</v>
      </c>
      <c r="M217" s="192" t="s">
        <v>557</v>
      </c>
      <c r="N217" s="197">
        <v>43482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121</v>
      </c>
      <c r="B218" s="190">
        <v>43398</v>
      </c>
      <c r="C218" s="190"/>
      <c r="D218" s="191" t="s">
        <v>741</v>
      </c>
      <c r="E218" s="192" t="s">
        <v>587</v>
      </c>
      <c r="F218" s="192">
        <v>162</v>
      </c>
      <c r="G218" s="192"/>
      <c r="H218" s="192">
        <v>204</v>
      </c>
      <c r="I218" s="194">
        <v>209</v>
      </c>
      <c r="J218" s="195" t="s">
        <v>742</v>
      </c>
      <c r="K218" s="165">
        <f t="shared" si="70"/>
        <v>42</v>
      </c>
      <c r="L218" s="196">
        <f t="shared" si="71"/>
        <v>0.25925925925925924</v>
      </c>
      <c r="M218" s="192" t="s">
        <v>557</v>
      </c>
      <c r="N218" s="197">
        <v>43539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122</v>
      </c>
      <c r="B219" s="190">
        <v>43399</v>
      </c>
      <c r="C219" s="190"/>
      <c r="D219" s="191" t="s">
        <v>458</v>
      </c>
      <c r="E219" s="192" t="s">
        <v>587</v>
      </c>
      <c r="F219" s="192">
        <v>240</v>
      </c>
      <c r="G219" s="192"/>
      <c r="H219" s="192">
        <v>297</v>
      </c>
      <c r="I219" s="194">
        <v>297</v>
      </c>
      <c r="J219" s="195" t="s">
        <v>645</v>
      </c>
      <c r="K219" s="201">
        <f t="shared" si="70"/>
        <v>57</v>
      </c>
      <c r="L219" s="196">
        <f t="shared" si="71"/>
        <v>0.23749999999999999</v>
      </c>
      <c r="M219" s="192" t="s">
        <v>557</v>
      </c>
      <c r="N219" s="197">
        <v>43417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123</v>
      </c>
      <c r="B220" s="159">
        <v>43439</v>
      </c>
      <c r="C220" s="159"/>
      <c r="D220" s="160" t="s">
        <v>743</v>
      </c>
      <c r="E220" s="161" t="s">
        <v>587</v>
      </c>
      <c r="F220" s="161">
        <v>202.5</v>
      </c>
      <c r="G220" s="161"/>
      <c r="H220" s="161">
        <v>255</v>
      </c>
      <c r="I220" s="163">
        <v>252</v>
      </c>
      <c r="J220" s="164" t="s">
        <v>645</v>
      </c>
      <c r="K220" s="165">
        <f t="shared" si="70"/>
        <v>52.5</v>
      </c>
      <c r="L220" s="166">
        <f t="shared" si="71"/>
        <v>0.25925925925925924</v>
      </c>
      <c r="M220" s="161" t="s">
        <v>557</v>
      </c>
      <c r="N220" s="167">
        <v>43542</v>
      </c>
      <c r="O220" s="1"/>
      <c r="P220" s="1"/>
      <c r="Q220" s="1"/>
      <c r="R220" s="6" t="s">
        <v>744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124</v>
      </c>
      <c r="B221" s="190">
        <v>43465</v>
      </c>
      <c r="C221" s="159"/>
      <c r="D221" s="191" t="s">
        <v>403</v>
      </c>
      <c r="E221" s="192" t="s">
        <v>587</v>
      </c>
      <c r="F221" s="192">
        <v>710</v>
      </c>
      <c r="G221" s="192"/>
      <c r="H221" s="192">
        <v>866</v>
      </c>
      <c r="I221" s="194">
        <v>866</v>
      </c>
      <c r="J221" s="195" t="s">
        <v>645</v>
      </c>
      <c r="K221" s="165">
        <f t="shared" si="70"/>
        <v>156</v>
      </c>
      <c r="L221" s="166">
        <f t="shared" si="71"/>
        <v>0.21971830985915494</v>
      </c>
      <c r="M221" s="161" t="s">
        <v>557</v>
      </c>
      <c r="N221" s="167">
        <v>43553</v>
      </c>
      <c r="O221" s="1"/>
      <c r="P221" s="1"/>
      <c r="Q221" s="1"/>
      <c r="R221" s="6" t="s">
        <v>744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125</v>
      </c>
      <c r="B222" s="190">
        <v>43522</v>
      </c>
      <c r="C222" s="190"/>
      <c r="D222" s="191" t="s">
        <v>152</v>
      </c>
      <c r="E222" s="192" t="s">
        <v>587</v>
      </c>
      <c r="F222" s="192">
        <v>337.25</v>
      </c>
      <c r="G222" s="192"/>
      <c r="H222" s="192">
        <v>398.5</v>
      </c>
      <c r="I222" s="194">
        <v>411</v>
      </c>
      <c r="J222" s="164" t="s">
        <v>745</v>
      </c>
      <c r="K222" s="165">
        <f t="shared" si="70"/>
        <v>61.25</v>
      </c>
      <c r="L222" s="166">
        <f t="shared" si="71"/>
        <v>0.1816160118606375</v>
      </c>
      <c r="M222" s="161" t="s">
        <v>557</v>
      </c>
      <c r="N222" s="167">
        <v>43760</v>
      </c>
      <c r="O222" s="1"/>
      <c r="P222" s="1"/>
      <c r="Q222" s="1"/>
      <c r="R222" s="6" t="s">
        <v>744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2">
        <v>126</v>
      </c>
      <c r="B223" s="203">
        <v>43559</v>
      </c>
      <c r="C223" s="203"/>
      <c r="D223" s="204" t="s">
        <v>746</v>
      </c>
      <c r="E223" s="205" t="s">
        <v>587</v>
      </c>
      <c r="F223" s="205">
        <v>130</v>
      </c>
      <c r="G223" s="205"/>
      <c r="H223" s="205">
        <v>65</v>
      </c>
      <c r="I223" s="206">
        <v>158</v>
      </c>
      <c r="J223" s="174" t="s">
        <v>747</v>
      </c>
      <c r="K223" s="175">
        <f t="shared" si="70"/>
        <v>-65</v>
      </c>
      <c r="L223" s="176">
        <f t="shared" si="71"/>
        <v>-0.5</v>
      </c>
      <c r="M223" s="172" t="s">
        <v>569</v>
      </c>
      <c r="N223" s="169">
        <v>43726</v>
      </c>
      <c r="O223" s="1"/>
      <c r="P223" s="1"/>
      <c r="Q223" s="1"/>
      <c r="R223" s="6" t="s">
        <v>748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127</v>
      </c>
      <c r="B224" s="190">
        <v>43017</v>
      </c>
      <c r="C224" s="190"/>
      <c r="D224" s="191" t="s">
        <v>184</v>
      </c>
      <c r="E224" s="192" t="s">
        <v>587</v>
      </c>
      <c r="F224" s="192">
        <v>141.5</v>
      </c>
      <c r="G224" s="192"/>
      <c r="H224" s="192">
        <v>183.5</v>
      </c>
      <c r="I224" s="194">
        <v>210</v>
      </c>
      <c r="J224" s="164" t="s">
        <v>742</v>
      </c>
      <c r="K224" s="165">
        <f t="shared" si="70"/>
        <v>42</v>
      </c>
      <c r="L224" s="166">
        <f t="shared" si="71"/>
        <v>0.29681978798586572</v>
      </c>
      <c r="M224" s="161" t="s">
        <v>557</v>
      </c>
      <c r="N224" s="167">
        <v>43042</v>
      </c>
      <c r="O224" s="1"/>
      <c r="P224" s="1"/>
      <c r="Q224" s="1"/>
      <c r="R224" s="6" t="s">
        <v>748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2">
        <v>128</v>
      </c>
      <c r="B225" s="203">
        <v>43074</v>
      </c>
      <c r="C225" s="203"/>
      <c r="D225" s="204" t="s">
        <v>749</v>
      </c>
      <c r="E225" s="205" t="s">
        <v>587</v>
      </c>
      <c r="F225" s="200">
        <v>172</v>
      </c>
      <c r="G225" s="205"/>
      <c r="H225" s="205">
        <v>155.25</v>
      </c>
      <c r="I225" s="206">
        <v>230</v>
      </c>
      <c r="J225" s="174" t="s">
        <v>750</v>
      </c>
      <c r="K225" s="175">
        <f t="shared" si="70"/>
        <v>-16.75</v>
      </c>
      <c r="L225" s="176">
        <f t="shared" si="71"/>
        <v>-9.7383720930232565E-2</v>
      </c>
      <c r="M225" s="172" t="s">
        <v>569</v>
      </c>
      <c r="N225" s="169">
        <v>43787</v>
      </c>
      <c r="O225" s="1"/>
      <c r="P225" s="1"/>
      <c r="Q225" s="1"/>
      <c r="R225" s="6" t="s">
        <v>748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129</v>
      </c>
      <c r="B226" s="190">
        <v>43398</v>
      </c>
      <c r="C226" s="190"/>
      <c r="D226" s="191" t="s">
        <v>107</v>
      </c>
      <c r="E226" s="192" t="s">
        <v>587</v>
      </c>
      <c r="F226" s="192">
        <v>698.5</v>
      </c>
      <c r="G226" s="192"/>
      <c r="H226" s="192">
        <v>890</v>
      </c>
      <c r="I226" s="194">
        <v>890</v>
      </c>
      <c r="J226" s="164" t="s">
        <v>817</v>
      </c>
      <c r="K226" s="165">
        <f t="shared" si="70"/>
        <v>191.5</v>
      </c>
      <c r="L226" s="166">
        <f t="shared" si="71"/>
        <v>0.27415891195418757</v>
      </c>
      <c r="M226" s="161" t="s">
        <v>557</v>
      </c>
      <c r="N226" s="167">
        <v>44328</v>
      </c>
      <c r="O226" s="1"/>
      <c r="P226" s="1"/>
      <c r="Q226" s="1"/>
      <c r="R226" s="6" t="s">
        <v>744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130</v>
      </c>
      <c r="B227" s="190">
        <v>42877</v>
      </c>
      <c r="C227" s="190"/>
      <c r="D227" s="191" t="s">
        <v>365</v>
      </c>
      <c r="E227" s="192" t="s">
        <v>587</v>
      </c>
      <c r="F227" s="192">
        <v>127.6</v>
      </c>
      <c r="G227" s="192"/>
      <c r="H227" s="192">
        <v>138</v>
      </c>
      <c r="I227" s="194">
        <v>190</v>
      </c>
      <c r="J227" s="164" t="s">
        <v>751</v>
      </c>
      <c r="K227" s="165">
        <f t="shared" si="70"/>
        <v>10.400000000000006</v>
      </c>
      <c r="L227" s="166">
        <f t="shared" si="71"/>
        <v>8.1504702194357417E-2</v>
      </c>
      <c r="M227" s="161" t="s">
        <v>557</v>
      </c>
      <c r="N227" s="167">
        <v>43774</v>
      </c>
      <c r="O227" s="1"/>
      <c r="P227" s="1"/>
      <c r="Q227" s="1"/>
      <c r="R227" s="6" t="s">
        <v>748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131</v>
      </c>
      <c r="B228" s="190">
        <v>43158</v>
      </c>
      <c r="C228" s="190"/>
      <c r="D228" s="191" t="s">
        <v>752</v>
      </c>
      <c r="E228" s="192" t="s">
        <v>587</v>
      </c>
      <c r="F228" s="192">
        <v>317</v>
      </c>
      <c r="G228" s="192"/>
      <c r="H228" s="192">
        <v>382.5</v>
      </c>
      <c r="I228" s="194">
        <v>398</v>
      </c>
      <c r="J228" s="164" t="s">
        <v>753</v>
      </c>
      <c r="K228" s="165">
        <f t="shared" si="70"/>
        <v>65.5</v>
      </c>
      <c r="L228" s="166">
        <f t="shared" si="71"/>
        <v>0.20662460567823343</v>
      </c>
      <c r="M228" s="161" t="s">
        <v>557</v>
      </c>
      <c r="N228" s="167">
        <v>44238</v>
      </c>
      <c r="O228" s="1"/>
      <c r="P228" s="1"/>
      <c r="Q228" s="1"/>
      <c r="R228" s="6" t="s">
        <v>748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2">
        <v>132</v>
      </c>
      <c r="B229" s="203">
        <v>43164</v>
      </c>
      <c r="C229" s="203"/>
      <c r="D229" s="204" t="s">
        <v>144</v>
      </c>
      <c r="E229" s="205" t="s">
        <v>587</v>
      </c>
      <c r="F229" s="200">
        <f>510-14.4</f>
        <v>495.6</v>
      </c>
      <c r="G229" s="205"/>
      <c r="H229" s="205">
        <v>350</v>
      </c>
      <c r="I229" s="206">
        <v>672</v>
      </c>
      <c r="J229" s="174" t="s">
        <v>754</v>
      </c>
      <c r="K229" s="175">
        <f t="shared" si="70"/>
        <v>-145.60000000000002</v>
      </c>
      <c r="L229" s="176">
        <f t="shared" si="71"/>
        <v>-0.29378531073446329</v>
      </c>
      <c r="M229" s="172" t="s">
        <v>569</v>
      </c>
      <c r="N229" s="169">
        <v>43887</v>
      </c>
      <c r="O229" s="1"/>
      <c r="P229" s="1"/>
      <c r="Q229" s="1"/>
      <c r="R229" s="6" t="s">
        <v>744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2">
        <v>133</v>
      </c>
      <c r="B230" s="203">
        <v>43237</v>
      </c>
      <c r="C230" s="203"/>
      <c r="D230" s="204" t="s">
        <v>450</v>
      </c>
      <c r="E230" s="205" t="s">
        <v>587</v>
      </c>
      <c r="F230" s="200">
        <v>230.3</v>
      </c>
      <c r="G230" s="205"/>
      <c r="H230" s="205">
        <v>102.5</v>
      </c>
      <c r="I230" s="206">
        <v>348</v>
      </c>
      <c r="J230" s="174" t="s">
        <v>755</v>
      </c>
      <c r="K230" s="175">
        <f t="shared" si="70"/>
        <v>-127.80000000000001</v>
      </c>
      <c r="L230" s="176">
        <f t="shared" si="71"/>
        <v>-0.55492835432045162</v>
      </c>
      <c r="M230" s="172" t="s">
        <v>569</v>
      </c>
      <c r="N230" s="169">
        <v>43896</v>
      </c>
      <c r="O230" s="1"/>
      <c r="P230" s="1"/>
      <c r="Q230" s="1"/>
      <c r="R230" s="6" t="s">
        <v>744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134</v>
      </c>
      <c r="B231" s="190">
        <v>43258</v>
      </c>
      <c r="C231" s="190"/>
      <c r="D231" s="191" t="s">
        <v>420</v>
      </c>
      <c r="E231" s="192" t="s">
        <v>587</v>
      </c>
      <c r="F231" s="192">
        <f>342.5-5.1</f>
        <v>337.4</v>
      </c>
      <c r="G231" s="192"/>
      <c r="H231" s="192">
        <v>412.5</v>
      </c>
      <c r="I231" s="194">
        <v>439</v>
      </c>
      <c r="J231" s="164" t="s">
        <v>756</v>
      </c>
      <c r="K231" s="165">
        <f t="shared" si="70"/>
        <v>75.100000000000023</v>
      </c>
      <c r="L231" s="166">
        <f t="shared" si="71"/>
        <v>0.22258446947243635</v>
      </c>
      <c r="M231" s="161" t="s">
        <v>557</v>
      </c>
      <c r="N231" s="167">
        <v>44230</v>
      </c>
      <c r="O231" s="1"/>
      <c r="P231" s="1"/>
      <c r="Q231" s="1"/>
      <c r="R231" s="6" t="s">
        <v>748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3">
        <v>135</v>
      </c>
      <c r="B232" s="182">
        <v>43285</v>
      </c>
      <c r="C232" s="182"/>
      <c r="D232" s="183" t="s">
        <v>55</v>
      </c>
      <c r="E232" s="184" t="s">
        <v>587</v>
      </c>
      <c r="F232" s="184">
        <f>127.5-5.53</f>
        <v>121.97</v>
      </c>
      <c r="G232" s="185"/>
      <c r="H232" s="185">
        <v>122.5</v>
      </c>
      <c r="I232" s="185">
        <v>170</v>
      </c>
      <c r="J232" s="186" t="s">
        <v>785</v>
      </c>
      <c r="K232" s="187">
        <f t="shared" si="70"/>
        <v>0.53000000000000114</v>
      </c>
      <c r="L232" s="188">
        <f t="shared" si="71"/>
        <v>4.3453308190538747E-3</v>
      </c>
      <c r="M232" s="184" t="s">
        <v>678</v>
      </c>
      <c r="N232" s="182">
        <v>44431</v>
      </c>
      <c r="O232" s="1"/>
      <c r="P232" s="1"/>
      <c r="Q232" s="1"/>
      <c r="R232" s="6" t="s">
        <v>744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2">
        <v>136</v>
      </c>
      <c r="B233" s="203">
        <v>43294</v>
      </c>
      <c r="C233" s="203"/>
      <c r="D233" s="204" t="s">
        <v>356</v>
      </c>
      <c r="E233" s="205" t="s">
        <v>587</v>
      </c>
      <c r="F233" s="200">
        <v>46.5</v>
      </c>
      <c r="G233" s="205"/>
      <c r="H233" s="205">
        <v>17</v>
      </c>
      <c r="I233" s="206">
        <v>59</v>
      </c>
      <c r="J233" s="174" t="s">
        <v>757</v>
      </c>
      <c r="K233" s="175">
        <f t="shared" ref="K233:K241" si="72">H233-F233</f>
        <v>-29.5</v>
      </c>
      <c r="L233" s="176">
        <f t="shared" ref="L233:L241" si="73">K233/F233</f>
        <v>-0.63440860215053763</v>
      </c>
      <c r="M233" s="172" t="s">
        <v>569</v>
      </c>
      <c r="N233" s="169">
        <v>43887</v>
      </c>
      <c r="O233" s="1"/>
      <c r="P233" s="1"/>
      <c r="Q233" s="1"/>
      <c r="R233" s="6" t="s">
        <v>744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137</v>
      </c>
      <c r="B234" s="190">
        <v>43396</v>
      </c>
      <c r="C234" s="190"/>
      <c r="D234" s="191" t="s">
        <v>405</v>
      </c>
      <c r="E234" s="192" t="s">
        <v>587</v>
      </c>
      <c r="F234" s="192">
        <v>156.5</v>
      </c>
      <c r="G234" s="192"/>
      <c r="H234" s="192">
        <v>207.5</v>
      </c>
      <c r="I234" s="194">
        <v>191</v>
      </c>
      <c r="J234" s="164" t="s">
        <v>645</v>
      </c>
      <c r="K234" s="165">
        <f t="shared" si="72"/>
        <v>51</v>
      </c>
      <c r="L234" s="166">
        <f t="shared" si="73"/>
        <v>0.32587859424920129</v>
      </c>
      <c r="M234" s="161" t="s">
        <v>557</v>
      </c>
      <c r="N234" s="167">
        <v>44369</v>
      </c>
      <c r="O234" s="1"/>
      <c r="P234" s="1"/>
      <c r="Q234" s="1"/>
      <c r="R234" s="6" t="s">
        <v>744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138</v>
      </c>
      <c r="B235" s="190">
        <v>43439</v>
      </c>
      <c r="C235" s="190"/>
      <c r="D235" s="191" t="s">
        <v>319</v>
      </c>
      <c r="E235" s="192" t="s">
        <v>587</v>
      </c>
      <c r="F235" s="192">
        <v>259.5</v>
      </c>
      <c r="G235" s="192"/>
      <c r="H235" s="192">
        <v>320</v>
      </c>
      <c r="I235" s="194">
        <v>320</v>
      </c>
      <c r="J235" s="164" t="s">
        <v>645</v>
      </c>
      <c r="K235" s="165">
        <f t="shared" si="72"/>
        <v>60.5</v>
      </c>
      <c r="L235" s="166">
        <f t="shared" si="73"/>
        <v>0.23314065510597304</v>
      </c>
      <c r="M235" s="161" t="s">
        <v>557</v>
      </c>
      <c r="N235" s="167">
        <v>44323</v>
      </c>
      <c r="O235" s="1"/>
      <c r="P235" s="1"/>
      <c r="Q235" s="1"/>
      <c r="R235" s="6" t="s">
        <v>744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2">
        <v>139</v>
      </c>
      <c r="B236" s="203">
        <v>43439</v>
      </c>
      <c r="C236" s="203"/>
      <c r="D236" s="204" t="s">
        <v>758</v>
      </c>
      <c r="E236" s="205" t="s">
        <v>587</v>
      </c>
      <c r="F236" s="205">
        <v>715</v>
      </c>
      <c r="G236" s="205"/>
      <c r="H236" s="205">
        <v>445</v>
      </c>
      <c r="I236" s="206">
        <v>840</v>
      </c>
      <c r="J236" s="174" t="s">
        <v>759</v>
      </c>
      <c r="K236" s="175">
        <f t="shared" si="72"/>
        <v>-270</v>
      </c>
      <c r="L236" s="176">
        <f t="shared" si="73"/>
        <v>-0.3776223776223776</v>
      </c>
      <c r="M236" s="172" t="s">
        <v>569</v>
      </c>
      <c r="N236" s="169">
        <v>43800</v>
      </c>
      <c r="O236" s="1"/>
      <c r="P236" s="1"/>
      <c r="Q236" s="1"/>
      <c r="R236" s="6" t="s">
        <v>744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140</v>
      </c>
      <c r="B237" s="190">
        <v>43469</v>
      </c>
      <c r="C237" s="190"/>
      <c r="D237" s="191" t="s">
        <v>157</v>
      </c>
      <c r="E237" s="192" t="s">
        <v>587</v>
      </c>
      <c r="F237" s="192">
        <v>875</v>
      </c>
      <c r="G237" s="192"/>
      <c r="H237" s="192">
        <v>1165</v>
      </c>
      <c r="I237" s="194">
        <v>1185</v>
      </c>
      <c r="J237" s="164" t="s">
        <v>760</v>
      </c>
      <c r="K237" s="165">
        <f t="shared" si="72"/>
        <v>290</v>
      </c>
      <c r="L237" s="166">
        <f t="shared" si="73"/>
        <v>0.33142857142857141</v>
      </c>
      <c r="M237" s="161" t="s">
        <v>557</v>
      </c>
      <c r="N237" s="167">
        <v>43847</v>
      </c>
      <c r="O237" s="1"/>
      <c r="P237" s="1"/>
      <c r="Q237" s="1"/>
      <c r="R237" s="6" t="s">
        <v>744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141</v>
      </c>
      <c r="B238" s="190">
        <v>43559</v>
      </c>
      <c r="C238" s="190"/>
      <c r="D238" s="191" t="s">
        <v>335</v>
      </c>
      <c r="E238" s="192" t="s">
        <v>587</v>
      </c>
      <c r="F238" s="192">
        <f>387-14.63</f>
        <v>372.37</v>
      </c>
      <c r="G238" s="192"/>
      <c r="H238" s="192">
        <v>490</v>
      </c>
      <c r="I238" s="194">
        <v>490</v>
      </c>
      <c r="J238" s="164" t="s">
        <v>645</v>
      </c>
      <c r="K238" s="165">
        <f t="shared" si="72"/>
        <v>117.63</v>
      </c>
      <c r="L238" s="166">
        <f t="shared" si="73"/>
        <v>0.31589548030185027</v>
      </c>
      <c r="M238" s="161" t="s">
        <v>557</v>
      </c>
      <c r="N238" s="167">
        <v>43850</v>
      </c>
      <c r="O238" s="1"/>
      <c r="P238" s="1"/>
      <c r="Q238" s="1"/>
      <c r="R238" s="6" t="s">
        <v>744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2">
        <v>142</v>
      </c>
      <c r="B239" s="203">
        <v>43578</v>
      </c>
      <c r="C239" s="203"/>
      <c r="D239" s="204" t="s">
        <v>761</v>
      </c>
      <c r="E239" s="205" t="s">
        <v>559</v>
      </c>
      <c r="F239" s="205">
        <v>220</v>
      </c>
      <c r="G239" s="205"/>
      <c r="H239" s="205">
        <v>127.5</v>
      </c>
      <c r="I239" s="206">
        <v>284</v>
      </c>
      <c r="J239" s="174" t="s">
        <v>762</v>
      </c>
      <c r="K239" s="175">
        <f t="shared" si="72"/>
        <v>-92.5</v>
      </c>
      <c r="L239" s="176">
        <f t="shared" si="73"/>
        <v>-0.42045454545454547</v>
      </c>
      <c r="M239" s="172" t="s">
        <v>569</v>
      </c>
      <c r="N239" s="169">
        <v>43896</v>
      </c>
      <c r="O239" s="1"/>
      <c r="P239" s="1"/>
      <c r="Q239" s="1"/>
      <c r="R239" s="6" t="s">
        <v>744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143</v>
      </c>
      <c r="B240" s="190">
        <v>43622</v>
      </c>
      <c r="C240" s="190"/>
      <c r="D240" s="191" t="s">
        <v>459</v>
      </c>
      <c r="E240" s="192" t="s">
        <v>559</v>
      </c>
      <c r="F240" s="192">
        <v>332.8</v>
      </c>
      <c r="G240" s="192"/>
      <c r="H240" s="192">
        <v>405</v>
      </c>
      <c r="I240" s="194">
        <v>419</v>
      </c>
      <c r="J240" s="164" t="s">
        <v>763</v>
      </c>
      <c r="K240" s="165">
        <f t="shared" si="72"/>
        <v>72.199999999999989</v>
      </c>
      <c r="L240" s="166">
        <f t="shared" si="73"/>
        <v>0.21694711538461534</v>
      </c>
      <c r="M240" s="161" t="s">
        <v>557</v>
      </c>
      <c r="N240" s="167">
        <v>43860</v>
      </c>
      <c r="O240" s="1"/>
      <c r="P240" s="1"/>
      <c r="Q240" s="1"/>
      <c r="R240" s="6" t="s">
        <v>748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3">
        <v>144</v>
      </c>
      <c r="B241" s="182">
        <v>43641</v>
      </c>
      <c r="C241" s="182"/>
      <c r="D241" s="183" t="s">
        <v>150</v>
      </c>
      <c r="E241" s="184" t="s">
        <v>587</v>
      </c>
      <c r="F241" s="184">
        <v>386</v>
      </c>
      <c r="G241" s="185"/>
      <c r="H241" s="185">
        <v>395</v>
      </c>
      <c r="I241" s="185">
        <v>452</v>
      </c>
      <c r="J241" s="186" t="s">
        <v>764</v>
      </c>
      <c r="K241" s="187">
        <f t="shared" si="72"/>
        <v>9</v>
      </c>
      <c r="L241" s="188">
        <f t="shared" si="73"/>
        <v>2.3316062176165803E-2</v>
      </c>
      <c r="M241" s="184" t="s">
        <v>678</v>
      </c>
      <c r="N241" s="182">
        <v>43868</v>
      </c>
      <c r="O241" s="1"/>
      <c r="P241" s="1"/>
      <c r="Q241" s="1"/>
      <c r="R241" s="6" t="s">
        <v>748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3">
        <v>145</v>
      </c>
      <c r="B242" s="182">
        <v>43707</v>
      </c>
      <c r="C242" s="182"/>
      <c r="D242" s="183" t="s">
        <v>130</v>
      </c>
      <c r="E242" s="184" t="s">
        <v>587</v>
      </c>
      <c r="F242" s="184">
        <v>137.5</v>
      </c>
      <c r="G242" s="185"/>
      <c r="H242" s="185">
        <v>138.5</v>
      </c>
      <c r="I242" s="185">
        <v>190</v>
      </c>
      <c r="J242" s="186" t="s">
        <v>784</v>
      </c>
      <c r="K242" s="187">
        <f>H242-F242</f>
        <v>1</v>
      </c>
      <c r="L242" s="188">
        <f>K242/F242</f>
        <v>7.2727272727272727E-3</v>
      </c>
      <c r="M242" s="184" t="s">
        <v>678</v>
      </c>
      <c r="N242" s="182">
        <v>44432</v>
      </c>
      <c r="O242" s="1"/>
      <c r="P242" s="1"/>
      <c r="Q242" s="1"/>
      <c r="R242" s="6" t="s">
        <v>744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146</v>
      </c>
      <c r="B243" s="190">
        <v>43731</v>
      </c>
      <c r="C243" s="190"/>
      <c r="D243" s="191" t="s">
        <v>413</v>
      </c>
      <c r="E243" s="192" t="s">
        <v>587</v>
      </c>
      <c r="F243" s="192">
        <v>235</v>
      </c>
      <c r="G243" s="192"/>
      <c r="H243" s="192">
        <v>295</v>
      </c>
      <c r="I243" s="194">
        <v>296</v>
      </c>
      <c r="J243" s="164" t="s">
        <v>765</v>
      </c>
      <c r="K243" s="165">
        <f t="shared" ref="K243:K249" si="74">H243-F243</f>
        <v>60</v>
      </c>
      <c r="L243" s="166">
        <f t="shared" ref="L243:L249" si="75">K243/F243</f>
        <v>0.25531914893617019</v>
      </c>
      <c r="M243" s="161" t="s">
        <v>557</v>
      </c>
      <c r="N243" s="167">
        <v>43844</v>
      </c>
      <c r="O243" s="1"/>
      <c r="P243" s="1"/>
      <c r="Q243" s="1"/>
      <c r="R243" s="6" t="s">
        <v>748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147</v>
      </c>
      <c r="B244" s="190">
        <v>43752</v>
      </c>
      <c r="C244" s="190"/>
      <c r="D244" s="191" t="s">
        <v>766</v>
      </c>
      <c r="E244" s="192" t="s">
        <v>587</v>
      </c>
      <c r="F244" s="192">
        <v>277.5</v>
      </c>
      <c r="G244" s="192"/>
      <c r="H244" s="192">
        <v>333</v>
      </c>
      <c r="I244" s="194">
        <v>333</v>
      </c>
      <c r="J244" s="164" t="s">
        <v>767</v>
      </c>
      <c r="K244" s="165">
        <f t="shared" si="74"/>
        <v>55.5</v>
      </c>
      <c r="L244" s="166">
        <f t="shared" si="75"/>
        <v>0.2</v>
      </c>
      <c r="M244" s="161" t="s">
        <v>557</v>
      </c>
      <c r="N244" s="167">
        <v>43846</v>
      </c>
      <c r="O244" s="1"/>
      <c r="P244" s="1"/>
      <c r="Q244" s="1"/>
      <c r="R244" s="6" t="s">
        <v>744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148</v>
      </c>
      <c r="B245" s="190">
        <v>43752</v>
      </c>
      <c r="C245" s="190"/>
      <c r="D245" s="191" t="s">
        <v>768</v>
      </c>
      <c r="E245" s="192" t="s">
        <v>587</v>
      </c>
      <c r="F245" s="192">
        <v>930</v>
      </c>
      <c r="G245" s="192"/>
      <c r="H245" s="192">
        <v>1165</v>
      </c>
      <c r="I245" s="194">
        <v>1200</v>
      </c>
      <c r="J245" s="164" t="s">
        <v>769</v>
      </c>
      <c r="K245" s="165">
        <f t="shared" si="74"/>
        <v>235</v>
      </c>
      <c r="L245" s="166">
        <f t="shared" si="75"/>
        <v>0.25268817204301075</v>
      </c>
      <c r="M245" s="161" t="s">
        <v>557</v>
      </c>
      <c r="N245" s="167">
        <v>43847</v>
      </c>
      <c r="O245" s="1"/>
      <c r="P245" s="1"/>
      <c r="Q245" s="1"/>
      <c r="R245" s="6" t="s">
        <v>748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149</v>
      </c>
      <c r="B246" s="190">
        <v>43753</v>
      </c>
      <c r="C246" s="190"/>
      <c r="D246" s="191" t="s">
        <v>770</v>
      </c>
      <c r="E246" s="192" t="s">
        <v>587</v>
      </c>
      <c r="F246" s="162">
        <v>111</v>
      </c>
      <c r="G246" s="192"/>
      <c r="H246" s="192">
        <v>141</v>
      </c>
      <c r="I246" s="194">
        <v>141</v>
      </c>
      <c r="J246" s="164" t="s">
        <v>572</v>
      </c>
      <c r="K246" s="165">
        <f t="shared" si="74"/>
        <v>30</v>
      </c>
      <c r="L246" s="166">
        <f t="shared" si="75"/>
        <v>0.27027027027027029</v>
      </c>
      <c r="M246" s="161" t="s">
        <v>557</v>
      </c>
      <c r="N246" s="167">
        <v>44328</v>
      </c>
      <c r="O246" s="1"/>
      <c r="P246" s="1"/>
      <c r="Q246" s="1"/>
      <c r="R246" s="6" t="s">
        <v>748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150</v>
      </c>
      <c r="B247" s="190">
        <v>43753</v>
      </c>
      <c r="C247" s="190"/>
      <c r="D247" s="191" t="s">
        <v>771</v>
      </c>
      <c r="E247" s="192" t="s">
        <v>587</v>
      </c>
      <c r="F247" s="162">
        <v>296</v>
      </c>
      <c r="G247" s="192"/>
      <c r="H247" s="192">
        <v>370</v>
      </c>
      <c r="I247" s="194">
        <v>370</v>
      </c>
      <c r="J247" s="164" t="s">
        <v>645</v>
      </c>
      <c r="K247" s="165">
        <f t="shared" si="74"/>
        <v>74</v>
      </c>
      <c r="L247" s="166">
        <f t="shared" si="75"/>
        <v>0.25</v>
      </c>
      <c r="M247" s="161" t="s">
        <v>557</v>
      </c>
      <c r="N247" s="167">
        <v>43853</v>
      </c>
      <c r="O247" s="1"/>
      <c r="P247" s="1"/>
      <c r="Q247" s="1"/>
      <c r="R247" s="6" t="s">
        <v>748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151</v>
      </c>
      <c r="B248" s="190">
        <v>43754</v>
      </c>
      <c r="C248" s="190"/>
      <c r="D248" s="191" t="s">
        <v>772</v>
      </c>
      <c r="E248" s="192" t="s">
        <v>587</v>
      </c>
      <c r="F248" s="162">
        <v>300</v>
      </c>
      <c r="G248" s="192"/>
      <c r="H248" s="192">
        <v>382.5</v>
      </c>
      <c r="I248" s="194">
        <v>344</v>
      </c>
      <c r="J248" s="164" t="s">
        <v>821</v>
      </c>
      <c r="K248" s="165">
        <f t="shared" si="74"/>
        <v>82.5</v>
      </c>
      <c r="L248" s="166">
        <f t="shared" si="75"/>
        <v>0.27500000000000002</v>
      </c>
      <c r="M248" s="161" t="s">
        <v>557</v>
      </c>
      <c r="N248" s="167">
        <v>44238</v>
      </c>
      <c r="O248" s="1"/>
      <c r="P248" s="1"/>
      <c r="Q248" s="1"/>
      <c r="R248" s="6" t="s">
        <v>748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152</v>
      </c>
      <c r="B249" s="190">
        <v>43832</v>
      </c>
      <c r="C249" s="190"/>
      <c r="D249" s="191" t="s">
        <v>773</v>
      </c>
      <c r="E249" s="192" t="s">
        <v>587</v>
      </c>
      <c r="F249" s="162">
        <v>495</v>
      </c>
      <c r="G249" s="192"/>
      <c r="H249" s="192">
        <v>595</v>
      </c>
      <c r="I249" s="194">
        <v>590</v>
      </c>
      <c r="J249" s="164" t="s">
        <v>820</v>
      </c>
      <c r="K249" s="165">
        <f t="shared" si="74"/>
        <v>100</v>
      </c>
      <c r="L249" s="166">
        <f t="shared" si="75"/>
        <v>0.20202020202020202</v>
      </c>
      <c r="M249" s="161" t="s">
        <v>557</v>
      </c>
      <c r="N249" s="167">
        <v>44589</v>
      </c>
      <c r="O249" s="1"/>
      <c r="P249" s="1"/>
      <c r="Q249" s="1"/>
      <c r="R249" s="6" t="s">
        <v>748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153</v>
      </c>
      <c r="B250" s="190">
        <v>43966</v>
      </c>
      <c r="C250" s="190"/>
      <c r="D250" s="191" t="s">
        <v>71</v>
      </c>
      <c r="E250" s="192" t="s">
        <v>587</v>
      </c>
      <c r="F250" s="162">
        <v>67.5</v>
      </c>
      <c r="G250" s="192"/>
      <c r="H250" s="192">
        <v>86</v>
      </c>
      <c r="I250" s="194">
        <v>86</v>
      </c>
      <c r="J250" s="164" t="s">
        <v>774</v>
      </c>
      <c r="K250" s="165">
        <f t="shared" ref="K250:K257" si="76">H250-F250</f>
        <v>18.5</v>
      </c>
      <c r="L250" s="166">
        <f t="shared" ref="L250:L257" si="77">K250/F250</f>
        <v>0.27407407407407408</v>
      </c>
      <c r="M250" s="161" t="s">
        <v>557</v>
      </c>
      <c r="N250" s="167">
        <v>44008</v>
      </c>
      <c r="O250" s="1"/>
      <c r="P250" s="1"/>
      <c r="Q250" s="1"/>
      <c r="R250" s="6" t="s">
        <v>748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154</v>
      </c>
      <c r="B251" s="190">
        <v>44035</v>
      </c>
      <c r="C251" s="190"/>
      <c r="D251" s="191" t="s">
        <v>458</v>
      </c>
      <c r="E251" s="192" t="s">
        <v>587</v>
      </c>
      <c r="F251" s="162">
        <v>231</v>
      </c>
      <c r="G251" s="192"/>
      <c r="H251" s="192">
        <v>281</v>
      </c>
      <c r="I251" s="194">
        <v>281</v>
      </c>
      <c r="J251" s="164" t="s">
        <v>645</v>
      </c>
      <c r="K251" s="165">
        <f t="shared" si="76"/>
        <v>50</v>
      </c>
      <c r="L251" s="166">
        <f t="shared" si="77"/>
        <v>0.21645021645021645</v>
      </c>
      <c r="M251" s="161" t="s">
        <v>557</v>
      </c>
      <c r="N251" s="167">
        <v>44358</v>
      </c>
      <c r="O251" s="1"/>
      <c r="P251" s="1"/>
      <c r="Q251" s="1"/>
      <c r="R251" s="6" t="s">
        <v>748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155</v>
      </c>
      <c r="B252" s="190">
        <v>44092</v>
      </c>
      <c r="C252" s="190"/>
      <c r="D252" s="191" t="s">
        <v>395</v>
      </c>
      <c r="E252" s="192" t="s">
        <v>587</v>
      </c>
      <c r="F252" s="192">
        <v>206</v>
      </c>
      <c r="G252" s="192"/>
      <c r="H252" s="192">
        <v>248</v>
      </c>
      <c r="I252" s="194">
        <v>248</v>
      </c>
      <c r="J252" s="164" t="s">
        <v>645</v>
      </c>
      <c r="K252" s="165">
        <f t="shared" si="76"/>
        <v>42</v>
      </c>
      <c r="L252" s="166">
        <f t="shared" si="77"/>
        <v>0.20388349514563106</v>
      </c>
      <c r="M252" s="161" t="s">
        <v>557</v>
      </c>
      <c r="N252" s="167">
        <v>44214</v>
      </c>
      <c r="O252" s="1"/>
      <c r="P252" s="1"/>
      <c r="Q252" s="1"/>
      <c r="R252" s="6" t="s">
        <v>748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156</v>
      </c>
      <c r="B253" s="190">
        <v>44140</v>
      </c>
      <c r="C253" s="190"/>
      <c r="D253" s="191" t="s">
        <v>395</v>
      </c>
      <c r="E253" s="192" t="s">
        <v>587</v>
      </c>
      <c r="F253" s="192">
        <v>182.5</v>
      </c>
      <c r="G253" s="192"/>
      <c r="H253" s="192">
        <v>248</v>
      </c>
      <c r="I253" s="194">
        <v>248</v>
      </c>
      <c r="J253" s="164" t="s">
        <v>645</v>
      </c>
      <c r="K253" s="165">
        <f t="shared" si="76"/>
        <v>65.5</v>
      </c>
      <c r="L253" s="166">
        <f t="shared" si="77"/>
        <v>0.35890410958904112</v>
      </c>
      <c r="M253" s="161" t="s">
        <v>557</v>
      </c>
      <c r="N253" s="167">
        <v>44214</v>
      </c>
      <c r="O253" s="1"/>
      <c r="P253" s="1"/>
      <c r="Q253" s="1"/>
      <c r="R253" s="6" t="s">
        <v>748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157</v>
      </c>
      <c r="B254" s="190">
        <v>44140</v>
      </c>
      <c r="C254" s="190"/>
      <c r="D254" s="191" t="s">
        <v>319</v>
      </c>
      <c r="E254" s="192" t="s">
        <v>587</v>
      </c>
      <c r="F254" s="192">
        <v>247.5</v>
      </c>
      <c r="G254" s="192"/>
      <c r="H254" s="192">
        <v>320</v>
      </c>
      <c r="I254" s="194">
        <v>320</v>
      </c>
      <c r="J254" s="164" t="s">
        <v>645</v>
      </c>
      <c r="K254" s="165">
        <f t="shared" si="76"/>
        <v>72.5</v>
      </c>
      <c r="L254" s="166">
        <f t="shared" si="77"/>
        <v>0.29292929292929293</v>
      </c>
      <c r="M254" s="161" t="s">
        <v>557</v>
      </c>
      <c r="N254" s="167">
        <v>44323</v>
      </c>
      <c r="O254" s="1"/>
      <c r="P254" s="1"/>
      <c r="Q254" s="1"/>
      <c r="R254" s="6" t="s">
        <v>748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158</v>
      </c>
      <c r="B255" s="190">
        <v>44140</v>
      </c>
      <c r="C255" s="190"/>
      <c r="D255" s="191" t="s">
        <v>270</v>
      </c>
      <c r="E255" s="192" t="s">
        <v>587</v>
      </c>
      <c r="F255" s="162">
        <v>925</v>
      </c>
      <c r="G255" s="192"/>
      <c r="H255" s="192">
        <v>1095</v>
      </c>
      <c r="I255" s="194">
        <v>1093</v>
      </c>
      <c r="J255" s="164" t="s">
        <v>775</v>
      </c>
      <c r="K255" s="165">
        <f t="shared" si="76"/>
        <v>170</v>
      </c>
      <c r="L255" s="166">
        <f t="shared" si="77"/>
        <v>0.18378378378378379</v>
      </c>
      <c r="M255" s="161" t="s">
        <v>557</v>
      </c>
      <c r="N255" s="167">
        <v>44201</v>
      </c>
      <c r="O255" s="1"/>
      <c r="P255" s="1"/>
      <c r="Q255" s="1"/>
      <c r="R255" s="6" t="s">
        <v>748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159</v>
      </c>
      <c r="B256" s="190">
        <v>44140</v>
      </c>
      <c r="C256" s="190"/>
      <c r="D256" s="191" t="s">
        <v>335</v>
      </c>
      <c r="E256" s="192" t="s">
        <v>587</v>
      </c>
      <c r="F256" s="162">
        <v>332.5</v>
      </c>
      <c r="G256" s="192"/>
      <c r="H256" s="192">
        <v>393</v>
      </c>
      <c r="I256" s="194">
        <v>406</v>
      </c>
      <c r="J256" s="164" t="s">
        <v>776</v>
      </c>
      <c r="K256" s="165">
        <f t="shared" si="76"/>
        <v>60.5</v>
      </c>
      <c r="L256" s="166">
        <f t="shared" si="77"/>
        <v>0.18195488721804512</v>
      </c>
      <c r="M256" s="161" t="s">
        <v>557</v>
      </c>
      <c r="N256" s="167">
        <v>44256</v>
      </c>
      <c r="O256" s="1"/>
      <c r="P256" s="1"/>
      <c r="Q256" s="1"/>
      <c r="R256" s="6" t="s">
        <v>748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160</v>
      </c>
      <c r="B257" s="190">
        <v>44141</v>
      </c>
      <c r="C257" s="190"/>
      <c r="D257" s="191" t="s">
        <v>458</v>
      </c>
      <c r="E257" s="192" t="s">
        <v>587</v>
      </c>
      <c r="F257" s="162">
        <v>231</v>
      </c>
      <c r="G257" s="192"/>
      <c r="H257" s="192">
        <v>281</v>
      </c>
      <c r="I257" s="194">
        <v>281</v>
      </c>
      <c r="J257" s="164" t="s">
        <v>645</v>
      </c>
      <c r="K257" s="165">
        <f t="shared" si="76"/>
        <v>50</v>
      </c>
      <c r="L257" s="166">
        <f t="shared" si="77"/>
        <v>0.21645021645021645</v>
      </c>
      <c r="M257" s="161" t="s">
        <v>557</v>
      </c>
      <c r="N257" s="167">
        <v>44358</v>
      </c>
      <c r="O257" s="1"/>
      <c r="P257" s="1"/>
      <c r="Q257" s="1"/>
      <c r="R257" s="6" t="s">
        <v>748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5">
        <v>161</v>
      </c>
      <c r="B258" s="208">
        <v>44187</v>
      </c>
      <c r="C258" s="208"/>
      <c r="D258" s="209" t="s">
        <v>433</v>
      </c>
      <c r="E258" s="53" t="s">
        <v>587</v>
      </c>
      <c r="F258" s="210" t="s">
        <v>777</v>
      </c>
      <c r="G258" s="53"/>
      <c r="H258" s="53"/>
      <c r="I258" s="211">
        <v>239</v>
      </c>
      <c r="J258" s="207" t="s">
        <v>560</v>
      </c>
      <c r="K258" s="207"/>
      <c r="L258" s="212"/>
      <c r="M258" s="213"/>
      <c r="N258" s="214"/>
      <c r="O258" s="1"/>
      <c r="P258" s="1"/>
      <c r="Q258" s="1"/>
      <c r="R258" s="6" t="s">
        <v>748</v>
      </c>
    </row>
    <row r="259" spans="1:26" ht="12.75" customHeight="1">
      <c r="A259" s="189">
        <v>162</v>
      </c>
      <c r="B259" s="190">
        <v>44258</v>
      </c>
      <c r="C259" s="190"/>
      <c r="D259" s="191" t="s">
        <v>773</v>
      </c>
      <c r="E259" s="192" t="s">
        <v>587</v>
      </c>
      <c r="F259" s="162">
        <v>495</v>
      </c>
      <c r="G259" s="192"/>
      <c r="H259" s="192">
        <v>595</v>
      </c>
      <c r="I259" s="194">
        <v>590</v>
      </c>
      <c r="J259" s="164" t="s">
        <v>820</v>
      </c>
      <c r="K259" s="165">
        <f>H259-F259</f>
        <v>100</v>
      </c>
      <c r="L259" s="166">
        <f>K259/F259</f>
        <v>0.20202020202020202</v>
      </c>
      <c r="M259" s="161" t="s">
        <v>557</v>
      </c>
      <c r="N259" s="167">
        <v>44589</v>
      </c>
      <c r="O259" s="1"/>
      <c r="P259" s="1"/>
      <c r="R259" s="6" t="s">
        <v>748</v>
      </c>
    </row>
    <row r="260" spans="1:26" ht="12.75" customHeight="1">
      <c r="A260" s="189">
        <v>163</v>
      </c>
      <c r="B260" s="190">
        <v>44274</v>
      </c>
      <c r="C260" s="190"/>
      <c r="D260" s="191" t="s">
        <v>335</v>
      </c>
      <c r="E260" s="192" t="s">
        <v>587</v>
      </c>
      <c r="F260" s="162">
        <v>355</v>
      </c>
      <c r="G260" s="192"/>
      <c r="H260" s="192">
        <v>422.5</v>
      </c>
      <c r="I260" s="194">
        <v>420</v>
      </c>
      <c r="J260" s="164" t="s">
        <v>778</v>
      </c>
      <c r="K260" s="165">
        <f>H260-F260</f>
        <v>67.5</v>
      </c>
      <c r="L260" s="166">
        <f>K260/F260</f>
        <v>0.19014084507042253</v>
      </c>
      <c r="M260" s="161" t="s">
        <v>557</v>
      </c>
      <c r="N260" s="167">
        <v>44361</v>
      </c>
      <c r="O260" s="1"/>
      <c r="R260" s="216" t="s">
        <v>748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164</v>
      </c>
      <c r="B261" s="190">
        <v>44295</v>
      </c>
      <c r="C261" s="190"/>
      <c r="D261" s="191" t="s">
        <v>779</v>
      </c>
      <c r="E261" s="192" t="s">
        <v>587</v>
      </c>
      <c r="F261" s="162">
        <v>555</v>
      </c>
      <c r="G261" s="192"/>
      <c r="H261" s="192">
        <v>663</v>
      </c>
      <c r="I261" s="194">
        <v>663</v>
      </c>
      <c r="J261" s="164" t="s">
        <v>780</v>
      </c>
      <c r="K261" s="165">
        <f>H261-F261</f>
        <v>108</v>
      </c>
      <c r="L261" s="166">
        <f>K261/F261</f>
        <v>0.19459459459459461</v>
      </c>
      <c r="M261" s="161" t="s">
        <v>557</v>
      </c>
      <c r="N261" s="167">
        <v>44321</v>
      </c>
      <c r="O261" s="1"/>
      <c r="P261" s="1"/>
      <c r="Q261" s="1"/>
      <c r="R261" s="216" t="s">
        <v>748</v>
      </c>
    </row>
    <row r="262" spans="1:26" ht="12.75" customHeight="1">
      <c r="A262" s="189">
        <v>165</v>
      </c>
      <c r="B262" s="190">
        <v>44308</v>
      </c>
      <c r="C262" s="190"/>
      <c r="D262" s="191" t="s">
        <v>365</v>
      </c>
      <c r="E262" s="192" t="s">
        <v>587</v>
      </c>
      <c r="F262" s="162">
        <v>126.5</v>
      </c>
      <c r="G262" s="192"/>
      <c r="H262" s="192">
        <v>155</v>
      </c>
      <c r="I262" s="194">
        <v>155</v>
      </c>
      <c r="J262" s="164" t="s">
        <v>645</v>
      </c>
      <c r="K262" s="165">
        <f>H262-F262</f>
        <v>28.5</v>
      </c>
      <c r="L262" s="166">
        <f>K262/F262</f>
        <v>0.22529644268774704</v>
      </c>
      <c r="M262" s="161" t="s">
        <v>557</v>
      </c>
      <c r="N262" s="167">
        <v>44362</v>
      </c>
      <c r="O262" s="1"/>
      <c r="R262" s="216" t="s">
        <v>748</v>
      </c>
    </row>
    <row r="263" spans="1:26" ht="12.75" customHeight="1">
      <c r="A263" s="246">
        <v>166</v>
      </c>
      <c r="B263" s="247">
        <v>44368</v>
      </c>
      <c r="C263" s="247"/>
      <c r="D263" s="248" t="s">
        <v>383</v>
      </c>
      <c r="E263" s="249" t="s">
        <v>587</v>
      </c>
      <c r="F263" s="250">
        <v>287.5</v>
      </c>
      <c r="G263" s="249"/>
      <c r="H263" s="249">
        <v>245</v>
      </c>
      <c r="I263" s="251">
        <v>344</v>
      </c>
      <c r="J263" s="174" t="s">
        <v>815</v>
      </c>
      <c r="K263" s="175">
        <f>H263-F263</f>
        <v>-42.5</v>
      </c>
      <c r="L263" s="176">
        <f>K263/F263</f>
        <v>-0.14782608695652175</v>
      </c>
      <c r="M263" s="172" t="s">
        <v>569</v>
      </c>
      <c r="N263" s="169">
        <v>44508</v>
      </c>
      <c r="O263" s="1"/>
      <c r="R263" s="216" t="s">
        <v>748</v>
      </c>
    </row>
    <row r="264" spans="1:26" ht="12.75" customHeight="1">
      <c r="A264" s="215">
        <v>167</v>
      </c>
      <c r="B264" s="208">
        <v>44368</v>
      </c>
      <c r="C264" s="208"/>
      <c r="D264" s="209" t="s">
        <v>458</v>
      </c>
      <c r="E264" s="53" t="s">
        <v>587</v>
      </c>
      <c r="F264" s="210" t="s">
        <v>781</v>
      </c>
      <c r="G264" s="53"/>
      <c r="H264" s="53"/>
      <c r="I264" s="211">
        <v>320</v>
      </c>
      <c r="J264" s="207" t="s">
        <v>560</v>
      </c>
      <c r="K264" s="215"/>
      <c r="L264" s="208"/>
      <c r="M264" s="208"/>
      <c r="N264" s="209"/>
      <c r="O264" s="41"/>
      <c r="R264" s="216" t="s">
        <v>748</v>
      </c>
    </row>
    <row r="265" spans="1:26" ht="12.75" customHeight="1">
      <c r="A265" s="189">
        <v>168</v>
      </c>
      <c r="B265" s="190">
        <v>44406</v>
      </c>
      <c r="C265" s="190"/>
      <c r="D265" s="191" t="s">
        <v>365</v>
      </c>
      <c r="E265" s="192" t="s">
        <v>587</v>
      </c>
      <c r="F265" s="162">
        <v>162.5</v>
      </c>
      <c r="G265" s="192"/>
      <c r="H265" s="192">
        <v>200</v>
      </c>
      <c r="I265" s="194">
        <v>200</v>
      </c>
      <c r="J265" s="164" t="s">
        <v>645</v>
      </c>
      <c r="K265" s="165">
        <f>H265-F265</f>
        <v>37.5</v>
      </c>
      <c r="L265" s="166">
        <f>K265/F265</f>
        <v>0.23076923076923078</v>
      </c>
      <c r="M265" s="161" t="s">
        <v>557</v>
      </c>
      <c r="N265" s="167">
        <v>44571</v>
      </c>
      <c r="O265" s="1"/>
      <c r="R265" s="216" t="s">
        <v>748</v>
      </c>
    </row>
    <row r="266" spans="1:26" ht="12.75" customHeight="1">
      <c r="A266" s="189">
        <v>169</v>
      </c>
      <c r="B266" s="190">
        <v>44462</v>
      </c>
      <c r="C266" s="190"/>
      <c r="D266" s="191" t="s">
        <v>786</v>
      </c>
      <c r="E266" s="192" t="s">
        <v>587</v>
      </c>
      <c r="F266" s="162">
        <v>1235</v>
      </c>
      <c r="G266" s="192"/>
      <c r="H266" s="192">
        <v>1505</v>
      </c>
      <c r="I266" s="194">
        <v>1500</v>
      </c>
      <c r="J266" s="164" t="s">
        <v>645</v>
      </c>
      <c r="K266" s="165">
        <f>H266-F266</f>
        <v>270</v>
      </c>
      <c r="L266" s="166">
        <f>K266/F266</f>
        <v>0.21862348178137653</v>
      </c>
      <c r="M266" s="161" t="s">
        <v>557</v>
      </c>
      <c r="N266" s="167">
        <v>44564</v>
      </c>
      <c r="O266" s="1"/>
      <c r="R266" s="216" t="s">
        <v>748</v>
      </c>
    </row>
    <row r="267" spans="1:26" ht="12.75" customHeight="1">
      <c r="A267" s="230">
        <v>170</v>
      </c>
      <c r="B267" s="231">
        <v>44480</v>
      </c>
      <c r="C267" s="231"/>
      <c r="D267" s="232" t="s">
        <v>788</v>
      </c>
      <c r="E267" s="233" t="s">
        <v>587</v>
      </c>
      <c r="F267" s="234" t="s">
        <v>792</v>
      </c>
      <c r="G267" s="233"/>
      <c r="H267" s="233"/>
      <c r="I267" s="233">
        <v>145</v>
      </c>
      <c r="J267" s="235" t="s">
        <v>560</v>
      </c>
      <c r="K267" s="230"/>
      <c r="L267" s="231"/>
      <c r="M267" s="231"/>
      <c r="N267" s="232"/>
      <c r="O267" s="41"/>
      <c r="R267" s="216" t="s">
        <v>748</v>
      </c>
    </row>
    <row r="268" spans="1:26" ht="12.75" customHeight="1">
      <c r="A268" s="236">
        <v>171</v>
      </c>
      <c r="B268" s="237">
        <v>44481</v>
      </c>
      <c r="C268" s="237"/>
      <c r="D268" s="238" t="s">
        <v>259</v>
      </c>
      <c r="E268" s="239" t="s">
        <v>587</v>
      </c>
      <c r="F268" s="240" t="s">
        <v>790</v>
      </c>
      <c r="G268" s="239"/>
      <c r="H268" s="239"/>
      <c r="I268" s="239">
        <v>380</v>
      </c>
      <c r="J268" s="241" t="s">
        <v>560</v>
      </c>
      <c r="K268" s="236"/>
      <c r="L268" s="237"/>
      <c r="M268" s="237"/>
      <c r="N268" s="238"/>
      <c r="O268" s="41"/>
      <c r="R268" s="216" t="s">
        <v>748</v>
      </c>
    </row>
    <row r="269" spans="1:26" ht="12.75" customHeight="1">
      <c r="A269" s="236">
        <v>172</v>
      </c>
      <c r="B269" s="237">
        <v>44481</v>
      </c>
      <c r="C269" s="237"/>
      <c r="D269" s="238" t="s">
        <v>390</v>
      </c>
      <c r="E269" s="239" t="s">
        <v>587</v>
      </c>
      <c r="F269" s="240" t="s">
        <v>791</v>
      </c>
      <c r="G269" s="239"/>
      <c r="H269" s="239"/>
      <c r="I269" s="239">
        <v>56</v>
      </c>
      <c r="J269" s="241" t="s">
        <v>560</v>
      </c>
      <c r="K269" s="236"/>
      <c r="L269" s="237"/>
      <c r="M269" s="237"/>
      <c r="N269" s="238"/>
      <c r="O269" s="41"/>
      <c r="R269" s="216"/>
    </row>
    <row r="270" spans="1:26" ht="12.75" customHeight="1">
      <c r="A270" s="189">
        <v>173</v>
      </c>
      <c r="B270" s="190">
        <v>44551</v>
      </c>
      <c r="C270" s="190"/>
      <c r="D270" s="191" t="s">
        <v>118</v>
      </c>
      <c r="E270" s="192" t="s">
        <v>587</v>
      </c>
      <c r="F270" s="162">
        <v>2300</v>
      </c>
      <c r="G270" s="192"/>
      <c r="H270" s="192">
        <f>(2820+2200)/2</f>
        <v>2510</v>
      </c>
      <c r="I270" s="194">
        <v>3000</v>
      </c>
      <c r="J270" s="164" t="s">
        <v>830</v>
      </c>
      <c r="K270" s="165">
        <f>H270-F270</f>
        <v>210</v>
      </c>
      <c r="L270" s="166">
        <f>K270/F270</f>
        <v>9.1304347826086957E-2</v>
      </c>
      <c r="M270" s="161" t="s">
        <v>557</v>
      </c>
      <c r="N270" s="167">
        <v>44649</v>
      </c>
      <c r="O270" s="1"/>
      <c r="R270" s="216"/>
    </row>
    <row r="271" spans="1:26" ht="12.75" customHeight="1">
      <c r="A271" s="242">
        <v>174</v>
      </c>
      <c r="B271" s="237">
        <v>44606</v>
      </c>
      <c r="C271" s="242"/>
      <c r="D271" s="242" t="s">
        <v>411</v>
      </c>
      <c r="E271" s="239" t="s">
        <v>587</v>
      </c>
      <c r="F271" s="239" t="s">
        <v>823</v>
      </c>
      <c r="G271" s="239"/>
      <c r="H271" s="239"/>
      <c r="I271" s="239">
        <v>764</v>
      </c>
      <c r="J271" s="239" t="s">
        <v>560</v>
      </c>
      <c r="K271" s="239"/>
      <c r="L271" s="239"/>
      <c r="M271" s="239"/>
      <c r="N271" s="242"/>
      <c r="O271" s="41"/>
      <c r="R271" s="216"/>
    </row>
    <row r="272" spans="1:26" ht="12.75" customHeight="1">
      <c r="A272" s="242">
        <v>175</v>
      </c>
      <c r="B272" s="237">
        <v>44613</v>
      </c>
      <c r="C272" s="242"/>
      <c r="D272" s="242" t="s">
        <v>786</v>
      </c>
      <c r="E272" s="239" t="s">
        <v>587</v>
      </c>
      <c r="F272" s="239" t="s">
        <v>824</v>
      </c>
      <c r="G272" s="239"/>
      <c r="H272" s="239"/>
      <c r="I272" s="239">
        <v>1510</v>
      </c>
      <c r="J272" s="239" t="s">
        <v>560</v>
      </c>
      <c r="K272" s="239"/>
      <c r="L272" s="239"/>
      <c r="M272" s="239"/>
      <c r="N272" s="242"/>
      <c r="O272" s="41"/>
      <c r="R272" s="216"/>
    </row>
    <row r="273" spans="1:18" ht="12.75" customHeight="1">
      <c r="A273">
        <v>176</v>
      </c>
      <c r="B273" s="237">
        <v>44670</v>
      </c>
      <c r="C273" s="237"/>
      <c r="D273" s="242" t="s">
        <v>521</v>
      </c>
      <c r="E273" s="292" t="s">
        <v>587</v>
      </c>
      <c r="F273" s="239" t="s">
        <v>832</v>
      </c>
      <c r="G273" s="239"/>
      <c r="H273" s="239"/>
      <c r="I273" s="239">
        <v>553</v>
      </c>
      <c r="J273" s="239" t="s">
        <v>560</v>
      </c>
      <c r="K273" s="239"/>
      <c r="L273" s="239"/>
      <c r="M273" s="239"/>
      <c r="N273" s="239"/>
      <c r="O273" s="41"/>
      <c r="R273" s="216"/>
    </row>
    <row r="274" spans="1:18" ht="12.75" customHeight="1">
      <c r="A274" s="215">
        <v>177</v>
      </c>
      <c r="B274" s="237">
        <v>44746</v>
      </c>
      <c r="D274" s="340" t="s">
        <v>879</v>
      </c>
      <c r="E274" s="339" t="s">
        <v>587</v>
      </c>
      <c r="F274" s="239" t="s">
        <v>878</v>
      </c>
      <c r="G274" s="239"/>
      <c r="H274" s="239"/>
      <c r="I274" s="239">
        <v>254</v>
      </c>
      <c r="J274" s="239" t="s">
        <v>560</v>
      </c>
      <c r="K274" s="239"/>
      <c r="L274" s="239"/>
      <c r="M274" s="239"/>
      <c r="N274" s="239"/>
      <c r="O274" s="41"/>
      <c r="R274" s="21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B277" s="217" t="s">
        <v>782</v>
      </c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A284" s="218"/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A285" s="218"/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A286" s="53"/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</sheetData>
  <autoFilter ref="R1:R282"/>
  <mergeCells count="9">
    <mergeCell ref="A71:A72"/>
    <mergeCell ref="M71:M72"/>
    <mergeCell ref="N71:N72"/>
    <mergeCell ref="O71:O72"/>
    <mergeCell ref="P71:P72"/>
    <mergeCell ref="G71:G72"/>
    <mergeCell ref="I71:I72"/>
    <mergeCell ref="J71:J72"/>
    <mergeCell ref="B71:B72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5 K48 K61 K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2022-08-02T02:46:57Z</dcterms:modified>
</cp:coreProperties>
</file>