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F&amp;O)'!$R$1:$R$392</definedName>
  </definedNames>
  <calcPr calcId="124519"/>
</workbook>
</file>

<file path=xl/calcChain.xml><?xml version="1.0" encoding="utf-8"?>
<calcChain xmlns="http://schemas.openxmlformats.org/spreadsheetml/2006/main">
  <c r="L138" i="6"/>
  <c r="K138"/>
  <c r="L134"/>
  <c r="K134"/>
  <c r="L135"/>
  <c r="K135"/>
  <c r="L131"/>
  <c r="K131"/>
  <c r="L130"/>
  <c r="K130"/>
  <c r="L128"/>
  <c r="K128"/>
  <c r="L127"/>
  <c r="K127"/>
  <c r="L74"/>
  <c r="K74"/>
  <c r="L73"/>
  <c r="K73"/>
  <c r="M127" l="1"/>
  <c r="M135"/>
  <c r="M131"/>
  <c r="M73"/>
  <c r="M74"/>
  <c r="M138"/>
  <c r="M134"/>
  <c r="M130"/>
  <c r="M128"/>
  <c r="K183" l="1"/>
  <c r="M183" s="1"/>
  <c r="M182"/>
  <c r="K182"/>
  <c r="K181"/>
  <c r="M181" s="1"/>
  <c r="L129"/>
  <c r="M129" s="1"/>
  <c r="K129"/>
  <c r="L125"/>
  <c r="K125"/>
  <c r="K180"/>
  <c r="M180" s="1"/>
  <c r="K179"/>
  <c r="M179" s="1"/>
  <c r="L124"/>
  <c r="K124"/>
  <c r="L123"/>
  <c r="M123" s="1"/>
  <c r="K123"/>
  <c r="L118"/>
  <c r="K118"/>
  <c r="L13"/>
  <c r="K13"/>
  <c r="L71"/>
  <c r="K71"/>
  <c r="L70"/>
  <c r="K70"/>
  <c r="K178"/>
  <c r="M178" s="1"/>
  <c r="K177"/>
  <c r="M177" s="1"/>
  <c r="K175"/>
  <c r="M175" s="1"/>
  <c r="L114"/>
  <c r="M114" s="1"/>
  <c r="K114"/>
  <c r="L121"/>
  <c r="K121"/>
  <c r="L120"/>
  <c r="K120"/>
  <c r="L26"/>
  <c r="K26"/>
  <c r="L68"/>
  <c r="K68"/>
  <c r="L122"/>
  <c r="K122"/>
  <c r="M124" l="1"/>
  <c r="M120"/>
  <c r="M13"/>
  <c r="M68"/>
  <c r="M71"/>
  <c r="M26"/>
  <c r="M70"/>
  <c r="M125"/>
  <c r="M118"/>
  <c r="M121"/>
  <c r="M122"/>
  <c r="K174" l="1"/>
  <c r="M174" s="1"/>
  <c r="K173"/>
  <c r="M173" s="1"/>
  <c r="K170"/>
  <c r="M170" s="1"/>
  <c r="L112"/>
  <c r="K112"/>
  <c r="L63"/>
  <c r="K63"/>
  <c r="L43"/>
  <c r="K43"/>
  <c r="L20"/>
  <c r="K20"/>
  <c r="K172"/>
  <c r="M172" s="1"/>
  <c r="L119"/>
  <c r="K119"/>
  <c r="L117"/>
  <c r="K117"/>
  <c r="L67"/>
  <c r="K67"/>
  <c r="L110"/>
  <c r="K110"/>
  <c r="L116"/>
  <c r="K116"/>
  <c r="H10"/>
  <c r="L115"/>
  <c r="K115"/>
  <c r="L113"/>
  <c r="K113"/>
  <c r="K154"/>
  <c r="M154" s="1"/>
  <c r="M163"/>
  <c r="I164"/>
  <c r="I163"/>
  <c r="L61"/>
  <c r="K61"/>
  <c r="L65"/>
  <c r="K65"/>
  <c r="L60"/>
  <c r="K60"/>
  <c r="L64"/>
  <c r="K64"/>
  <c r="K171"/>
  <c r="M171" s="1"/>
  <c r="K166"/>
  <c r="M166" s="1"/>
  <c r="K167"/>
  <c r="M167" s="1"/>
  <c r="L111"/>
  <c r="K111"/>
  <c r="K156"/>
  <c r="M156" s="1"/>
  <c r="K169"/>
  <c r="M169" s="1"/>
  <c r="K168"/>
  <c r="M168" s="1"/>
  <c r="K165"/>
  <c r="M165" s="1"/>
  <c r="L106"/>
  <c r="K106"/>
  <c r="L59"/>
  <c r="K59"/>
  <c r="L62"/>
  <c r="K62"/>
  <c r="L57"/>
  <c r="K57"/>
  <c r="L39"/>
  <c r="K39"/>
  <c r="L18"/>
  <c r="K18"/>
  <c r="L108"/>
  <c r="K108"/>
  <c r="L105"/>
  <c r="K105"/>
  <c r="L109"/>
  <c r="K109"/>
  <c r="L94"/>
  <c r="K94"/>
  <c r="L19"/>
  <c r="K19"/>
  <c r="K376"/>
  <c r="L376" s="1"/>
  <c r="K375"/>
  <c r="L375" s="1"/>
  <c r="K374"/>
  <c r="L374" s="1"/>
  <c r="K371"/>
  <c r="L371" s="1"/>
  <c r="K370"/>
  <c r="L370" s="1"/>
  <c r="K369"/>
  <c r="L369" s="1"/>
  <c r="K368"/>
  <c r="L368" s="1"/>
  <c r="K367"/>
  <c r="L367" s="1"/>
  <c r="K366"/>
  <c r="L366" s="1"/>
  <c r="K365"/>
  <c r="L365" s="1"/>
  <c r="K364"/>
  <c r="L364" s="1"/>
  <c r="K362"/>
  <c r="L362" s="1"/>
  <c r="K361"/>
  <c r="L361" s="1"/>
  <c r="K360"/>
  <c r="L360" s="1"/>
  <c r="K359"/>
  <c r="L359" s="1"/>
  <c r="K358"/>
  <c r="L358" s="1"/>
  <c r="K357"/>
  <c r="L357" s="1"/>
  <c r="K355"/>
  <c r="L355" s="1"/>
  <c r="K354"/>
  <c r="L354" s="1"/>
  <c r="K353"/>
  <c r="L353" s="1"/>
  <c r="F352"/>
  <c r="K352" s="1"/>
  <c r="L352" s="1"/>
  <c r="K351"/>
  <c r="L351" s="1"/>
  <c r="K350"/>
  <c r="L350" s="1"/>
  <c r="K349"/>
  <c r="L349" s="1"/>
  <c r="K348"/>
  <c r="L348" s="1"/>
  <c r="K347"/>
  <c r="L347" s="1"/>
  <c r="F346"/>
  <c r="F345"/>
  <c r="K345" s="1"/>
  <c r="L345" s="1"/>
  <c r="K344"/>
  <c r="L344" s="1"/>
  <c r="F343"/>
  <c r="K343" s="1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5"/>
  <c r="L325" s="1"/>
  <c r="K324"/>
  <c r="L324" s="1"/>
  <c r="F323"/>
  <c r="K323" s="1"/>
  <c r="L323" s="1"/>
  <c r="K322"/>
  <c r="L322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5"/>
  <c r="L295" s="1"/>
  <c r="K293"/>
  <c r="L293" s="1"/>
  <c r="K291"/>
  <c r="L291" s="1"/>
  <c r="K290"/>
  <c r="L290" s="1"/>
  <c r="K289"/>
  <c r="L289" s="1"/>
  <c r="K287"/>
  <c r="L287" s="1"/>
  <c r="K286"/>
  <c r="L286" s="1"/>
  <c r="K285"/>
  <c r="L285" s="1"/>
  <c r="K284"/>
  <c r="K283"/>
  <c r="L283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F275"/>
  <c r="H274"/>
  <c r="K274" s="1"/>
  <c r="L274" s="1"/>
  <c r="K271"/>
  <c r="L271" s="1"/>
  <c r="K270"/>
  <c r="L270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H240"/>
  <c r="F239"/>
  <c r="K239" s="1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162"/>
  <c r="M162" s="1"/>
  <c r="K161"/>
  <c r="M161" s="1"/>
  <c r="K160"/>
  <c r="M160" s="1"/>
  <c r="K159"/>
  <c r="M159" s="1"/>
  <c r="K158"/>
  <c r="M158" s="1"/>
  <c r="K157"/>
  <c r="M157" s="1"/>
  <c r="K155"/>
  <c r="M155" s="1"/>
  <c r="K153"/>
  <c r="M153" s="1"/>
  <c r="K152"/>
  <c r="M152" s="1"/>
  <c r="M150"/>
  <c r="K149"/>
  <c r="M149" s="1"/>
  <c r="M147"/>
  <c r="L107"/>
  <c r="K107"/>
  <c r="L104"/>
  <c r="K104"/>
  <c r="L103"/>
  <c r="K103"/>
  <c r="L102"/>
  <c r="K102"/>
  <c r="L101"/>
  <c r="K101"/>
  <c r="L100"/>
  <c r="K100"/>
  <c r="M100" s="1"/>
  <c r="L99"/>
  <c r="K99"/>
  <c r="L98"/>
  <c r="K98"/>
  <c r="L97"/>
  <c r="K97"/>
  <c r="L96"/>
  <c r="K96"/>
  <c r="L95"/>
  <c r="K95"/>
  <c r="L93"/>
  <c r="K93"/>
  <c r="L92"/>
  <c r="K92"/>
  <c r="L91"/>
  <c r="K91"/>
  <c r="L90"/>
  <c r="K90"/>
  <c r="L89"/>
  <c r="K89"/>
  <c r="L88"/>
  <c r="K88"/>
  <c r="L87"/>
  <c r="K87"/>
  <c r="L86"/>
  <c r="K86"/>
  <c r="L85"/>
  <c r="K85"/>
  <c r="L58"/>
  <c r="K58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2"/>
  <c r="K42"/>
  <c r="M42" s="1"/>
  <c r="L41"/>
  <c r="K41"/>
  <c r="L40"/>
  <c r="K40"/>
  <c r="L16"/>
  <c r="K16"/>
  <c r="M16" s="1"/>
  <c r="L14"/>
  <c r="K14"/>
  <c r="L12"/>
  <c r="K12"/>
  <c r="L11"/>
  <c r="K11"/>
  <c r="L10"/>
  <c r="K10"/>
  <c r="M7"/>
  <c r="D7" i="5"/>
  <c r="K6" i="4"/>
  <c r="K6" i="3"/>
  <c r="L6" i="2"/>
  <c r="M14" i="6" l="1"/>
  <c r="M43"/>
  <c r="M41"/>
  <c r="M46"/>
  <c r="M50"/>
  <c r="M40"/>
  <c r="M44"/>
  <c r="M48"/>
  <c r="M109"/>
  <c r="M11"/>
  <c r="M96"/>
  <c r="M53"/>
  <c r="M58"/>
  <c r="M92"/>
  <c r="M39"/>
  <c r="M104"/>
  <c r="M99"/>
  <c r="M101"/>
  <c r="M49"/>
  <c r="M67"/>
  <c r="M45"/>
  <c r="M20"/>
  <c r="M52"/>
  <c r="M56"/>
  <c r="M87"/>
  <c r="M91"/>
  <c r="M103"/>
  <c r="M18"/>
  <c r="M110"/>
  <c r="M60"/>
  <c r="M51"/>
  <c r="M55"/>
  <c r="M86"/>
  <c r="M90"/>
  <c r="M95"/>
  <c r="M102"/>
  <c r="M19"/>
  <c r="M47"/>
  <c r="M98"/>
  <c r="M107"/>
  <c r="M64"/>
  <c r="M54"/>
  <c r="M85"/>
  <c r="M89"/>
  <c r="M93"/>
  <c r="M97"/>
  <c r="M57"/>
  <c r="M117"/>
  <c r="M112"/>
  <c r="M63"/>
  <c r="M12"/>
  <c r="M119"/>
  <c r="M116"/>
  <c r="M115"/>
  <c r="M10"/>
  <c r="M113"/>
  <c r="M65"/>
  <c r="M61"/>
  <c r="M106"/>
  <c r="M111"/>
  <c r="M62"/>
  <c r="M59"/>
  <c r="M108"/>
  <c r="M105"/>
  <c r="M88"/>
  <c r="M94"/>
</calcChain>
</file>

<file path=xl/sharedStrings.xml><?xml version="1.0" encoding="utf-8"?>
<sst xmlns="http://schemas.openxmlformats.org/spreadsheetml/2006/main" count="3378" uniqueCount="1254">
  <si>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</si>
  <si>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</si>
  <si>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</si>
  <si>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</si>
  <si>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</si>
  <si>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</si>
  <si>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</si>
  <si>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</si>
  <si>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</si>
  <si>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</si>
  <si>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</si>
  <si>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</si>
  <si>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</si>
  <si>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</si>
  <si>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</si>
  <si>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</si>
  <si>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</si>
  <si>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</si>
  <si>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</si>
  <si>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</si>
  <si>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</si>
  <si>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</si>
  <si>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</si>
  <si>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</si>
  <si>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</si>
  <si>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</si>
  <si>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</si>
  <si>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</si>
  <si>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</si>
  <si>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</si>
  <si>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</si>
  <si>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</si>
  <si>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</si>
  <si>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</si>
  <si>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</si>
  <si>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</si>
  <si>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</si>
  <si>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</si>
  <si>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</si>
  <si>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</si>
  <si>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</si>
  <si>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</si>
  <si>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</si>
  <si>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</si>
  <si>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</si>
  <si>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</si>
  <si>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</si>
  <si>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</si>
  <si>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</si>
  <si>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</si>
  <si>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</si>
  <si>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</si>
  <si>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</si>
  <si>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</si>
  <si>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</si>
  <si>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</si>
  <si>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</si>
  <si>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</si>
  <si>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</si>
  <si>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</si>
  <si>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</si>
  <si>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</si>
  <si>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</si>
  <si>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</si>
  <si>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</si>
  <si>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</si>
  <si>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</si>
  <si>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</si>
  <si>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</si>
  <si>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</si>
  <si>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</si>
  <si>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</si>
  <si>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</si>
  <si>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</si>
  <si>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</si>
  <si>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</si>
  <si>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</si>
  <si>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</si>
  <si>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</si>
  <si>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</si>
  <si>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</si>
  <si>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</si>
  <si>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</si>
  <si>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</si>
  <si>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</si>
  <si>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</si>
  <si>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</si>
  <si>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</si>
  <si>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</si>
  <si>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</si>
  <si>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</si>
  <si>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</si>
  <si>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</si>
  <si>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</si>
  <si>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</si>
  <si>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</si>
  <si>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</si>
  <si>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</si>
  <si>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</si>
  <si>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</si>
  <si>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</si>
  <si>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</si>
  <si>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</si>
  <si>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</si>
  <si>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</si>
  <si>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</si>
  <si>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</si>
  <si>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</si>
  <si>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</si>
  <si>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</si>
  <si>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</si>
  <si>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</si>
  <si>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</si>
  <si>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</si>
  <si>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</si>
  <si>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</si>
  <si>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</si>
  <si>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</si>
  <si>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</si>
  <si>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</si>
  <si>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</si>
  <si>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</si>
  <si>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</si>
  <si>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</si>
  <si>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</si>
  <si>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</si>
  <si>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</si>
  <si>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</si>
  <si>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</si>
  <si>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</si>
  <si>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</si>
  <si>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</si>
  <si>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</si>
  <si>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</si>
  <si>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</si>
  <si>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</si>
  <si>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</si>
  <si>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</si>
  <si>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</si>
  <si>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</si>
  <si>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</si>
  <si>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</si>
  <si>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</si>
  <si>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</si>
  <si>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</si>
  <si>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</si>
  <si>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</si>
  <si>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</si>
  <si>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</si>
  <si>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</si>
  <si>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</si>
  <si>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</si>
  <si>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</si>
  <si>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</si>
  <si>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</si>
  <si>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</si>
  <si>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</si>
  <si>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</si>
  <si>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</si>
  <si>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</si>
  <si>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</si>
  <si>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</si>
  <si>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</si>
  <si>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</si>
  <si>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</si>
  <si>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</si>
  <si>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</si>
  <si>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</si>
  <si>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</si>
  <si>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</si>
  <si>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</si>
  <si>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</si>
  <si>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</si>
  <si>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</si>
  <si>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</si>
  <si>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</si>
  <si>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</si>
  <si>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</si>
  <si>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</si>
  <si>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</si>
  <si>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</si>
  <si>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</si>
  <si>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</si>
  <si>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</si>
  <si>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</si>
  <si>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</si>
  <si>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</si>
  <si>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</si>
  <si>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</si>
  <si>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</si>
  <si>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</si>
  <si>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</si>
  <si>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</si>
  <si>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</si>
  <si>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</si>
  <si>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</si>
  <si>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</si>
  <si>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</si>
  <si>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</si>
  <si>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</si>
  <si>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</si>
  <si>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</si>
  <si>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</si>
  <si>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</si>
  <si>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</si>
  <si>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</si>
  <si>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</si>
  <si>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</si>
  <si>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</si>
  <si>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</si>
  <si>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</si>
  <si>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</si>
  <si>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</si>
  <si>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</si>
  <si>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</si>
  <si>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</si>
  <si>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</si>
  <si>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</si>
  <si>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</si>
  <si>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</si>
  <si>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</si>
  <si>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</si>
  <si>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</si>
  <si>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</si>
  <si>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</si>
  <si>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</si>
  <si>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</si>
  <si>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</si>
  <si>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</si>
  <si>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</si>
  <si>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</si>
  <si>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</si>
  <si>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</si>
  <si>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</si>
  <si>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</si>
  <si>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</si>
  <si>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</si>
  <si>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</si>
  <si>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</si>
  <si>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</si>
  <si>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</si>
  <si>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</si>
  <si>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</si>
  <si>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</si>
  <si>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</si>
  <si>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</si>
  <si>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</si>
  <si>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</si>
  <si>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</si>
  <si>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</si>
  <si>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</si>
  <si>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</si>
  <si>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</si>
  <si>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</si>
  <si>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</si>
  <si>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</si>
  <si>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</si>
  <si>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</si>
  <si>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</si>
  <si>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</si>
  <si>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</si>
  <si>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</si>
  <si>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</si>
  <si>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</si>
  <si>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</si>
  <si>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</si>
  <si>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</si>
  <si>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</si>
  <si>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</si>
  <si>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</si>
  <si>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</si>
  <si>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</si>
  <si>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</si>
  <si>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</si>
  <si>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</si>
  <si>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</si>
  <si>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</si>
  <si>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</si>
  <si>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</si>
  <si>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</si>
  <si>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</si>
  <si>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</si>
  <si>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</si>
  <si>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</si>
  <si>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</si>
  <si>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</si>
  <si>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</si>
  <si>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</si>
  <si>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</si>
  <si>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</si>
  <si>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</si>
  <si>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</si>
  <si>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</si>
  <si>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</si>
  <si>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</si>
  <si>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</si>
  <si>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</si>
  <si>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</si>
  <si>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</si>
  <si>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</si>
  <si>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</si>
  <si>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</si>
  <si>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</si>
  <si>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</si>
  <si>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</si>
  <si>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</si>
  <si>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</si>
  <si>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</si>
  <si>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</si>
  <si>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</si>
  <si>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</si>
  <si>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</si>
  <si>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</si>
  <si>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</si>
  <si>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</si>
  <si>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</si>
  <si>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</si>
  <si>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</si>
  <si>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</si>
  <si>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</si>
  <si>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</si>
  <si>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</si>
  <si>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</si>
  <si>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</si>
  <si>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</si>
  <si>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</si>
  <si>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</si>
  <si>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</si>
  <si>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</si>
  <si>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</si>
  <si>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</si>
  <si>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</si>
  <si>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</si>
  <si>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</si>
  <si>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</si>
  <si>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</si>
  <si>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</si>
  <si>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</si>
  <si>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</si>
  <si>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</si>
  <si>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</si>
  <si>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</si>
  <si>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</si>
  <si>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</si>
  <si>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</si>
  <si>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</si>
  <si>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</si>
  <si>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</si>
  <si>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</si>
  <si>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</si>
  <si>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</si>
  <si>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</si>
  <si>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</si>
  <si>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</si>
  <si>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</si>
  <si>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</si>
  <si>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</si>
  <si>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</si>
  <si>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</si>
  <si>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</si>
  <si>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</si>
  <si>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</si>
  <si>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</si>
  <si>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</si>
  <si>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</si>
  <si>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</si>
  <si>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</si>
  <si>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</si>
  <si>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</si>
  <si>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</si>
  <si>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</si>
  <si>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</si>
  <si>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</si>
  <si>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</si>
  <si>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</si>
  <si>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</si>
  <si>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</si>
  <si>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</si>
  <si>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</si>
  <si>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</si>
  <si>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</si>
  <si>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</si>
  <si>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</si>
  <si>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</si>
  <si>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</si>
  <si>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</si>
  <si>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</si>
  <si>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</si>
  <si>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</si>
  <si>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</si>
  <si>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</si>
  <si>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</si>
  <si>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</si>
  <si>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</si>
  <si>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</si>
  <si>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</si>
  <si>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</si>
  <si>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</si>
  <si>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</si>
  <si>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</si>
  <si>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</si>
  <si>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</si>
  <si>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</si>
  <si>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</si>
  <si>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</si>
  <si>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</si>
  <si>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</si>
  <si>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</si>
  <si>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</si>
  <si>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</si>
  <si>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</si>
  <si>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</si>
  <si>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</si>
  <si>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</si>
  <si>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</si>
  <si>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</si>
  <si>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</si>
  <si>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</si>
  <si>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</si>
  <si>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</si>
  <si>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</si>
  <si>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</si>
  <si>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</si>
  <si>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</si>
  <si>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</si>
  <si>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</si>
  <si>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</si>
  <si>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</si>
  <si>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</si>
  <si>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</si>
  <si>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</si>
  <si>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</si>
  <si>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</si>
  <si>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</si>
  <si>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</si>
  <si>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</si>
  <si>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</si>
  <si>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</si>
  <si>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</si>
  <si>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</si>
  <si>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</si>
  <si>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</si>
  <si>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</si>
  <si>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</si>
  <si>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</si>
  <si>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</si>
  <si>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</si>
  <si>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</si>
  <si>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</si>
  <si>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</si>
  <si>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</si>
  <si>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</si>
  <si>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</si>
  <si>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</si>
  <si>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</si>
  <si>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</si>
  <si>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</si>
  <si>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</si>
  <si>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</si>
  <si>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</si>
  <si>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</si>
  <si>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</si>
  <si>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</si>
  <si>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</si>
  <si>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</si>
  <si>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</si>
  <si>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</si>
  <si>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</si>
  <si>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</si>
  <si>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</si>
  <si>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</si>
  <si>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</si>
  <si>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</si>
  <si>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</si>
  <si>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</si>
  <si>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</si>
  <si>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</si>
  <si>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</si>
  <si>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</si>
  <si>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</si>
  <si>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</si>
  <si>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</si>
  <si>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</si>
  <si>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</si>
  <si>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</si>
  <si>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</si>
  <si>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</si>
  <si>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</si>
  <si>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</si>
  <si>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</si>
  <si>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</si>
  <si>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</si>
  <si>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</si>
  <si>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</si>
  <si>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</si>
  <si>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</si>
  <si>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</si>
  <si>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</si>
  <si>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</si>
  <si>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</si>
  <si>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</si>
  <si>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</si>
  <si>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</si>
  <si>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</si>
  <si>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</si>
  <si>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</si>
  <si>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</si>
  <si>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</si>
  <si>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</si>
  <si>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</si>
  <si>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</si>
  <si>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</si>
  <si>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</si>
  <si>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</si>
  <si>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</si>
  <si>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</si>
  <si>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</si>
  <si>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</si>
  <si>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</si>
  <si>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</si>
  <si>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</si>
  <si>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</si>
  <si>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</si>
  <si>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</si>
  <si>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</si>
  <si>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</si>
  <si>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</si>
  <si>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</si>
  <si>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</si>
  <si>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</si>
  <si>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</si>
  <si>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</si>
  <si>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</si>
  <si>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</si>
  <si>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</si>
  <si>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</si>
  <si>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</si>
  <si>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</si>
  <si>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</si>
  <si>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</si>
  <si>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</si>
  <si>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</si>
  <si>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</si>
  <si>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</si>
  <si>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</si>
  <si>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</si>
  <si>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</si>
  <si>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</si>
  <si>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</si>
  <si>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</si>
  <si>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</si>
  <si>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</si>
  <si>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</si>
  <si>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</si>
  <si>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</si>
  <si>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</si>
  <si>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</si>
  <si>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</si>
  <si>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</si>
  <si>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</si>
  <si>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</si>
  <si>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</si>
  <si>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</si>
  <si>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</si>
  <si>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</si>
  <si>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</si>
  <si>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</si>
  <si>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</si>
  <si>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</si>
  <si>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</si>
  <si>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</si>
  <si>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</si>
  <si>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</si>
  <si>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</si>
  <si>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</si>
  <si>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</si>
  <si>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</si>
  <si>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</si>
  <si>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</si>
  <si>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</si>
  <si>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</si>
  <si>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</si>
  <si>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</si>
  <si>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</si>
  <si>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</si>
  <si>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</si>
  <si>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</si>
  <si>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</si>
  <si>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</si>
  <si>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</si>
  <si>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</si>
  <si>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</si>
  <si>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</si>
  <si>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</si>
  <si>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</si>
  <si>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</si>
  <si>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</si>
  <si>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</si>
  <si>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</si>
  <si>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</si>
  <si>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</si>
  <si>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</si>
  <si>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</si>
  <si>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</si>
  <si>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</si>
  <si>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</si>
  <si>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</si>
  <si>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</si>
  <si>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</si>
  <si>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</si>
  <si>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</si>
  <si>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</si>
  <si>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</si>
  <si>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</si>
  <si>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</si>
  <si>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</si>
  <si>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</si>
  <si>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</si>
  <si>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</si>
  <si>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</si>
  <si>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</si>
  <si>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</si>
  <si>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</si>
  <si>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</si>
  <si>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</si>
  <si>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</si>
  <si>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</si>
  <si>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</si>
  <si>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</si>
  <si>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</si>
  <si>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</si>
  <si>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</si>
  <si>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</si>
  <si>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</si>
  <si>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</si>
  <si>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</si>
  <si>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</si>
  <si>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</si>
  <si>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</si>
  <si>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</si>
  <si>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</si>
  <si>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</si>
  <si>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</si>
  <si>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</si>
  <si>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</si>
  <si>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</si>
  <si>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</si>
  <si>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</si>
  <si>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</si>
  <si>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</si>
  <si>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</si>
  <si>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</si>
  <si>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</si>
  <si>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</si>
  <si>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</si>
  <si>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</si>
  <si>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</si>
  <si>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</si>
  <si>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</si>
  <si>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</si>
  <si>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</si>
  <si>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</si>
  <si>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</si>
  <si>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</si>
  <si>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</si>
  <si>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</si>
  <si>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</si>
  <si>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</si>
  <si>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</si>
  <si>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</si>
  <si>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</si>
  <si>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</si>
  <si>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</si>
  <si>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</si>
  <si>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</si>
  <si>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</si>
  <si>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</si>
  <si>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</si>
  <si>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</si>
  <si>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</si>
  <si>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</si>
  <si>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</si>
  <si>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</si>
  <si>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</si>
  <si>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</si>
  <si>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</si>
  <si>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</si>
  <si>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</si>
  <si>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</si>
  <si>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</si>
  <si>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</si>
  <si>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</si>
  <si>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</si>
  <si>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</si>
  <si>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</si>
  <si>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</si>
  <si>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</si>
  <si>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</si>
  <si>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</si>
  <si>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</si>
  <si>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</si>
  <si>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</si>
  <si>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</si>
  <si>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</si>
  <si>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</si>
  <si>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</si>
  <si>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</si>
  <si>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</si>
  <si>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</si>
  <si>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</si>
  <si>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</si>
  <si>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</si>
  <si>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</si>
  <si>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</si>
  <si>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</si>
  <si>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</si>
  <si>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</si>
  <si>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</si>
  <si>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</si>
  <si>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</si>
  <si>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</si>
  <si>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</si>
  <si>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</si>
  <si>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</si>
  <si>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</si>
  <si>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</si>
  <si>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</si>
  <si>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</si>
  <si>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</si>
  <si>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</si>
  <si>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</si>
  <si>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</si>
  <si>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</si>
  <si>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</si>
  <si>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</si>
  <si>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</si>
  <si>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</si>
  <si>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</si>
  <si>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</si>
  <si>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</si>
  <si>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</si>
  <si>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</si>
  <si>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</si>
  <si>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</si>
  <si>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</si>
  <si>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</si>
  <si>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</si>
  <si>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</si>
  <si>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</si>
  <si>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</si>
  <si>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</si>
  <si>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</si>
  <si>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</si>
  <si>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</si>
  <si>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</si>
  <si>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</si>
  <si>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</si>
  <si>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</si>
  <si>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</si>
  <si>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</si>
  <si>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</si>
  <si>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</si>
  <si>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</si>
  <si>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</si>
  <si>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</si>
  <si>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</si>
  <si>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</si>
  <si>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</si>
  <si>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</si>
  <si>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</si>
  <si>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</si>
  <si>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</si>
  <si>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</si>
  <si>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</si>
  <si>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</si>
  <si>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</si>
  <si>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</si>
  <si>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</si>
  <si>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</si>
  <si>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</si>
  <si>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</si>
  <si>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</si>
  <si>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</si>
  <si>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</si>
  <si>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</si>
  <si>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</si>
  <si>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</si>
  <si>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</si>
  <si>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</si>
  <si>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</si>
  <si>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</si>
  <si>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</si>
  <si>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</si>
  <si>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</si>
  <si>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</si>
  <si>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</si>
  <si>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</si>
  <si>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</si>
  <si>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</si>
  <si>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</si>
  <si>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</si>
  <si>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</si>
  <si>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</si>
  <si>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</si>
  <si>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</si>
  <si>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</si>
  <si>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</si>
  <si>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</si>
  <si>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</si>
  <si>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</si>
  <si>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</si>
  <si>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</si>
  <si>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</si>
  <si>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</si>
  <si>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</si>
  <si>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</si>
  <si>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</si>
  <si>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</si>
  <si>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</si>
  <si>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</si>
  <si>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</si>
  <si>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</si>
  <si>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</si>
  <si>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</si>
  <si>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</si>
  <si>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</si>
  <si>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</si>
  <si>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</si>
  <si>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</si>
  <si>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</si>
  <si>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</si>
  <si>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</si>
  <si>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</si>
  <si>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</si>
  <si>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</si>
  <si>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</si>
  <si>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</si>
  <si>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</si>
  <si>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</si>
  <si>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</si>
  <si>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</si>
  <si>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</si>
  <si>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</si>
  <si>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</si>
  <si>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</si>
  <si>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</si>
  <si>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</si>
  <si>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</si>
  <si>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</si>
  <si>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</si>
  <si>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</si>
  <si>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</si>
  <si>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</si>
  <si>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</si>
  <si>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</si>
  <si>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</si>
  <si>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</si>
  <si>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</si>
  <si>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</si>
  <si>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</si>
  <si>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</si>
  <si>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</si>
  <si>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</si>
  <si>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</si>
  <si>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</si>
  <si>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</si>
  <si>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</si>
  <si>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</si>
  <si>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</si>
  <si>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</si>
  <si>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</si>
  <si>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</si>
  <si>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</si>
  <si>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</si>
  <si>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</si>
  <si>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</si>
  <si>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</si>
  <si>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</si>
  <si>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</si>
  <si>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</si>
  <si>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</si>
  <si>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</si>
  <si>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</si>
  <si>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</si>
  <si>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</si>
  <si>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</si>
  <si>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</si>
  <si>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</si>
  <si>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</si>
  <si>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</si>
  <si>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</si>
  <si>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</si>
  <si>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</si>
  <si>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</si>
  <si>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</si>
  <si>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</si>
  <si>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</si>
  <si>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</si>
  <si>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</si>
  <si>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</si>
  <si>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</si>
  <si>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</si>
  <si>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</si>
  <si>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</si>
  <si>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</si>
  <si>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</si>
  <si>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</si>
  <si>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</si>
  <si>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</si>
  <si>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</si>
  <si>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</si>
  <si>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</si>
  <si>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</si>
  <si>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</si>
  <si>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</si>
  <si>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</si>
  <si>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</si>
  <si>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</si>
  <si>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</si>
  <si>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</si>
  <si>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</si>
  <si>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</si>
  <si>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</si>
  <si>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</si>
  <si>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</si>
  <si>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</si>
  <si>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</si>
  <si>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</si>
  <si>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</si>
  <si>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</si>
  <si>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</si>
  <si>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</si>
  <si>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</si>
  <si>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</si>
  <si>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</si>
  <si>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</si>
  <si>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</si>
  <si>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</si>
  <si>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</si>
  <si>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</si>
  <si>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</si>
  <si>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</si>
  <si>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</si>
  <si>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</si>
  <si>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</si>
  <si>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</si>
  <si>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</si>
  <si>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</si>
  <si>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</si>
  <si>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</si>
  <si>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</si>
  <si>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</si>
  <si>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</si>
  <si>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</si>
  <si>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</si>
  <si>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</si>
  <si>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</si>
  <si>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</si>
  <si>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</si>
  <si>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</si>
  <si>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</si>
  <si>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</si>
  <si>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</si>
  <si>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</si>
  <si>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</si>
  <si>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</si>
  <si>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</si>
  <si>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</si>
  <si>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</si>
  <si>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</si>
  <si>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</si>
  <si>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</si>
  <si>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</si>
  <si>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</si>
  <si>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</si>
  <si>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</si>
  <si>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</si>
  <si>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</si>
  <si>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</si>
  <si>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</si>
  <si>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</si>
  <si>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</si>
  <si>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</si>
  <si>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</si>
  <si>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</si>
  <si>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</si>
  <si>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</si>
  <si>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</si>
  <si>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</si>
  <si>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</si>
  <si>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</si>
  <si>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</si>
  <si>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</si>
  <si>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</si>
  <si>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</si>
  <si>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</si>
  <si>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</si>
  <si>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</si>
  <si>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</si>
  <si>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</si>
  <si>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</si>
  <si>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</si>
  <si>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</si>
  <si>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</si>
  <si>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</si>
  <si>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</si>
  <si>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</si>
  <si>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</si>
  <si>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</si>
  <si>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</si>
  <si>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</si>
  <si>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</si>
  <si>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</si>
  <si>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</si>
  <si>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</si>
  <si>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</si>
  <si>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</si>
  <si>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</si>
  <si>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1100-1110</t>
  </si>
  <si>
    <t>1800-1850</t>
  </si>
  <si>
    <t>NIFTY 15800 PE 22-JUL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</si>
  <si>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</si>
  <si>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</si>
  <si>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</si>
  <si>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</si>
  <si>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</si>
  <si>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</si>
  <si>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Profit of Rs.36/-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</si>
  <si>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</si>
  <si>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</si>
  <si>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</si>
  <si>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</si>
  <si>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</si>
  <si>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</si>
  <si>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</si>
  <si>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7-8.0</t>
  </si>
  <si>
    <t>COROMANDEL JUL FUT</t>
  </si>
  <si>
    <t>900-915</t>
  </si>
  <si>
    <t>AKSHAY RAJENDRABHAI OSWAL</t>
  </si>
  <si>
    <t>DML</t>
  </si>
  <si>
    <t>HAVELLS JUL FUT</t>
  </si>
  <si>
    <t>1160-1170</t>
  </si>
  <si>
    <t>2-2.20</t>
  </si>
  <si>
    <t>4-4.50</t>
  </si>
  <si>
    <t>GRANULES 385 CE JUL</t>
  </si>
  <si>
    <t>10-13.0</t>
  </si>
  <si>
    <t>Loss of Rs.13.5/-</t>
  </si>
  <si>
    <t>Profit of Rs.1.5/-</t>
  </si>
  <si>
    <t>BATAINDIA AUG FUT</t>
  </si>
  <si>
    <t>1615-1625</t>
  </si>
  <si>
    <t>BRIGHT</t>
  </si>
  <si>
    <t>Bright Solar Limited</t>
  </si>
  <si>
    <t>PIYUSHKUMAR THUMAR</t>
  </si>
  <si>
    <t>Profit of Rs.49.5/-</t>
  </si>
  <si>
    <t>Loss of Rs.22/-</t>
  </si>
  <si>
    <t>Profit of Rs.1.0/-</t>
  </si>
  <si>
    <t>HDFCLIFE 670 CE JUL</t>
  </si>
  <si>
    <t>6-7.0</t>
  </si>
  <si>
    <t>SHERWOOD SECURITIES PVT LTD</t>
  </si>
  <si>
    <t>OBIL</t>
  </si>
  <si>
    <t>PRISMMEDI</t>
  </si>
  <si>
    <t>MBL  &amp; CO. LIMITED</t>
  </si>
  <si>
    <t>Loss of Rs.3.75/-</t>
  </si>
  <si>
    <t>.................</t>
  </si>
  <si>
    <t>Profit of Rs.1.60/-</t>
  </si>
  <si>
    <t>Loss of Rs.11.5/-</t>
  </si>
  <si>
    <t>Loss of Rs.19/-</t>
  </si>
  <si>
    <t xml:space="preserve">NIFTY 15700 CE JUL </t>
  </si>
  <si>
    <t>100-110</t>
  </si>
  <si>
    <t>TECHM AUG FUT</t>
  </si>
  <si>
    <t>HAVELLS AUG FUT</t>
  </si>
  <si>
    <t>1200-1220</t>
  </si>
  <si>
    <t>ICICIGI AUG FUT</t>
  </si>
  <si>
    <t>1500-1502</t>
  </si>
  <si>
    <t>1550-1560</t>
  </si>
  <si>
    <t>NIRMALACHINNA RANI</t>
  </si>
  <si>
    <t>GURCHARAN LAL MAKKAD .</t>
  </si>
  <si>
    <t>SRESTHA</t>
  </si>
  <si>
    <t>VANDAMI ADVISORY LLP</t>
  </si>
  <si>
    <t>Loss of Rs.190/-</t>
  </si>
  <si>
    <t>1572-1582</t>
  </si>
  <si>
    <t>Loss of Rs.42.5/-</t>
  </si>
  <si>
    <t>Profit of Rs.17/-</t>
  </si>
  <si>
    <t>HDFC AUG FUT</t>
  </si>
  <si>
    <t>2460-2480</t>
  </si>
  <si>
    <t>Loss of Rs.1.50/-</t>
  </si>
  <si>
    <t>BANKNIFTY 34700 PE JUL</t>
  </si>
  <si>
    <t>NIFTY 15800 CE JUL</t>
  </si>
  <si>
    <t>ASIANPAINT AUG FUT</t>
  </si>
  <si>
    <t>3080-3100</t>
  </si>
  <si>
    <t xml:space="preserve">JSWSTEEL AUG FUT </t>
  </si>
  <si>
    <t xml:space="preserve">HDFCLIFE AUG FUT </t>
  </si>
  <si>
    <t>NIFTY AUG FUT</t>
  </si>
  <si>
    <t>16000-16050</t>
  </si>
  <si>
    <t>1145-1150</t>
  </si>
  <si>
    <t>1200-1210</t>
  </si>
  <si>
    <t>ANUROOP</t>
  </si>
  <si>
    <t>DEVHARI</t>
  </si>
  <si>
    <t>INTELLECT STOCK BROKING LIMITED</t>
  </si>
  <si>
    <t>FOCUS</t>
  </si>
  <si>
    <t>NIKUNJ STOCK BROKERS LIMITED</t>
  </si>
  <si>
    <t>INDINFO</t>
  </si>
  <si>
    <t>KPIGLOBAL</t>
  </si>
  <si>
    <t>AIYUB MOHAMED YACOOBALI</t>
  </si>
  <si>
    <t>MNIL</t>
  </si>
  <si>
    <t>DEEPAK KUMAR</t>
  </si>
  <si>
    <t>OZONEWORLD</t>
  </si>
  <si>
    <t>CINELINE</t>
  </si>
  <si>
    <t>Cineline India Limited</t>
  </si>
  <si>
    <t>GRD SECURITIES LTD</t>
  </si>
  <si>
    <t>PIONEEREMB</t>
  </si>
  <si>
    <t>Pioneer Embroideries Limi</t>
  </si>
  <si>
    <t>OLGA TRADING PRIVATE LIMITED</t>
  </si>
  <si>
    <t>URJA</t>
  </si>
  <si>
    <t>Urja Global Limited</t>
  </si>
  <si>
    <t>TOPGAIN FINANCE PRIVATE LIMITED</t>
  </si>
  <si>
    <t>VIVIDHA</t>
  </si>
  <si>
    <t>Visagar Polytex Ltd</t>
  </si>
  <si>
    <t>VIBRANT SECURITIES PVT. LTD</t>
  </si>
  <si>
    <t>Profit of Rs.8/-</t>
  </si>
  <si>
    <t>HINDUNILVR AUG FUT</t>
  </si>
  <si>
    <t>2337-2343</t>
  </si>
  <si>
    <t>2430-2450</t>
  </si>
  <si>
    <t>160-165</t>
  </si>
  <si>
    <t>MUNJALSHOW</t>
  </si>
  <si>
    <t>Profit of Rs.5.75/-</t>
  </si>
  <si>
    <t>184-185</t>
  </si>
  <si>
    <t>195-197</t>
  </si>
  <si>
    <t>710-720</t>
  </si>
  <si>
    <t>780-800</t>
  </si>
  <si>
    <t>Profit of Rs.29/-</t>
  </si>
  <si>
    <t>Loss of Rs.40/-</t>
  </si>
  <si>
    <t>SBIN AUG FUT</t>
  </si>
  <si>
    <t>432.50-433.5</t>
  </si>
  <si>
    <t>ICICIPRULI AUG FUT</t>
  </si>
  <si>
    <t>JSWSTEEL AUG FUT</t>
  </si>
  <si>
    <t>LT AUG FUT</t>
  </si>
  <si>
    <t>1615-1618</t>
  </si>
  <si>
    <t>1650-1660</t>
  </si>
  <si>
    <t>BERGEPAINT AUG FUT</t>
  </si>
  <si>
    <t>848-850</t>
  </si>
  <si>
    <t>AARTIIND AUG FUT</t>
  </si>
  <si>
    <t>ACEWIN</t>
  </si>
  <si>
    <t>JESUDAS PREMKUMAR SEBASTIAN</t>
  </si>
  <si>
    <t>MUSHIHUR LUTFAR SHAIKH</t>
  </si>
  <si>
    <t>SHABISTAANJUM MOHAMMEDSHAFIQUE SHAIKH</t>
  </si>
  <si>
    <t>ACIIN</t>
  </si>
  <si>
    <t>BHAKTI RAHUL CHHEDA</t>
  </si>
  <si>
    <t>ARTEMISELC</t>
  </si>
  <si>
    <t>MIKER FINANCIAL CONSULTANTS PRIVATE LIMITED</t>
  </si>
  <si>
    <t>SACHET EXPORTS PRIVATE LIMITED</t>
  </si>
  <si>
    <t>BHAIJEE COMMODITIES PVT. LTD.</t>
  </si>
  <si>
    <t>BHAIJEE PORTFOLIO LTD.</t>
  </si>
  <si>
    <t>INDIA 2020 II INVESTORS,LIMITED</t>
  </si>
  <si>
    <t>GOVERNMENT OF SINGAPORE</t>
  </si>
  <si>
    <t>DECNGOLD</t>
  </si>
  <si>
    <t>JIGISHABEN SANDIPBHAI PATEL</t>
  </si>
  <si>
    <t>GENPHARMA</t>
  </si>
  <si>
    <t>YOGESH KUMAR GAWANDE</t>
  </si>
  <si>
    <t>HIGHENE</t>
  </si>
  <si>
    <t>HINDEVER</t>
  </si>
  <si>
    <t>RAMESHBHAI CHINUBHAI SHAHHUF</t>
  </si>
  <si>
    <t>MANSI SHARE &amp; STOCK ADVISORS PRIVATE LIMITED</t>
  </si>
  <si>
    <t>EQUIPOISE INVESTMENT FUND</t>
  </si>
  <si>
    <t>KIRTAN MANEKLAL RUPARELIYA (HUF)</t>
  </si>
  <si>
    <t>BC INDIA INVESTMENTS</t>
  </si>
  <si>
    <t>JCTLTD</t>
  </si>
  <si>
    <t>DEUTSCHE BANK AG</t>
  </si>
  <si>
    <t>KAPASHI</t>
  </si>
  <si>
    <t>DIPAKKUMAR CHIMANLAL SHAH</t>
  </si>
  <si>
    <t>INDRAVADAN MEHTA</t>
  </si>
  <si>
    <t>KAPILRAJ</t>
  </si>
  <si>
    <t>PRAFULLA VRAJLAL NIRMAL</t>
  </si>
  <si>
    <t>BANISH MEHTA</t>
  </si>
  <si>
    <t>NEERAJ HANDA</t>
  </si>
  <si>
    <t>KRYPTONQ</t>
  </si>
  <si>
    <t>N ESWARA RAO</t>
  </si>
  <si>
    <t>KZLFIN</t>
  </si>
  <si>
    <t>AUMIT CAPITAL ADVISORS LIMITED</t>
  </si>
  <si>
    <t>MERCATOR</t>
  </si>
  <si>
    <t>KABIR SHRAN DAGAR HUF</t>
  </si>
  <si>
    <t>SITA RAM</t>
  </si>
  <si>
    <t>SEEMA</t>
  </si>
  <si>
    <t>HEENA BATRA</t>
  </si>
  <si>
    <t>NEWLIGHT</t>
  </si>
  <si>
    <t>BOND STREET JEWELLERS (L.L.C)</t>
  </si>
  <si>
    <t>AAKASH DILIP DOSHI .</t>
  </si>
  <si>
    <t>RAJNISH</t>
  </si>
  <si>
    <t>CASTLE DISTRIBUTORS PRIVATE LIMITED</t>
  </si>
  <si>
    <t>RISHDIGA</t>
  </si>
  <si>
    <t>AMRITA JAIN</t>
  </si>
  <si>
    <t>SAMPRE</t>
  </si>
  <si>
    <t>NEEPA JOY SHAH</t>
  </si>
  <si>
    <t>RAMIT RAJINDER BHARDWAJ</t>
  </si>
  <si>
    <t>SCTL</t>
  </si>
  <si>
    <t>KAMLESH NAVINCHANDRA SHAH</t>
  </si>
  <si>
    <t>FAROOQUE A HAMID HAMDULE</t>
  </si>
  <si>
    <t>PAVANKUMAR</t>
  </si>
  <si>
    <t>SHERVANI</t>
  </si>
  <si>
    <t>MANISHMOHANSINGHGANDHI</t>
  </si>
  <si>
    <t>DHARMIK NITINBHAI CHAUHAN</t>
  </si>
  <si>
    <t>SAUMIL ARVINDBHAI BHAVNAGARI</t>
  </si>
  <si>
    <t>STL</t>
  </si>
  <si>
    <t>EMRALD COMMERCIAL LIMITED</t>
  </si>
  <si>
    <t>SVPHOUSING</t>
  </si>
  <si>
    <t>NARESH KUMAR SODHANI</t>
  </si>
  <si>
    <t>R N FINANCE LIMITED</t>
  </si>
  <si>
    <t>DISHA BUILDWELL PRIVATE LIMITED</t>
  </si>
  <si>
    <t>INDO JATALIA SECURITIES PRIVATE LIMITED</t>
  </si>
  <si>
    <t>TEJASNET</t>
  </si>
  <si>
    <t>PANATONE FINVEST LIMITED</t>
  </si>
  <si>
    <t>CASCADE CAPITAL MANAGEMENT MAURITIUS</t>
  </si>
  <si>
    <t>UHZAVERI</t>
  </si>
  <si>
    <t>MONOTYPE INDIA LIMITED</t>
  </si>
  <si>
    <t>VISAGAR</t>
  </si>
  <si>
    <t>MEGHKUMAR MAHENDRAKUMAR SHAH .</t>
  </si>
  <si>
    <t>VANRAJ DADBHAI KAHOR</t>
  </si>
  <si>
    <t>SANDHIL CONSULTANCY SERVICES PRIVATE LIMITED .</t>
  </si>
  <si>
    <t>BHAAVOSHALI MANAGEMENT SERVICES PRIVATE LIMITED .</t>
  </si>
  <si>
    <t>COBIA DISTRIBUTORS PRIVATE LIMITED .</t>
  </si>
  <si>
    <t>ZSVARAJT</t>
  </si>
  <si>
    <t>ASTRON</t>
  </si>
  <si>
    <t>Astron Paper Bord Mil Ltd</t>
  </si>
  <si>
    <t>APPLE WEIGHINFRA LIMITED .</t>
  </si>
  <si>
    <t>COMPINFO</t>
  </si>
  <si>
    <t>Compuage Infocom Ltd</t>
  </si>
  <si>
    <t>CORALFINAC</t>
  </si>
  <si>
    <t>Coral India Fin &amp; Hous Lt</t>
  </si>
  <si>
    <t>VAIBHAV RAJENDRA DOSHI</t>
  </si>
  <si>
    <t>MARINE</t>
  </si>
  <si>
    <t>Marine Electrical (I) Ltd</t>
  </si>
  <si>
    <t>Mercator Limited</t>
  </si>
  <si>
    <t>NRAIL</t>
  </si>
  <si>
    <t>N R Agarwal Inds Ltd</t>
  </si>
  <si>
    <t>REMCOM SALES SERVICES PVT LTD</t>
  </si>
  <si>
    <t>SPENCERS</t>
  </si>
  <si>
    <t>Spencer's Retail Limited</t>
  </si>
  <si>
    <t>TPLPLASTEH</t>
  </si>
  <si>
    <t>TPL Plastech Limited</t>
  </si>
  <si>
    <t>GAURAV DOSHI</t>
  </si>
  <si>
    <t>DSML</t>
  </si>
  <si>
    <t>Debock Sale Marketing Ltd</t>
  </si>
  <si>
    <t>IT INDIABULL PRIVATE LIMITED</t>
  </si>
  <si>
    <t>MANGCHEFER</t>
  </si>
  <si>
    <t>Mangalore Chemicals &amp; Fer</t>
  </si>
  <si>
    <t>SAGEONE INVESTMENT ADVISORS LLP</t>
  </si>
  <si>
    <t>NANDANI</t>
  </si>
  <si>
    <t>Nandani Creation Limited</t>
  </si>
  <si>
    <t>RAMESH KUMAR MANTRI HUF</t>
  </si>
  <si>
    <t>SHREEJI CAPITAL AND FINANCE LIMITED</t>
  </si>
  <si>
    <t>RAMASTEEL</t>
  </si>
  <si>
    <t>Rama Steel Tubes Limited</t>
  </si>
  <si>
    <t>MADHUKAR SHETH</t>
  </si>
  <si>
    <t>TILOKCHAND MANAKLAL KOTHARI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</si>
</sst>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8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" fontId="35" fillId="23" borderId="1" xfId="0" applyNumberFormat="1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66" fontId="35" fillId="23" borderId="1" xfId="0" applyNumberFormat="1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left"/>
    </xf>
    <xf numFmtId="0" fontId="35" fillId="23" borderId="1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165" fontId="42" fillId="14" borderId="1" xfId="0" applyNumberFormat="1" applyFont="1" applyFill="1" applyBorder="1" applyAlignment="1">
      <alignment horizontal="center" vertical="center"/>
    </xf>
    <xf numFmtId="166" fontId="42" fillId="14" borderId="1" xfId="0" applyNumberFormat="1" applyFont="1" applyFill="1" applyBorder="1" applyAlignment="1">
      <alignment horizontal="center" vertical="center"/>
    </xf>
    <xf numFmtId="0" fontId="42" fillId="14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5" fillId="2" borderId="3" xfId="0" applyNumberFormat="1" applyFont="1" applyFill="1" applyBorder="1" applyAlignment="1">
      <alignment horizontal="center" vertical="top"/>
    </xf>
    <xf numFmtId="0" fontId="35" fillId="2" borderId="4" xfId="0" applyFont="1" applyFill="1" applyBorder="1" applyAlignment="1">
      <alignment horizontal="center" vertical="top"/>
    </xf>
    <xf numFmtId="43" fontId="35" fillId="2" borderId="2" xfId="0" applyNumberFormat="1" applyFont="1" applyFill="1" applyBorder="1" applyAlignment="1">
      <alignment horizontal="center" vertical="top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43" fontId="1" fillId="2" borderId="24" xfId="0" applyNumberFormat="1" applyFont="1" applyFill="1" applyBorder="1" applyAlignment="1">
      <alignment horizontal="center" vertical="top"/>
    </xf>
    <xf numFmtId="0" fontId="35" fillId="2" borderId="22" xfId="0" applyFont="1" applyFill="1" applyBorder="1" applyAlignment="1">
      <alignment horizontal="center" vertical="center"/>
    </xf>
    <xf numFmtId="43" fontId="35" fillId="2" borderId="22" xfId="0" applyNumberFormat="1" applyFont="1" applyFill="1" applyBorder="1" applyAlignment="1">
      <alignment horizontal="center" vertical="top"/>
    </xf>
    <xf numFmtId="16" fontId="36" fillId="14" borderId="1" xfId="0" applyNumberFormat="1" applyFont="1" applyFill="1" applyBorder="1" applyAlignment="1">
      <alignment horizontal="center" vertical="center"/>
    </xf>
    <xf numFmtId="0" fontId="36" fillId="15" borderId="15" xfId="0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" fontId="36" fillId="16" borderId="1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5" fontId="35" fillId="14" borderId="1" xfId="0" applyNumberFormat="1" applyFont="1" applyFill="1" applyBorder="1" applyAlignment="1">
      <alignment horizontal="center" vertical="center"/>
    </xf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43" fontId="36" fillId="16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7" fillId="13" borderId="15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5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B162" sqref="B16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5" t="s">
        <v>16</v>
      </c>
      <c r="B9" s="457" t="s">
        <v>17</v>
      </c>
      <c r="C9" s="457" t="s">
        <v>18</v>
      </c>
      <c r="D9" s="457" t="s">
        <v>19</v>
      </c>
      <c r="E9" s="26" t="s">
        <v>20</v>
      </c>
      <c r="F9" s="26" t="s">
        <v>21</v>
      </c>
      <c r="G9" s="452" t="s">
        <v>22</v>
      </c>
      <c r="H9" s="453"/>
      <c r="I9" s="454"/>
      <c r="J9" s="452" t="s">
        <v>23</v>
      </c>
      <c r="K9" s="453"/>
      <c r="L9" s="454"/>
      <c r="M9" s="26"/>
      <c r="N9" s="27"/>
      <c r="O9" s="27"/>
      <c r="P9" s="27"/>
    </row>
    <row r="10" spans="1:16" ht="59.25" customHeight="1">
      <c r="A10" s="456"/>
      <c r="B10" s="458"/>
      <c r="C10" s="458"/>
      <c r="D10" s="45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34673.15</v>
      </c>
      <c r="F11" s="35">
        <v>34689.4</v>
      </c>
      <c r="G11" s="36">
        <v>34528.800000000003</v>
      </c>
      <c r="H11" s="36">
        <v>34384.450000000004</v>
      </c>
      <c r="I11" s="36">
        <v>34223.850000000006</v>
      </c>
      <c r="J11" s="36">
        <v>34833.75</v>
      </c>
      <c r="K11" s="36">
        <v>34994.349999999991</v>
      </c>
      <c r="L11" s="36">
        <v>35138.699999999997</v>
      </c>
      <c r="M11" s="37">
        <v>34850</v>
      </c>
      <c r="N11" s="37">
        <v>34545.050000000003</v>
      </c>
      <c r="O11" s="38">
        <v>2163125</v>
      </c>
      <c r="P11" s="39">
        <v>6.951706406595716E-2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15777.25</v>
      </c>
      <c r="F12" s="40">
        <v>15794.916666666666</v>
      </c>
      <c r="G12" s="41">
        <v>15717.533333333333</v>
      </c>
      <c r="H12" s="41">
        <v>15657.816666666668</v>
      </c>
      <c r="I12" s="41">
        <v>15580.433333333334</v>
      </c>
      <c r="J12" s="41">
        <v>15854.633333333331</v>
      </c>
      <c r="K12" s="41">
        <v>15932.016666666666</v>
      </c>
      <c r="L12" s="41">
        <v>15991.73333333333</v>
      </c>
      <c r="M12" s="31">
        <v>15872.3</v>
      </c>
      <c r="N12" s="31">
        <v>15735.2</v>
      </c>
      <c r="O12" s="42">
        <v>10304350</v>
      </c>
      <c r="P12" s="43">
        <v>8.1918071428946415E-2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16512.75</v>
      </c>
      <c r="F13" s="40">
        <v>16525.433333333334</v>
      </c>
      <c r="G13" s="41">
        <v>16450.76666666667</v>
      </c>
      <c r="H13" s="41">
        <v>16388.783333333336</v>
      </c>
      <c r="I13" s="41">
        <v>16314.116666666672</v>
      </c>
      <c r="J13" s="41">
        <v>16587.416666666668</v>
      </c>
      <c r="K13" s="41">
        <v>16662.083333333332</v>
      </c>
      <c r="L13" s="41">
        <v>16724.066666666666</v>
      </c>
      <c r="M13" s="31">
        <v>16600.099999999999</v>
      </c>
      <c r="N13" s="31">
        <v>16463.45</v>
      </c>
      <c r="O13" s="42">
        <v>3120</v>
      </c>
      <c r="P13" s="43">
        <v>0.13043478260869565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937.65</v>
      </c>
      <c r="F14" s="40">
        <v>926.11666666666679</v>
      </c>
      <c r="G14" s="41">
        <v>906.73333333333358</v>
      </c>
      <c r="H14" s="41">
        <v>875.81666666666683</v>
      </c>
      <c r="I14" s="41">
        <v>856.43333333333362</v>
      </c>
      <c r="J14" s="41">
        <v>957.03333333333353</v>
      </c>
      <c r="K14" s="41">
        <v>976.41666666666674</v>
      </c>
      <c r="L14" s="41">
        <v>1007.3333333333335</v>
      </c>
      <c r="M14" s="31">
        <v>945.5</v>
      </c>
      <c r="N14" s="31">
        <v>895.2</v>
      </c>
      <c r="O14" s="42">
        <v>2728500</v>
      </c>
      <c r="P14" s="43">
        <v>6.1859080383724778E-2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226.5</v>
      </c>
      <c r="F15" s="40">
        <v>227.28333333333333</v>
      </c>
      <c r="G15" s="41">
        <v>219.01666666666665</v>
      </c>
      <c r="H15" s="41">
        <v>211.53333333333333</v>
      </c>
      <c r="I15" s="41">
        <v>203.26666666666665</v>
      </c>
      <c r="J15" s="41">
        <v>234.76666666666665</v>
      </c>
      <c r="K15" s="41">
        <v>243.03333333333336</v>
      </c>
      <c r="L15" s="41">
        <v>250.51666666666665</v>
      </c>
      <c r="M15" s="31">
        <v>235.55</v>
      </c>
      <c r="N15" s="31">
        <v>219.8</v>
      </c>
      <c r="O15" s="42">
        <v>11328200</v>
      </c>
      <c r="P15" s="43">
        <v>0.43700527704485487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2397.75</v>
      </c>
      <c r="F16" s="40">
        <v>2393.75</v>
      </c>
      <c r="G16" s="41">
        <v>2369.9499999999998</v>
      </c>
      <c r="H16" s="41">
        <v>2342.1499999999996</v>
      </c>
      <c r="I16" s="41">
        <v>2318.3499999999995</v>
      </c>
      <c r="J16" s="41">
        <v>2421.5500000000002</v>
      </c>
      <c r="K16" s="41">
        <v>2445.3500000000004</v>
      </c>
      <c r="L16" s="41">
        <v>2473.1500000000005</v>
      </c>
      <c r="M16" s="31">
        <v>2417.5500000000002</v>
      </c>
      <c r="N16" s="31">
        <v>2365.9499999999998</v>
      </c>
      <c r="O16" s="42">
        <v>3017000</v>
      </c>
      <c r="P16" s="43">
        <v>-1.9847833278200462E-3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1427.15</v>
      </c>
      <c r="F17" s="40">
        <v>1430.8333333333333</v>
      </c>
      <c r="G17" s="41">
        <v>1404.6666666666665</v>
      </c>
      <c r="H17" s="41">
        <v>1382.1833333333332</v>
      </c>
      <c r="I17" s="41">
        <v>1356.0166666666664</v>
      </c>
      <c r="J17" s="41">
        <v>1453.3166666666666</v>
      </c>
      <c r="K17" s="41">
        <v>1479.4833333333331</v>
      </c>
      <c r="L17" s="41">
        <v>1501.9666666666667</v>
      </c>
      <c r="M17" s="31">
        <v>1457</v>
      </c>
      <c r="N17" s="31">
        <v>1408.35</v>
      </c>
      <c r="O17" s="42">
        <v>14305000</v>
      </c>
      <c r="P17" s="43">
        <v>-1.6906054566696447E-2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677.55</v>
      </c>
      <c r="F18" s="40">
        <v>676.86666666666667</v>
      </c>
      <c r="G18" s="41">
        <v>662.08333333333337</v>
      </c>
      <c r="H18" s="41">
        <v>646.61666666666667</v>
      </c>
      <c r="I18" s="41">
        <v>631.83333333333337</v>
      </c>
      <c r="J18" s="41">
        <v>692.33333333333337</v>
      </c>
      <c r="K18" s="41">
        <v>707.11666666666667</v>
      </c>
      <c r="L18" s="41">
        <v>722.58333333333337</v>
      </c>
      <c r="M18" s="31">
        <v>691.65</v>
      </c>
      <c r="N18" s="31">
        <v>661.4</v>
      </c>
      <c r="O18" s="42">
        <v>84485000</v>
      </c>
      <c r="P18" s="43">
        <v>3.7275197885263673E-3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3454.35</v>
      </c>
      <c r="F19" s="40">
        <v>3417.15</v>
      </c>
      <c r="G19" s="41">
        <v>3362.3</v>
      </c>
      <c r="H19" s="41">
        <v>3270.25</v>
      </c>
      <c r="I19" s="41">
        <v>3215.4</v>
      </c>
      <c r="J19" s="41">
        <v>3509.2000000000003</v>
      </c>
      <c r="K19" s="41">
        <v>3564.0499999999997</v>
      </c>
      <c r="L19" s="41">
        <v>3656.1000000000004</v>
      </c>
      <c r="M19" s="31">
        <v>3472</v>
      </c>
      <c r="N19" s="31">
        <v>3325.1</v>
      </c>
      <c r="O19" s="42">
        <v>530000</v>
      </c>
      <c r="P19" s="43">
        <v>-1.3770003721622627E-2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720.6</v>
      </c>
      <c r="F20" s="40">
        <v>713.11666666666667</v>
      </c>
      <c r="G20" s="41">
        <v>701.83333333333337</v>
      </c>
      <c r="H20" s="41">
        <v>683.06666666666672</v>
      </c>
      <c r="I20" s="41">
        <v>671.78333333333342</v>
      </c>
      <c r="J20" s="41">
        <v>731.88333333333333</v>
      </c>
      <c r="K20" s="41">
        <v>743.16666666666663</v>
      </c>
      <c r="L20" s="41">
        <v>761.93333333333328</v>
      </c>
      <c r="M20" s="31">
        <v>724.4</v>
      </c>
      <c r="N20" s="31">
        <v>694.35</v>
      </c>
      <c r="O20" s="42">
        <v>9809000</v>
      </c>
      <c r="P20" s="43">
        <v>-2.0960175666234156E-2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411.2</v>
      </c>
      <c r="F21" s="40">
        <v>410.95</v>
      </c>
      <c r="G21" s="41">
        <v>406.34999999999997</v>
      </c>
      <c r="H21" s="41">
        <v>401.5</v>
      </c>
      <c r="I21" s="41">
        <v>396.9</v>
      </c>
      <c r="J21" s="41">
        <v>415.79999999999995</v>
      </c>
      <c r="K21" s="41">
        <v>420.4</v>
      </c>
      <c r="L21" s="41">
        <v>425.24999999999994</v>
      </c>
      <c r="M21" s="31">
        <v>415.55</v>
      </c>
      <c r="N21" s="31">
        <v>406.1</v>
      </c>
      <c r="O21" s="42">
        <v>14838000</v>
      </c>
      <c r="P21" s="43">
        <v>-1.7481128327373859E-2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791.3</v>
      </c>
      <c r="F22" s="40">
        <v>789.43333333333339</v>
      </c>
      <c r="G22" s="41">
        <v>776.86666666666679</v>
      </c>
      <c r="H22" s="41">
        <v>762.43333333333339</v>
      </c>
      <c r="I22" s="41">
        <v>749.86666666666679</v>
      </c>
      <c r="J22" s="41">
        <v>803.86666666666679</v>
      </c>
      <c r="K22" s="41">
        <v>816.43333333333339</v>
      </c>
      <c r="L22" s="41">
        <v>830.86666666666679</v>
      </c>
      <c r="M22" s="31">
        <v>802</v>
      </c>
      <c r="N22" s="31">
        <v>775</v>
      </c>
      <c r="O22" s="42">
        <v>2108150</v>
      </c>
      <c r="P22" s="43">
        <v>1.0013175230566536E-2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4049.05</v>
      </c>
      <c r="F23" s="40">
        <v>4055.7666666666664</v>
      </c>
      <c r="G23" s="41">
        <v>4016.5333333333328</v>
      </c>
      <c r="H23" s="41">
        <v>3984.0166666666664</v>
      </c>
      <c r="I23" s="41">
        <v>3944.7833333333328</v>
      </c>
      <c r="J23" s="41">
        <v>4088.2833333333328</v>
      </c>
      <c r="K23" s="41">
        <v>4127.5166666666664</v>
      </c>
      <c r="L23" s="41">
        <v>4160.0333333333328</v>
      </c>
      <c r="M23" s="31">
        <v>4095</v>
      </c>
      <c r="N23" s="31">
        <v>4023.25</v>
      </c>
      <c r="O23" s="42">
        <v>1739000</v>
      </c>
      <c r="P23" s="43">
        <v>4.8537835393427799E-2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224.05</v>
      </c>
      <c r="F24" s="40">
        <v>222.23333333333335</v>
      </c>
      <c r="G24" s="41">
        <v>218.01666666666671</v>
      </c>
      <c r="H24" s="41">
        <v>211.98333333333335</v>
      </c>
      <c r="I24" s="41">
        <v>207.76666666666671</v>
      </c>
      <c r="J24" s="41">
        <v>228.26666666666671</v>
      </c>
      <c r="K24" s="41">
        <v>232.48333333333335</v>
      </c>
      <c r="L24" s="41">
        <v>238.51666666666671</v>
      </c>
      <c r="M24" s="31">
        <v>226.45</v>
      </c>
      <c r="N24" s="31">
        <v>216.2</v>
      </c>
      <c r="O24" s="42">
        <v>13445000</v>
      </c>
      <c r="P24" s="43">
        <v>-1.627949515273459E-2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133.25</v>
      </c>
      <c r="F25" s="40">
        <v>132.75</v>
      </c>
      <c r="G25" s="41">
        <v>127.35</v>
      </c>
      <c r="H25" s="41">
        <v>121.44999999999999</v>
      </c>
      <c r="I25" s="41">
        <v>116.04999999999998</v>
      </c>
      <c r="J25" s="41">
        <v>138.65</v>
      </c>
      <c r="K25" s="41">
        <v>144.04999999999998</v>
      </c>
      <c r="L25" s="41">
        <v>149.95000000000002</v>
      </c>
      <c r="M25" s="31">
        <v>138.15</v>
      </c>
      <c r="N25" s="31">
        <v>126.85</v>
      </c>
      <c r="O25" s="42">
        <v>31455000</v>
      </c>
      <c r="P25" s="43">
        <v>7.2579407702930795E-2</v>
      </c>
    </row>
    <row r="26" spans="1:16" ht="12.75" customHeight="1">
      <c r="A26" s="31">
        <v>16</v>
      </c>
      <c r="B26" s="448" t="s">
        <v>45</v>
      </c>
      <c r="C26" s="33" t="s">
        <v>310</v>
      </c>
      <c r="D26" s="34">
        <v>44434</v>
      </c>
      <c r="E26" s="40">
        <v>2091.5</v>
      </c>
      <c r="F26" s="40">
        <v>2091.8333333333335</v>
      </c>
      <c r="G26" s="41">
        <v>2069.5166666666669</v>
      </c>
      <c r="H26" s="41">
        <v>2047.5333333333333</v>
      </c>
      <c r="I26" s="41">
        <v>2025.2166666666667</v>
      </c>
      <c r="J26" s="41">
        <v>2113.8166666666671</v>
      </c>
      <c r="K26" s="41">
        <v>2136.1333333333337</v>
      </c>
      <c r="L26" s="41">
        <v>2158.1166666666672</v>
      </c>
      <c r="M26" s="31">
        <v>2114.15</v>
      </c>
      <c r="N26" s="31">
        <v>2069.85</v>
      </c>
      <c r="O26" s="42">
        <v>105050</v>
      </c>
      <c r="P26" s="43" t="e">
        <v>#DIV/0!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2972.25</v>
      </c>
      <c r="F27" s="40">
        <v>2982.9666666666667</v>
      </c>
      <c r="G27" s="41">
        <v>2954.7333333333336</v>
      </c>
      <c r="H27" s="41">
        <v>2937.2166666666667</v>
      </c>
      <c r="I27" s="41">
        <v>2908.9833333333336</v>
      </c>
      <c r="J27" s="41">
        <v>3000.4833333333336</v>
      </c>
      <c r="K27" s="41">
        <v>3028.7166666666662</v>
      </c>
      <c r="L27" s="41">
        <v>3046.2333333333336</v>
      </c>
      <c r="M27" s="31">
        <v>3011.2</v>
      </c>
      <c r="N27" s="31">
        <v>2965.45</v>
      </c>
      <c r="O27" s="42">
        <v>4339800</v>
      </c>
      <c r="P27" s="43">
        <v>7.0920935741782654E-2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1215.1500000000001</v>
      </c>
      <c r="F28" s="40">
        <v>1202.3666666666668</v>
      </c>
      <c r="G28" s="41">
        <v>1184.7333333333336</v>
      </c>
      <c r="H28" s="41">
        <v>1154.3166666666668</v>
      </c>
      <c r="I28" s="41">
        <v>1136.6833333333336</v>
      </c>
      <c r="J28" s="41">
        <v>1232.7833333333335</v>
      </c>
      <c r="K28" s="41">
        <v>1250.4166666666667</v>
      </c>
      <c r="L28" s="41">
        <v>1280.8333333333335</v>
      </c>
      <c r="M28" s="31">
        <v>1220</v>
      </c>
      <c r="N28" s="31">
        <v>1171.95</v>
      </c>
      <c r="O28" s="42">
        <v>2122000</v>
      </c>
      <c r="P28" s="43">
        <v>4.8160039515929856E-2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920.65</v>
      </c>
      <c r="F29" s="40">
        <v>919.53333333333342</v>
      </c>
      <c r="G29" s="41">
        <v>905.31666666666683</v>
      </c>
      <c r="H29" s="41">
        <v>889.98333333333346</v>
      </c>
      <c r="I29" s="41">
        <v>875.76666666666688</v>
      </c>
      <c r="J29" s="41">
        <v>934.86666666666679</v>
      </c>
      <c r="K29" s="41">
        <v>949.08333333333326</v>
      </c>
      <c r="L29" s="41">
        <v>964.41666666666674</v>
      </c>
      <c r="M29" s="31">
        <v>933.75</v>
      </c>
      <c r="N29" s="31">
        <v>904.2</v>
      </c>
      <c r="O29" s="42">
        <v>10320700</v>
      </c>
      <c r="P29" s="43">
        <v>1.5477104118700435E-2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712</v>
      </c>
      <c r="F30" s="40">
        <v>714.11666666666667</v>
      </c>
      <c r="G30" s="41">
        <v>708.23333333333335</v>
      </c>
      <c r="H30" s="41">
        <v>704.4666666666667</v>
      </c>
      <c r="I30" s="41">
        <v>698.58333333333337</v>
      </c>
      <c r="J30" s="41">
        <v>717.88333333333333</v>
      </c>
      <c r="K30" s="41">
        <v>723.76666666666677</v>
      </c>
      <c r="L30" s="41">
        <v>727.5333333333333</v>
      </c>
      <c r="M30" s="31">
        <v>720</v>
      </c>
      <c r="N30" s="31">
        <v>710.35</v>
      </c>
      <c r="O30" s="42">
        <v>35180400</v>
      </c>
      <c r="P30" s="43">
        <v>4.8496119595150392E-2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3846.65</v>
      </c>
      <c r="F31" s="40">
        <v>3828.5166666666664</v>
      </c>
      <c r="G31" s="41">
        <v>3783.0333333333328</v>
      </c>
      <c r="H31" s="41">
        <v>3719.4166666666665</v>
      </c>
      <c r="I31" s="41">
        <v>3673.9333333333329</v>
      </c>
      <c r="J31" s="41">
        <v>3892.1333333333328</v>
      </c>
      <c r="K31" s="41">
        <v>3937.6166666666663</v>
      </c>
      <c r="L31" s="41">
        <v>4001.2333333333327</v>
      </c>
      <c r="M31" s="31">
        <v>3874</v>
      </c>
      <c r="N31" s="31">
        <v>3764.9</v>
      </c>
      <c r="O31" s="42">
        <v>1739750</v>
      </c>
      <c r="P31" s="43">
        <v>-1.4585103370150098E-2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14259.15</v>
      </c>
      <c r="F32" s="40">
        <v>14350.766666666668</v>
      </c>
      <c r="G32" s="41">
        <v>14076.533333333336</v>
      </c>
      <c r="H32" s="41">
        <v>13893.916666666668</v>
      </c>
      <c r="I32" s="41">
        <v>13619.683333333336</v>
      </c>
      <c r="J32" s="41">
        <v>14533.383333333337</v>
      </c>
      <c r="K32" s="41">
        <v>14807.61666666667</v>
      </c>
      <c r="L32" s="41">
        <v>14990.233333333337</v>
      </c>
      <c r="M32" s="31">
        <v>14625</v>
      </c>
      <c r="N32" s="31">
        <v>14168.15</v>
      </c>
      <c r="O32" s="42">
        <v>869850</v>
      </c>
      <c r="P32" s="43">
        <v>-2.4968474148802017E-2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6235.65</v>
      </c>
      <c r="F33" s="40">
        <v>6290.0999999999995</v>
      </c>
      <c r="G33" s="41">
        <v>6164.5499999999993</v>
      </c>
      <c r="H33" s="41">
        <v>6093.45</v>
      </c>
      <c r="I33" s="41">
        <v>5967.9</v>
      </c>
      <c r="J33" s="41">
        <v>6361.1999999999989</v>
      </c>
      <c r="K33" s="41">
        <v>6486.75</v>
      </c>
      <c r="L33" s="41">
        <v>6557.8499999999985</v>
      </c>
      <c r="M33" s="31">
        <v>6415.65</v>
      </c>
      <c r="N33" s="31">
        <v>6219</v>
      </c>
      <c r="O33" s="42">
        <v>4197625</v>
      </c>
      <c r="P33" s="43">
        <v>-5.0552743928298796E-2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2385.75</v>
      </c>
      <c r="F34" s="40">
        <v>2365.0166666666664</v>
      </c>
      <c r="G34" s="41">
        <v>2325.1333333333328</v>
      </c>
      <c r="H34" s="41">
        <v>2264.5166666666664</v>
      </c>
      <c r="I34" s="41">
        <v>2224.6333333333328</v>
      </c>
      <c r="J34" s="41">
        <v>2425.6333333333328</v>
      </c>
      <c r="K34" s="41">
        <v>2465.516666666666</v>
      </c>
      <c r="L34" s="41">
        <v>2526.1333333333328</v>
      </c>
      <c r="M34" s="31">
        <v>2404.9</v>
      </c>
      <c r="N34" s="31">
        <v>2304.4</v>
      </c>
      <c r="O34" s="42">
        <v>962400</v>
      </c>
      <c r="P34" s="43">
        <v>4.7453199825859819E-2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292.45</v>
      </c>
      <c r="F35" s="40">
        <v>293.0333333333333</v>
      </c>
      <c r="G35" s="41">
        <v>289.46666666666658</v>
      </c>
      <c r="H35" s="41">
        <v>286.48333333333329</v>
      </c>
      <c r="I35" s="41">
        <v>282.91666666666657</v>
      </c>
      <c r="J35" s="41">
        <v>296.01666666666659</v>
      </c>
      <c r="K35" s="41">
        <v>299.58333333333331</v>
      </c>
      <c r="L35" s="41">
        <v>302.56666666666661</v>
      </c>
      <c r="M35" s="31">
        <v>296.60000000000002</v>
      </c>
      <c r="N35" s="31">
        <v>290.05</v>
      </c>
      <c r="O35" s="42">
        <v>22996800</v>
      </c>
      <c r="P35" s="43">
        <v>7.4245354410157241E-2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80.400000000000006</v>
      </c>
      <c r="F36" s="40">
        <v>80.733333333333334</v>
      </c>
      <c r="G36" s="41">
        <v>79.566666666666663</v>
      </c>
      <c r="H36" s="41">
        <v>78.733333333333334</v>
      </c>
      <c r="I36" s="41">
        <v>77.566666666666663</v>
      </c>
      <c r="J36" s="41">
        <v>81.566666666666663</v>
      </c>
      <c r="K36" s="41">
        <v>82.73333333333332</v>
      </c>
      <c r="L36" s="41">
        <v>83.566666666666663</v>
      </c>
      <c r="M36" s="31">
        <v>81.900000000000006</v>
      </c>
      <c r="N36" s="31">
        <v>79.900000000000006</v>
      </c>
      <c r="O36" s="42">
        <v>170586000</v>
      </c>
      <c r="P36" s="43">
        <v>9.0663713751816741E-3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1622.4</v>
      </c>
      <c r="F37" s="40">
        <v>1622.5</v>
      </c>
      <c r="G37" s="41">
        <v>1606</v>
      </c>
      <c r="H37" s="41">
        <v>1589.6</v>
      </c>
      <c r="I37" s="41">
        <v>1573.1</v>
      </c>
      <c r="J37" s="41">
        <v>1638.9</v>
      </c>
      <c r="K37" s="41">
        <v>1655.4</v>
      </c>
      <c r="L37" s="41">
        <v>1671.8000000000002</v>
      </c>
      <c r="M37" s="31">
        <v>1639</v>
      </c>
      <c r="N37" s="31">
        <v>1606.1</v>
      </c>
      <c r="O37" s="42">
        <v>2027850</v>
      </c>
      <c r="P37" s="43">
        <v>4.6254256526674233E-2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184.9</v>
      </c>
      <c r="F38" s="40">
        <v>185.5</v>
      </c>
      <c r="G38" s="41">
        <v>182.15</v>
      </c>
      <c r="H38" s="41">
        <v>179.4</v>
      </c>
      <c r="I38" s="41">
        <v>176.05</v>
      </c>
      <c r="J38" s="41">
        <v>188.25</v>
      </c>
      <c r="K38" s="41">
        <v>191.60000000000002</v>
      </c>
      <c r="L38" s="41">
        <v>194.35</v>
      </c>
      <c r="M38" s="31">
        <v>188.85</v>
      </c>
      <c r="N38" s="31">
        <v>182.75</v>
      </c>
      <c r="O38" s="42">
        <v>21720800</v>
      </c>
      <c r="P38" s="43">
        <v>1.3115916341722794E-2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844.45</v>
      </c>
      <c r="F39" s="40">
        <v>846.4</v>
      </c>
      <c r="G39" s="41">
        <v>839.05</v>
      </c>
      <c r="H39" s="41">
        <v>833.65</v>
      </c>
      <c r="I39" s="41">
        <v>826.3</v>
      </c>
      <c r="J39" s="41">
        <v>851.8</v>
      </c>
      <c r="K39" s="41">
        <v>859.15000000000009</v>
      </c>
      <c r="L39" s="41">
        <v>864.55</v>
      </c>
      <c r="M39" s="31">
        <v>853.75</v>
      </c>
      <c r="N39" s="31">
        <v>841</v>
      </c>
      <c r="O39" s="42">
        <v>3560700</v>
      </c>
      <c r="P39" s="43">
        <v>1.8885741265344664E-2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775.4</v>
      </c>
      <c r="F40" s="40">
        <v>781</v>
      </c>
      <c r="G40" s="41">
        <v>768.6</v>
      </c>
      <c r="H40" s="41">
        <v>761.80000000000007</v>
      </c>
      <c r="I40" s="41">
        <v>749.40000000000009</v>
      </c>
      <c r="J40" s="41">
        <v>787.8</v>
      </c>
      <c r="K40" s="41">
        <v>800.2</v>
      </c>
      <c r="L40" s="41">
        <v>806.99999999999989</v>
      </c>
      <c r="M40" s="31">
        <v>793.4</v>
      </c>
      <c r="N40" s="31">
        <v>774.2</v>
      </c>
      <c r="O40" s="42">
        <v>5943000</v>
      </c>
      <c r="P40" s="43">
        <v>8.3994528043775649E-2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563.15</v>
      </c>
      <c r="F41" s="40">
        <v>564.4666666666667</v>
      </c>
      <c r="G41" s="41">
        <v>558.33333333333337</v>
      </c>
      <c r="H41" s="41">
        <v>553.51666666666665</v>
      </c>
      <c r="I41" s="41">
        <v>547.38333333333333</v>
      </c>
      <c r="J41" s="41">
        <v>569.28333333333342</v>
      </c>
      <c r="K41" s="41">
        <v>575.41666666666663</v>
      </c>
      <c r="L41" s="41">
        <v>580.23333333333346</v>
      </c>
      <c r="M41" s="31">
        <v>570.6</v>
      </c>
      <c r="N41" s="31">
        <v>559.65</v>
      </c>
      <c r="O41" s="42">
        <v>99467187</v>
      </c>
      <c r="P41" s="43">
        <v>-2.3392681432523252E-3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59.5</v>
      </c>
      <c r="F42" s="40">
        <v>60.25</v>
      </c>
      <c r="G42" s="41">
        <v>58.1</v>
      </c>
      <c r="H42" s="41">
        <v>56.7</v>
      </c>
      <c r="I42" s="41">
        <v>54.550000000000004</v>
      </c>
      <c r="J42" s="41">
        <v>61.65</v>
      </c>
      <c r="K42" s="41">
        <v>63.800000000000004</v>
      </c>
      <c r="L42" s="41">
        <v>65.199999999999989</v>
      </c>
      <c r="M42" s="31">
        <v>62.4</v>
      </c>
      <c r="N42" s="31">
        <v>58.85</v>
      </c>
      <c r="O42" s="42">
        <v>104874000</v>
      </c>
      <c r="P42" s="43">
        <v>4.5973400356058229E-2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388.15</v>
      </c>
      <c r="F43" s="40">
        <v>386.86666666666662</v>
      </c>
      <c r="G43" s="41">
        <v>382.98333333333323</v>
      </c>
      <c r="H43" s="41">
        <v>377.81666666666661</v>
      </c>
      <c r="I43" s="41">
        <v>373.93333333333322</v>
      </c>
      <c r="J43" s="41">
        <v>392.03333333333325</v>
      </c>
      <c r="K43" s="41">
        <v>395.91666666666657</v>
      </c>
      <c r="L43" s="41">
        <v>401.08333333333326</v>
      </c>
      <c r="M43" s="31">
        <v>390.75</v>
      </c>
      <c r="N43" s="31">
        <v>381.7</v>
      </c>
      <c r="O43" s="42">
        <v>19280900</v>
      </c>
      <c r="P43" s="43">
        <v>-2.1934430054836074E-2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15015.55</v>
      </c>
      <c r="F44" s="40">
        <v>15053.5</v>
      </c>
      <c r="G44" s="41">
        <v>14857.05</v>
      </c>
      <c r="H44" s="41">
        <v>14698.55</v>
      </c>
      <c r="I44" s="41">
        <v>14502.099999999999</v>
      </c>
      <c r="J44" s="41">
        <v>15212</v>
      </c>
      <c r="K44" s="41">
        <v>15408.45</v>
      </c>
      <c r="L44" s="41">
        <v>15566.95</v>
      </c>
      <c r="M44" s="31">
        <v>15249.95</v>
      </c>
      <c r="N44" s="31">
        <v>14895</v>
      </c>
      <c r="O44" s="42">
        <v>118150</v>
      </c>
      <c r="P44" s="43">
        <v>2.6498696785403997E-2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447.05</v>
      </c>
      <c r="F45" s="40">
        <v>449.7</v>
      </c>
      <c r="G45" s="41">
        <v>443.4</v>
      </c>
      <c r="H45" s="41">
        <v>439.75</v>
      </c>
      <c r="I45" s="41">
        <v>433.45</v>
      </c>
      <c r="J45" s="41">
        <v>453.34999999999997</v>
      </c>
      <c r="K45" s="41">
        <v>459.65000000000003</v>
      </c>
      <c r="L45" s="41">
        <v>463.29999999999995</v>
      </c>
      <c r="M45" s="31">
        <v>456</v>
      </c>
      <c r="N45" s="31">
        <v>446.05</v>
      </c>
      <c r="O45" s="42">
        <v>38750400</v>
      </c>
      <c r="P45" s="43">
        <v>9.6140317966515038E-3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3433.3</v>
      </c>
      <c r="F46" s="40">
        <v>3415.7833333333333</v>
      </c>
      <c r="G46" s="41">
        <v>3392.5666666666666</v>
      </c>
      <c r="H46" s="41">
        <v>3351.8333333333335</v>
      </c>
      <c r="I46" s="41">
        <v>3328.6166666666668</v>
      </c>
      <c r="J46" s="41">
        <v>3456.5166666666664</v>
      </c>
      <c r="K46" s="41">
        <v>3479.7333333333327</v>
      </c>
      <c r="L46" s="41">
        <v>3520.4666666666662</v>
      </c>
      <c r="M46" s="31">
        <v>3439</v>
      </c>
      <c r="N46" s="31">
        <v>3375.05</v>
      </c>
      <c r="O46" s="42">
        <v>1929000</v>
      </c>
      <c r="P46" s="43">
        <v>0.10620484000458769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588.65</v>
      </c>
      <c r="F47" s="40">
        <v>586.5333333333333</v>
      </c>
      <c r="G47" s="41">
        <v>576.11666666666656</v>
      </c>
      <c r="H47" s="41">
        <v>563.58333333333326</v>
      </c>
      <c r="I47" s="41">
        <v>553.16666666666652</v>
      </c>
      <c r="J47" s="41">
        <v>599.06666666666661</v>
      </c>
      <c r="K47" s="41">
        <v>609.48333333333335</v>
      </c>
      <c r="L47" s="41">
        <v>622.01666666666665</v>
      </c>
      <c r="M47" s="31">
        <v>596.95000000000005</v>
      </c>
      <c r="N47" s="31">
        <v>574</v>
      </c>
      <c r="O47" s="42">
        <v>22363000</v>
      </c>
      <c r="P47" s="43">
        <v>-3.1812553576531101E-2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152.19999999999999</v>
      </c>
      <c r="F48" s="40">
        <v>151.91666666666666</v>
      </c>
      <c r="G48" s="41">
        <v>149.23333333333332</v>
      </c>
      <c r="H48" s="41">
        <v>146.26666666666665</v>
      </c>
      <c r="I48" s="41">
        <v>143.58333333333331</v>
      </c>
      <c r="J48" s="41">
        <v>154.88333333333333</v>
      </c>
      <c r="K48" s="41">
        <v>157.56666666666666</v>
      </c>
      <c r="L48" s="41">
        <v>160.53333333333333</v>
      </c>
      <c r="M48" s="31">
        <v>154.6</v>
      </c>
      <c r="N48" s="31">
        <v>148.94999999999999</v>
      </c>
      <c r="O48" s="42">
        <v>61214400</v>
      </c>
      <c r="P48" s="43">
        <v>2.4213950126490785E-2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477.55</v>
      </c>
      <c r="F49" s="40">
        <v>479.15000000000003</v>
      </c>
      <c r="G49" s="41">
        <v>468.75000000000006</v>
      </c>
      <c r="H49" s="41">
        <v>459.95000000000005</v>
      </c>
      <c r="I49" s="41">
        <v>449.55000000000007</v>
      </c>
      <c r="J49" s="41">
        <v>487.95000000000005</v>
      </c>
      <c r="K49" s="41">
        <v>498.35</v>
      </c>
      <c r="L49" s="41">
        <v>507.15000000000003</v>
      </c>
      <c r="M49" s="31">
        <v>489.55</v>
      </c>
      <c r="N49" s="31">
        <v>470.35</v>
      </c>
      <c r="O49" s="42">
        <v>12742500</v>
      </c>
      <c r="P49" s="43">
        <v>5.922693266832918E-2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916.45</v>
      </c>
      <c r="F50" s="40">
        <v>906.80000000000007</v>
      </c>
      <c r="G50" s="41">
        <v>885.65000000000009</v>
      </c>
      <c r="H50" s="41">
        <v>854.85</v>
      </c>
      <c r="I50" s="41">
        <v>833.7</v>
      </c>
      <c r="J50" s="41">
        <v>937.60000000000014</v>
      </c>
      <c r="K50" s="41">
        <v>958.75</v>
      </c>
      <c r="L50" s="41">
        <v>989.55000000000018</v>
      </c>
      <c r="M50" s="31">
        <v>927.95</v>
      </c>
      <c r="N50" s="31">
        <v>876</v>
      </c>
      <c r="O50" s="42">
        <v>13141050</v>
      </c>
      <c r="P50" s="43">
        <v>3.2216889615031143E-2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144.05000000000001</v>
      </c>
      <c r="F51" s="40">
        <v>143.51666666666668</v>
      </c>
      <c r="G51" s="41">
        <v>141.63333333333335</v>
      </c>
      <c r="H51" s="41">
        <v>139.21666666666667</v>
      </c>
      <c r="I51" s="41">
        <v>137.33333333333334</v>
      </c>
      <c r="J51" s="41">
        <v>145.93333333333337</v>
      </c>
      <c r="K51" s="41">
        <v>147.81666666666669</v>
      </c>
      <c r="L51" s="41">
        <v>150.23333333333338</v>
      </c>
      <c r="M51" s="31">
        <v>145.4</v>
      </c>
      <c r="N51" s="31">
        <v>141.1</v>
      </c>
      <c r="O51" s="42">
        <v>54453000</v>
      </c>
      <c r="P51" s="43">
        <v>-4.1477840079883251E-3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5056.5</v>
      </c>
      <c r="F52" s="40">
        <v>5093.6833333333334</v>
      </c>
      <c r="G52" s="41">
        <v>4989.8666666666668</v>
      </c>
      <c r="H52" s="41">
        <v>4923.2333333333336</v>
      </c>
      <c r="I52" s="41">
        <v>4819.416666666667</v>
      </c>
      <c r="J52" s="41">
        <v>5160.3166666666666</v>
      </c>
      <c r="K52" s="41">
        <v>5264.1333333333341</v>
      </c>
      <c r="L52" s="41">
        <v>5330.7666666666664</v>
      </c>
      <c r="M52" s="31">
        <v>5197.5</v>
      </c>
      <c r="N52" s="31">
        <v>5027.05</v>
      </c>
      <c r="O52" s="42">
        <v>525000</v>
      </c>
      <c r="P52" s="43">
        <v>-5.1319118178532706E-2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1705.25</v>
      </c>
      <c r="F53" s="40">
        <v>1707.3833333333332</v>
      </c>
      <c r="G53" s="41">
        <v>1668.7666666666664</v>
      </c>
      <c r="H53" s="41">
        <v>1632.2833333333333</v>
      </c>
      <c r="I53" s="41">
        <v>1593.6666666666665</v>
      </c>
      <c r="J53" s="41">
        <v>1743.8666666666663</v>
      </c>
      <c r="K53" s="41">
        <v>1782.4833333333331</v>
      </c>
      <c r="L53" s="41">
        <v>1818.9666666666662</v>
      </c>
      <c r="M53" s="31">
        <v>1746</v>
      </c>
      <c r="N53" s="31">
        <v>1670.9</v>
      </c>
      <c r="O53" s="42">
        <v>2098600</v>
      </c>
      <c r="P53" s="43">
        <v>5.5447984509769406E-2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646.6</v>
      </c>
      <c r="F54" s="40">
        <v>652.75</v>
      </c>
      <c r="G54" s="41">
        <v>637.65</v>
      </c>
      <c r="H54" s="41">
        <v>628.69999999999993</v>
      </c>
      <c r="I54" s="41">
        <v>613.59999999999991</v>
      </c>
      <c r="J54" s="41">
        <v>661.7</v>
      </c>
      <c r="K54" s="41">
        <v>676.8</v>
      </c>
      <c r="L54" s="41">
        <v>685.75000000000011</v>
      </c>
      <c r="M54" s="31">
        <v>667.85</v>
      </c>
      <c r="N54" s="31">
        <v>643.79999999999995</v>
      </c>
      <c r="O54" s="42">
        <v>7713405</v>
      </c>
      <c r="P54" s="43">
        <v>6.2432723358449946E-2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921.15</v>
      </c>
      <c r="F55" s="40">
        <v>905.38333333333321</v>
      </c>
      <c r="G55" s="41">
        <v>882.81666666666638</v>
      </c>
      <c r="H55" s="41">
        <v>844.48333333333312</v>
      </c>
      <c r="I55" s="41">
        <v>821.91666666666629</v>
      </c>
      <c r="J55" s="41">
        <v>943.71666666666647</v>
      </c>
      <c r="K55" s="41">
        <v>966.2833333333333</v>
      </c>
      <c r="L55" s="41">
        <v>1004.6166666666666</v>
      </c>
      <c r="M55" s="31">
        <v>927.95</v>
      </c>
      <c r="N55" s="31">
        <v>867.05</v>
      </c>
      <c r="O55" s="42">
        <v>1490625</v>
      </c>
      <c r="P55" s="43">
        <v>0.18069306930693069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150.94999999999999</v>
      </c>
      <c r="F56" s="40">
        <v>151.23333333333332</v>
      </c>
      <c r="G56" s="41">
        <v>149.71666666666664</v>
      </c>
      <c r="H56" s="41">
        <v>148.48333333333332</v>
      </c>
      <c r="I56" s="41">
        <v>146.96666666666664</v>
      </c>
      <c r="J56" s="41">
        <v>152.46666666666664</v>
      </c>
      <c r="K56" s="41">
        <v>153.98333333333335</v>
      </c>
      <c r="L56" s="41">
        <v>155.21666666666664</v>
      </c>
      <c r="M56" s="31">
        <v>152.75</v>
      </c>
      <c r="N56" s="31">
        <v>150</v>
      </c>
      <c r="O56" s="42">
        <v>9262800</v>
      </c>
      <c r="P56" s="43">
        <v>1.3912453342382083E-2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846.85</v>
      </c>
      <c r="F57" s="40">
        <v>845.6</v>
      </c>
      <c r="G57" s="41">
        <v>837.25</v>
      </c>
      <c r="H57" s="41">
        <v>827.65</v>
      </c>
      <c r="I57" s="41">
        <v>819.3</v>
      </c>
      <c r="J57" s="41">
        <v>855.2</v>
      </c>
      <c r="K57" s="41">
        <v>863.55000000000018</v>
      </c>
      <c r="L57" s="41">
        <v>873.15000000000009</v>
      </c>
      <c r="M57" s="31">
        <v>853.95</v>
      </c>
      <c r="N57" s="31">
        <v>836</v>
      </c>
      <c r="O57" s="42">
        <v>2323200</v>
      </c>
      <c r="P57" s="43">
        <v>4.6203728721967034E-2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603.6</v>
      </c>
      <c r="F58" s="40">
        <v>598.48333333333323</v>
      </c>
      <c r="G58" s="41">
        <v>590.71666666666647</v>
      </c>
      <c r="H58" s="41">
        <v>577.83333333333326</v>
      </c>
      <c r="I58" s="41">
        <v>570.06666666666649</v>
      </c>
      <c r="J58" s="41">
        <v>611.36666666666645</v>
      </c>
      <c r="K58" s="41">
        <v>619.1333333333331</v>
      </c>
      <c r="L58" s="41">
        <v>632.01666666666642</v>
      </c>
      <c r="M58" s="31">
        <v>606.25</v>
      </c>
      <c r="N58" s="31">
        <v>585.6</v>
      </c>
      <c r="O58" s="42">
        <v>9895000</v>
      </c>
      <c r="P58" s="43">
        <v>0.15578916630164988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2048</v>
      </c>
      <c r="F59" s="40">
        <v>2030.0333333333335</v>
      </c>
      <c r="G59" s="41">
        <v>1968.0666666666671</v>
      </c>
      <c r="H59" s="41">
        <v>1888.1333333333334</v>
      </c>
      <c r="I59" s="41">
        <v>1826.166666666667</v>
      </c>
      <c r="J59" s="41">
        <v>2109.9666666666672</v>
      </c>
      <c r="K59" s="41">
        <v>2171.9333333333338</v>
      </c>
      <c r="L59" s="41">
        <v>2251.8666666666672</v>
      </c>
      <c r="M59" s="31">
        <v>2092</v>
      </c>
      <c r="N59" s="31">
        <v>1950.1</v>
      </c>
      <c r="O59" s="42">
        <v>2968000</v>
      </c>
      <c r="P59" s="43">
        <v>1.2450963670475866E-2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4905.3500000000004</v>
      </c>
      <c r="F60" s="40">
        <v>4895.833333333333</v>
      </c>
      <c r="G60" s="41">
        <v>4857.0666666666657</v>
      </c>
      <c r="H60" s="41">
        <v>4808.7833333333328</v>
      </c>
      <c r="I60" s="41">
        <v>4770.0166666666655</v>
      </c>
      <c r="J60" s="41">
        <v>4944.1166666666659</v>
      </c>
      <c r="K60" s="41">
        <v>4982.8833333333341</v>
      </c>
      <c r="L60" s="41">
        <v>5031.1666666666661</v>
      </c>
      <c r="M60" s="31">
        <v>4934.6000000000004</v>
      </c>
      <c r="N60" s="31">
        <v>4847.55</v>
      </c>
      <c r="O60" s="42">
        <v>1974200</v>
      </c>
      <c r="P60" s="43">
        <v>2.268959801077497E-2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336.6</v>
      </c>
      <c r="F61" s="40">
        <v>338.81666666666666</v>
      </c>
      <c r="G61" s="41">
        <v>332.88333333333333</v>
      </c>
      <c r="H61" s="41">
        <v>329.16666666666669</v>
      </c>
      <c r="I61" s="41">
        <v>323.23333333333335</v>
      </c>
      <c r="J61" s="41">
        <v>342.5333333333333</v>
      </c>
      <c r="K61" s="41">
        <v>348.46666666666658</v>
      </c>
      <c r="L61" s="41">
        <v>352.18333333333328</v>
      </c>
      <c r="M61" s="31">
        <v>344.75</v>
      </c>
      <c r="N61" s="31">
        <v>335.1</v>
      </c>
      <c r="O61" s="42">
        <v>46589400</v>
      </c>
      <c r="P61" s="43">
        <v>4.4823906083244396E-3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4730.55</v>
      </c>
      <c r="F62" s="40">
        <v>4744.3499999999995</v>
      </c>
      <c r="G62" s="41">
        <v>4677.4499999999989</v>
      </c>
      <c r="H62" s="41">
        <v>4624.3499999999995</v>
      </c>
      <c r="I62" s="41">
        <v>4557.4499999999989</v>
      </c>
      <c r="J62" s="41">
        <v>4797.4499999999989</v>
      </c>
      <c r="K62" s="41">
        <v>4864.3499999999985</v>
      </c>
      <c r="L62" s="41">
        <v>4917.4499999999989</v>
      </c>
      <c r="M62" s="31">
        <v>4811.25</v>
      </c>
      <c r="N62" s="31">
        <v>4691.25</v>
      </c>
      <c r="O62" s="42">
        <v>3518250</v>
      </c>
      <c r="P62" s="43">
        <v>-9.5713984094587933E-3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2523.6</v>
      </c>
      <c r="F63" s="40">
        <v>2528.8666666666663</v>
      </c>
      <c r="G63" s="41">
        <v>2499.5333333333328</v>
      </c>
      <c r="H63" s="41">
        <v>2475.4666666666667</v>
      </c>
      <c r="I63" s="41">
        <v>2446.1333333333332</v>
      </c>
      <c r="J63" s="41">
        <v>2552.9333333333325</v>
      </c>
      <c r="K63" s="41">
        <v>2582.2666666666655</v>
      </c>
      <c r="L63" s="41">
        <v>2606.3333333333321</v>
      </c>
      <c r="M63" s="31">
        <v>2558.1999999999998</v>
      </c>
      <c r="N63" s="31">
        <v>2504.8000000000002</v>
      </c>
      <c r="O63" s="42">
        <v>2447900</v>
      </c>
      <c r="P63" s="43">
        <v>2.6265590608950843E-2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1188.8499999999999</v>
      </c>
      <c r="F64" s="40">
        <v>1174.3</v>
      </c>
      <c r="G64" s="41">
        <v>1155.6999999999998</v>
      </c>
      <c r="H64" s="41">
        <v>1122.55</v>
      </c>
      <c r="I64" s="41">
        <v>1103.9499999999998</v>
      </c>
      <c r="J64" s="41">
        <v>1207.4499999999998</v>
      </c>
      <c r="K64" s="41">
        <v>1226.0499999999997</v>
      </c>
      <c r="L64" s="41">
        <v>1259.1999999999998</v>
      </c>
      <c r="M64" s="31">
        <v>1192.9000000000001</v>
      </c>
      <c r="N64" s="31">
        <v>1141.1500000000001</v>
      </c>
      <c r="O64" s="42">
        <v>4316400</v>
      </c>
      <c r="P64" s="43">
        <v>-8.2105263157894737E-2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178.35</v>
      </c>
      <c r="F65" s="40">
        <v>177.86666666666667</v>
      </c>
      <c r="G65" s="41">
        <v>175.13333333333335</v>
      </c>
      <c r="H65" s="41">
        <v>171.91666666666669</v>
      </c>
      <c r="I65" s="41">
        <v>169.18333333333337</v>
      </c>
      <c r="J65" s="41">
        <v>181.08333333333334</v>
      </c>
      <c r="K65" s="41">
        <v>183.81666666666669</v>
      </c>
      <c r="L65" s="41">
        <v>187.03333333333333</v>
      </c>
      <c r="M65" s="31">
        <v>180.6</v>
      </c>
      <c r="N65" s="31">
        <v>174.65</v>
      </c>
      <c r="O65" s="42">
        <v>16088400</v>
      </c>
      <c r="P65" s="43">
        <v>7.9468599033816423E-2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87.65</v>
      </c>
      <c r="F66" s="40">
        <v>87.216666666666683</v>
      </c>
      <c r="G66" s="41">
        <v>85.983333333333363</v>
      </c>
      <c r="H66" s="41">
        <v>84.316666666666677</v>
      </c>
      <c r="I66" s="41">
        <v>83.083333333333357</v>
      </c>
      <c r="J66" s="41">
        <v>88.883333333333368</v>
      </c>
      <c r="K66" s="41">
        <v>90.116666666666688</v>
      </c>
      <c r="L66" s="41">
        <v>91.783333333333374</v>
      </c>
      <c r="M66" s="31">
        <v>88.45</v>
      </c>
      <c r="N66" s="31">
        <v>85.55</v>
      </c>
      <c r="O66" s="42">
        <v>82730000</v>
      </c>
      <c r="P66" s="43">
        <v>1.5964632199435096E-2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140.19999999999999</v>
      </c>
      <c r="F67" s="40">
        <v>140.06666666666669</v>
      </c>
      <c r="G67" s="41">
        <v>137.73333333333338</v>
      </c>
      <c r="H67" s="41">
        <v>135.26666666666668</v>
      </c>
      <c r="I67" s="41">
        <v>132.93333333333337</v>
      </c>
      <c r="J67" s="41">
        <v>142.53333333333339</v>
      </c>
      <c r="K67" s="41">
        <v>144.8666666666667</v>
      </c>
      <c r="L67" s="41">
        <v>147.3333333333334</v>
      </c>
      <c r="M67" s="31">
        <v>142.4</v>
      </c>
      <c r="N67" s="31">
        <v>137.6</v>
      </c>
      <c r="O67" s="42">
        <v>35861900</v>
      </c>
      <c r="P67" s="43">
        <v>5.4529147982062778E-2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608.1</v>
      </c>
      <c r="F68" s="40">
        <v>604.13333333333333</v>
      </c>
      <c r="G68" s="41">
        <v>594.9666666666667</v>
      </c>
      <c r="H68" s="41">
        <v>581.83333333333337</v>
      </c>
      <c r="I68" s="41">
        <v>572.66666666666674</v>
      </c>
      <c r="J68" s="41">
        <v>617.26666666666665</v>
      </c>
      <c r="K68" s="41">
        <v>626.43333333333339</v>
      </c>
      <c r="L68" s="41">
        <v>639.56666666666661</v>
      </c>
      <c r="M68" s="31">
        <v>613.29999999999995</v>
      </c>
      <c r="N68" s="31">
        <v>591</v>
      </c>
      <c r="O68" s="42">
        <v>8201800</v>
      </c>
      <c r="P68" s="43">
        <v>6.4001193495449804E-2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28.45</v>
      </c>
      <c r="F69" s="40">
        <v>28.266666666666666</v>
      </c>
      <c r="G69" s="41">
        <v>27.983333333333331</v>
      </c>
      <c r="H69" s="41">
        <v>27.516666666666666</v>
      </c>
      <c r="I69" s="41">
        <v>27.233333333333331</v>
      </c>
      <c r="J69" s="41">
        <v>28.733333333333331</v>
      </c>
      <c r="K69" s="41">
        <v>29.016666666666662</v>
      </c>
      <c r="L69" s="41">
        <v>29.483333333333331</v>
      </c>
      <c r="M69" s="31">
        <v>28.55</v>
      </c>
      <c r="N69" s="31">
        <v>27.8</v>
      </c>
      <c r="O69" s="42">
        <v>109125000</v>
      </c>
      <c r="P69" s="43">
        <v>2.6876162910895183E-3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992.55</v>
      </c>
      <c r="F70" s="40">
        <v>990.35</v>
      </c>
      <c r="G70" s="41">
        <v>977.25</v>
      </c>
      <c r="H70" s="41">
        <v>961.94999999999993</v>
      </c>
      <c r="I70" s="41">
        <v>948.84999999999991</v>
      </c>
      <c r="J70" s="41">
        <v>1005.6500000000001</v>
      </c>
      <c r="K70" s="41">
        <v>1018.7500000000002</v>
      </c>
      <c r="L70" s="41">
        <v>1034.0500000000002</v>
      </c>
      <c r="M70" s="31">
        <v>1003.45</v>
      </c>
      <c r="N70" s="31">
        <v>975.05</v>
      </c>
      <c r="O70" s="42">
        <v>4213000</v>
      </c>
      <c r="P70" s="43">
        <v>5.8808745916059314E-2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1604.05</v>
      </c>
      <c r="F71" s="40">
        <v>1599.4333333333334</v>
      </c>
      <c r="G71" s="41">
        <v>1567.4166666666667</v>
      </c>
      <c r="H71" s="41">
        <v>1530.7833333333333</v>
      </c>
      <c r="I71" s="41">
        <v>1498.7666666666667</v>
      </c>
      <c r="J71" s="41">
        <v>1636.0666666666668</v>
      </c>
      <c r="K71" s="41">
        <v>1668.0833333333333</v>
      </c>
      <c r="L71" s="41">
        <v>1704.7166666666669</v>
      </c>
      <c r="M71" s="31">
        <v>1631.45</v>
      </c>
      <c r="N71" s="31">
        <v>1562.8</v>
      </c>
      <c r="O71" s="42">
        <v>1684150</v>
      </c>
      <c r="P71" s="43">
        <v>3.8744672607516468E-3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380.7</v>
      </c>
      <c r="F72" s="40">
        <v>380.48333333333329</v>
      </c>
      <c r="G72" s="41">
        <v>374.31666666666661</v>
      </c>
      <c r="H72" s="41">
        <v>367.93333333333334</v>
      </c>
      <c r="I72" s="41">
        <v>361.76666666666665</v>
      </c>
      <c r="J72" s="41">
        <v>386.86666666666656</v>
      </c>
      <c r="K72" s="41">
        <v>393.03333333333319</v>
      </c>
      <c r="L72" s="41">
        <v>399.41666666666652</v>
      </c>
      <c r="M72" s="31">
        <v>386.65</v>
      </c>
      <c r="N72" s="31">
        <v>374.1</v>
      </c>
      <c r="O72" s="42">
        <v>9191500</v>
      </c>
      <c r="P72" s="43">
        <v>4.1447137337548297E-2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1548.6</v>
      </c>
      <c r="F73" s="40">
        <v>1542.5666666666666</v>
      </c>
      <c r="G73" s="41">
        <v>1524.8833333333332</v>
      </c>
      <c r="H73" s="41">
        <v>1501.1666666666665</v>
      </c>
      <c r="I73" s="41">
        <v>1483.4833333333331</v>
      </c>
      <c r="J73" s="41">
        <v>1566.2833333333333</v>
      </c>
      <c r="K73" s="41">
        <v>1583.9666666666667</v>
      </c>
      <c r="L73" s="41">
        <v>1607.6833333333334</v>
      </c>
      <c r="M73" s="31">
        <v>1560.25</v>
      </c>
      <c r="N73" s="31">
        <v>1518.85</v>
      </c>
      <c r="O73" s="42">
        <v>9487175</v>
      </c>
      <c r="P73" s="43">
        <v>2.0227818358277569E-2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718</v>
      </c>
      <c r="F74" s="40">
        <v>714.7166666666667</v>
      </c>
      <c r="G74" s="41">
        <v>708.88333333333344</v>
      </c>
      <c r="H74" s="41">
        <v>699.76666666666677</v>
      </c>
      <c r="I74" s="41">
        <v>693.93333333333351</v>
      </c>
      <c r="J74" s="41">
        <v>723.83333333333337</v>
      </c>
      <c r="K74" s="41">
        <v>729.66666666666663</v>
      </c>
      <c r="L74" s="41">
        <v>738.7833333333333</v>
      </c>
      <c r="M74" s="31">
        <v>720.55</v>
      </c>
      <c r="N74" s="31">
        <v>705.6</v>
      </c>
      <c r="O74" s="42">
        <v>1601250</v>
      </c>
      <c r="P74" s="43">
        <v>9.8627787307032588E-2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1176.8</v>
      </c>
      <c r="F75" s="40">
        <v>1182.2666666666667</v>
      </c>
      <c r="G75" s="41">
        <v>1167.8333333333333</v>
      </c>
      <c r="H75" s="41">
        <v>1158.8666666666666</v>
      </c>
      <c r="I75" s="41">
        <v>1144.4333333333332</v>
      </c>
      <c r="J75" s="41">
        <v>1191.2333333333333</v>
      </c>
      <c r="K75" s="41">
        <v>1205.6666666666667</v>
      </c>
      <c r="L75" s="41">
        <v>1214.6333333333334</v>
      </c>
      <c r="M75" s="31">
        <v>1196.7</v>
      </c>
      <c r="N75" s="31">
        <v>1173.3</v>
      </c>
      <c r="O75" s="42">
        <v>4179500</v>
      </c>
      <c r="P75" s="43">
        <v>-1.4965826066462408E-2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1028.5</v>
      </c>
      <c r="F76" s="40">
        <v>1031.7166666666667</v>
      </c>
      <c r="G76" s="41">
        <v>1009.1333333333334</v>
      </c>
      <c r="H76" s="41">
        <v>989.76666666666677</v>
      </c>
      <c r="I76" s="41">
        <v>967.18333333333351</v>
      </c>
      <c r="J76" s="41">
        <v>1051.0833333333335</v>
      </c>
      <c r="K76" s="41">
        <v>1073.6666666666665</v>
      </c>
      <c r="L76" s="41">
        <v>1093.0333333333333</v>
      </c>
      <c r="M76" s="31">
        <v>1054.3</v>
      </c>
      <c r="N76" s="31">
        <v>1012.35</v>
      </c>
      <c r="O76" s="42">
        <v>16184000</v>
      </c>
      <c r="P76" s="43">
        <v>1.6174402250351619E-2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2445.1</v>
      </c>
      <c r="F77" s="40">
        <v>2443.7166666666667</v>
      </c>
      <c r="G77" s="41">
        <v>2420.4333333333334</v>
      </c>
      <c r="H77" s="41">
        <v>2395.7666666666669</v>
      </c>
      <c r="I77" s="41">
        <v>2372.4833333333336</v>
      </c>
      <c r="J77" s="41">
        <v>2468.3833333333332</v>
      </c>
      <c r="K77" s="41">
        <v>2491.666666666667</v>
      </c>
      <c r="L77" s="41">
        <v>2516.333333333333</v>
      </c>
      <c r="M77" s="31">
        <v>2467</v>
      </c>
      <c r="N77" s="31">
        <v>2419.0500000000002</v>
      </c>
      <c r="O77" s="42">
        <v>13614600</v>
      </c>
      <c r="P77" s="43">
        <v>9.9926557318674464E-3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2860.3</v>
      </c>
      <c r="F78" s="40">
        <v>2850.7333333333336</v>
      </c>
      <c r="G78" s="41">
        <v>2834.416666666667</v>
      </c>
      <c r="H78" s="41">
        <v>2808.5333333333333</v>
      </c>
      <c r="I78" s="41">
        <v>2792.2166666666667</v>
      </c>
      <c r="J78" s="41">
        <v>2876.6166666666672</v>
      </c>
      <c r="K78" s="41">
        <v>2892.9333333333338</v>
      </c>
      <c r="L78" s="41">
        <v>2918.8166666666675</v>
      </c>
      <c r="M78" s="31">
        <v>2867.05</v>
      </c>
      <c r="N78" s="31">
        <v>2824.85</v>
      </c>
      <c r="O78" s="42">
        <v>929600</v>
      </c>
      <c r="P78" s="43">
        <v>1.1314186248912098E-2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1428.2</v>
      </c>
      <c r="F79" s="40">
        <v>1424.7833333333335</v>
      </c>
      <c r="G79" s="41">
        <v>1414.416666666667</v>
      </c>
      <c r="H79" s="41">
        <v>1400.6333333333334</v>
      </c>
      <c r="I79" s="41">
        <v>1390.2666666666669</v>
      </c>
      <c r="J79" s="41">
        <v>1438.5666666666671</v>
      </c>
      <c r="K79" s="41">
        <v>1448.9333333333334</v>
      </c>
      <c r="L79" s="41">
        <v>1462.7166666666672</v>
      </c>
      <c r="M79" s="31">
        <v>1435.15</v>
      </c>
      <c r="N79" s="31">
        <v>1411</v>
      </c>
      <c r="O79" s="42">
        <v>30418850</v>
      </c>
      <c r="P79" s="43">
        <v>1.1873833656555307E-2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666.85</v>
      </c>
      <c r="F80" s="40">
        <v>667.51666666666665</v>
      </c>
      <c r="G80" s="41">
        <v>661.63333333333333</v>
      </c>
      <c r="H80" s="41">
        <v>656.41666666666663</v>
      </c>
      <c r="I80" s="41">
        <v>650.5333333333333</v>
      </c>
      <c r="J80" s="41">
        <v>672.73333333333335</v>
      </c>
      <c r="K80" s="41">
        <v>678.61666666666656</v>
      </c>
      <c r="L80" s="41">
        <v>683.83333333333337</v>
      </c>
      <c r="M80" s="31">
        <v>673.4</v>
      </c>
      <c r="N80" s="31">
        <v>662.3</v>
      </c>
      <c r="O80" s="42">
        <v>21245400</v>
      </c>
      <c r="P80" s="43">
        <v>2.1904761904761906E-2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2776.5</v>
      </c>
      <c r="F81" s="40">
        <v>2780.2166666666667</v>
      </c>
      <c r="G81" s="41">
        <v>2746.4833333333336</v>
      </c>
      <c r="H81" s="41">
        <v>2716.4666666666667</v>
      </c>
      <c r="I81" s="41">
        <v>2682.7333333333336</v>
      </c>
      <c r="J81" s="41">
        <v>2810.2333333333336</v>
      </c>
      <c r="K81" s="41">
        <v>2843.9666666666662</v>
      </c>
      <c r="L81" s="41">
        <v>2873.9833333333336</v>
      </c>
      <c r="M81" s="31">
        <v>2813.95</v>
      </c>
      <c r="N81" s="31">
        <v>2750.2</v>
      </c>
      <c r="O81" s="42">
        <v>4476900</v>
      </c>
      <c r="P81" s="43">
        <v>1.3928522897132763E-2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443.55</v>
      </c>
      <c r="F82" s="40">
        <v>447.86666666666662</v>
      </c>
      <c r="G82" s="41">
        <v>437.03333333333325</v>
      </c>
      <c r="H82" s="41">
        <v>430.51666666666665</v>
      </c>
      <c r="I82" s="41">
        <v>419.68333333333328</v>
      </c>
      <c r="J82" s="41">
        <v>454.38333333333321</v>
      </c>
      <c r="K82" s="41">
        <v>465.21666666666658</v>
      </c>
      <c r="L82" s="41">
        <v>471.73333333333318</v>
      </c>
      <c r="M82" s="31">
        <v>458.7</v>
      </c>
      <c r="N82" s="31">
        <v>441.35</v>
      </c>
      <c r="O82" s="42">
        <v>38059300</v>
      </c>
      <c r="P82" s="43">
        <v>1.3009785621358673E-3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262.39999999999998</v>
      </c>
      <c r="F83" s="40">
        <v>263.4666666666667</v>
      </c>
      <c r="G83" s="41">
        <v>260.63333333333338</v>
      </c>
      <c r="H83" s="41">
        <v>258.86666666666667</v>
      </c>
      <c r="I83" s="41">
        <v>256.03333333333336</v>
      </c>
      <c r="J83" s="41">
        <v>265.23333333333341</v>
      </c>
      <c r="K83" s="41">
        <v>268.06666666666666</v>
      </c>
      <c r="L83" s="41">
        <v>269.83333333333343</v>
      </c>
      <c r="M83" s="31">
        <v>266.3</v>
      </c>
      <c r="N83" s="31">
        <v>261.7</v>
      </c>
      <c r="O83" s="42">
        <v>17968500</v>
      </c>
      <c r="P83" s="43">
        <v>8.1937896277028119E-2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2343.25</v>
      </c>
      <c r="F84" s="40">
        <v>2340.25</v>
      </c>
      <c r="G84" s="41">
        <v>2321.8000000000002</v>
      </c>
      <c r="H84" s="41">
        <v>2300.3500000000004</v>
      </c>
      <c r="I84" s="41">
        <v>2281.9000000000005</v>
      </c>
      <c r="J84" s="41">
        <v>2361.6999999999998</v>
      </c>
      <c r="K84" s="41">
        <v>2380.1499999999996</v>
      </c>
      <c r="L84" s="41">
        <v>2401.5999999999995</v>
      </c>
      <c r="M84" s="31">
        <v>2358.6999999999998</v>
      </c>
      <c r="N84" s="31">
        <v>2318.8000000000002</v>
      </c>
      <c r="O84" s="42">
        <v>7173300</v>
      </c>
      <c r="P84" s="43">
        <v>-1.0444518716577541E-3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274.85000000000002</v>
      </c>
      <c r="F85" s="40">
        <v>277.55</v>
      </c>
      <c r="G85" s="41">
        <v>271.20000000000005</v>
      </c>
      <c r="H85" s="41">
        <v>267.55</v>
      </c>
      <c r="I85" s="41">
        <v>261.20000000000005</v>
      </c>
      <c r="J85" s="41">
        <v>281.20000000000005</v>
      </c>
      <c r="K85" s="41">
        <v>287.55000000000007</v>
      </c>
      <c r="L85" s="41">
        <v>291.20000000000005</v>
      </c>
      <c r="M85" s="31">
        <v>283.89999999999998</v>
      </c>
      <c r="N85" s="31">
        <v>273.89999999999998</v>
      </c>
      <c r="O85" s="42">
        <v>37723900</v>
      </c>
      <c r="P85" s="43">
        <v>3.6630036630036632E-2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683.65</v>
      </c>
      <c r="F86" s="40">
        <v>684.23333333333323</v>
      </c>
      <c r="G86" s="41">
        <v>679.01666666666642</v>
      </c>
      <c r="H86" s="41">
        <v>674.38333333333321</v>
      </c>
      <c r="I86" s="41">
        <v>669.1666666666664</v>
      </c>
      <c r="J86" s="41">
        <v>688.86666666666645</v>
      </c>
      <c r="K86" s="41">
        <v>694.08333333333337</v>
      </c>
      <c r="L86" s="41">
        <v>698.71666666666647</v>
      </c>
      <c r="M86" s="31">
        <v>689.45</v>
      </c>
      <c r="N86" s="31">
        <v>679.6</v>
      </c>
      <c r="O86" s="42">
        <v>68022625</v>
      </c>
      <c r="P86" s="43">
        <v>3.7867662484789996E-2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1478.45</v>
      </c>
      <c r="F87" s="40">
        <v>1489.1833333333334</v>
      </c>
      <c r="G87" s="41">
        <v>1464.2666666666669</v>
      </c>
      <c r="H87" s="41">
        <v>1450.0833333333335</v>
      </c>
      <c r="I87" s="41">
        <v>1425.166666666667</v>
      </c>
      <c r="J87" s="41">
        <v>1503.3666666666668</v>
      </c>
      <c r="K87" s="41">
        <v>1528.2833333333333</v>
      </c>
      <c r="L87" s="41">
        <v>1542.4666666666667</v>
      </c>
      <c r="M87" s="31">
        <v>1514.1</v>
      </c>
      <c r="N87" s="31">
        <v>1475</v>
      </c>
      <c r="O87" s="42">
        <v>1337050</v>
      </c>
      <c r="P87" s="43">
        <v>3.0124426981008513E-2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635.9</v>
      </c>
      <c r="F88" s="40">
        <v>639.68333333333328</v>
      </c>
      <c r="G88" s="41">
        <v>629.91666666666652</v>
      </c>
      <c r="H88" s="41">
        <v>623.93333333333328</v>
      </c>
      <c r="I88" s="41">
        <v>614.16666666666652</v>
      </c>
      <c r="J88" s="41">
        <v>645.66666666666652</v>
      </c>
      <c r="K88" s="41">
        <v>655.43333333333317</v>
      </c>
      <c r="L88" s="41">
        <v>661.41666666666652</v>
      </c>
      <c r="M88" s="31">
        <v>649.45000000000005</v>
      </c>
      <c r="N88" s="31">
        <v>633.70000000000005</v>
      </c>
      <c r="O88" s="42">
        <v>5890500</v>
      </c>
      <c r="P88" s="43">
        <v>2.0795425006498572E-2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8.35</v>
      </c>
      <c r="F89" s="40">
        <v>8.3333333333333321</v>
      </c>
      <c r="G89" s="41">
        <v>8.216666666666665</v>
      </c>
      <c r="H89" s="41">
        <v>8.0833333333333321</v>
      </c>
      <c r="I89" s="41">
        <v>7.966666666666665</v>
      </c>
      <c r="J89" s="41">
        <v>8.466666666666665</v>
      </c>
      <c r="K89" s="41">
        <v>8.5833333333333321</v>
      </c>
      <c r="L89" s="41">
        <v>8.716666666666665</v>
      </c>
      <c r="M89" s="31">
        <v>8.4499999999999993</v>
      </c>
      <c r="N89" s="31">
        <v>8.1999999999999993</v>
      </c>
      <c r="O89" s="42">
        <v>423360000</v>
      </c>
      <c r="P89" s="43">
        <v>0.10850439882697947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52.1</v>
      </c>
      <c r="F90" s="40">
        <v>52.083333333333336</v>
      </c>
      <c r="G90" s="41">
        <v>51.666666666666671</v>
      </c>
      <c r="H90" s="41">
        <v>51.233333333333334</v>
      </c>
      <c r="I90" s="41">
        <v>50.81666666666667</v>
      </c>
      <c r="J90" s="41">
        <v>52.516666666666673</v>
      </c>
      <c r="K90" s="41">
        <v>52.933333333333344</v>
      </c>
      <c r="L90" s="41">
        <v>53.366666666666674</v>
      </c>
      <c r="M90" s="31">
        <v>52.5</v>
      </c>
      <c r="N90" s="31">
        <v>51.65</v>
      </c>
      <c r="O90" s="42">
        <v>178837500</v>
      </c>
      <c r="P90" s="43">
        <v>1.6139479650221309E-2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560.29999999999995</v>
      </c>
      <c r="F91" s="40">
        <v>557.61666666666667</v>
      </c>
      <c r="G91" s="41">
        <v>551.23333333333335</v>
      </c>
      <c r="H91" s="41">
        <v>542.16666666666663</v>
      </c>
      <c r="I91" s="41">
        <v>535.7833333333333</v>
      </c>
      <c r="J91" s="41">
        <v>566.68333333333339</v>
      </c>
      <c r="K91" s="41">
        <v>573.06666666666683</v>
      </c>
      <c r="L91" s="41">
        <v>582.13333333333344</v>
      </c>
      <c r="M91" s="31">
        <v>564</v>
      </c>
      <c r="N91" s="31">
        <v>548.54999999999995</v>
      </c>
      <c r="O91" s="42">
        <v>8196375</v>
      </c>
      <c r="P91" s="43">
        <v>1.1882532676964862E-2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145.9</v>
      </c>
      <c r="F92" s="40">
        <v>147.23333333333335</v>
      </c>
      <c r="G92" s="41">
        <v>143.06666666666669</v>
      </c>
      <c r="H92" s="41">
        <v>140.23333333333335</v>
      </c>
      <c r="I92" s="41">
        <v>136.06666666666669</v>
      </c>
      <c r="J92" s="41">
        <v>150.06666666666669</v>
      </c>
      <c r="K92" s="41">
        <v>154.23333333333332</v>
      </c>
      <c r="L92" s="41">
        <v>157.06666666666669</v>
      </c>
      <c r="M92" s="31">
        <v>151.4</v>
      </c>
      <c r="N92" s="31">
        <v>144.4</v>
      </c>
      <c r="O92" s="42">
        <v>7527000</v>
      </c>
      <c r="P92" s="43">
        <v>0.21383647798742139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1650.8</v>
      </c>
      <c r="F93" s="40">
        <v>1653.6000000000001</v>
      </c>
      <c r="G93" s="41">
        <v>1632.2000000000003</v>
      </c>
      <c r="H93" s="41">
        <v>1613.6000000000001</v>
      </c>
      <c r="I93" s="41">
        <v>1592.2000000000003</v>
      </c>
      <c r="J93" s="41">
        <v>1672.2000000000003</v>
      </c>
      <c r="K93" s="41">
        <v>1693.6000000000004</v>
      </c>
      <c r="L93" s="41">
        <v>1712.2000000000003</v>
      </c>
      <c r="M93" s="31">
        <v>1675</v>
      </c>
      <c r="N93" s="31">
        <v>1635</v>
      </c>
      <c r="O93" s="42">
        <v>2808000</v>
      </c>
      <c r="P93" s="43">
        <v>4.4714720085852261E-3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977.8</v>
      </c>
      <c r="F94" s="40">
        <v>984.26666666666677</v>
      </c>
      <c r="G94" s="41">
        <v>970.08333333333348</v>
      </c>
      <c r="H94" s="41">
        <v>962.36666666666667</v>
      </c>
      <c r="I94" s="41">
        <v>948.18333333333339</v>
      </c>
      <c r="J94" s="41">
        <v>991.98333333333358</v>
      </c>
      <c r="K94" s="41">
        <v>1006.1666666666667</v>
      </c>
      <c r="L94" s="41">
        <v>1013.8833333333337</v>
      </c>
      <c r="M94" s="31">
        <v>998.45</v>
      </c>
      <c r="N94" s="31">
        <v>976.55</v>
      </c>
      <c r="O94" s="42">
        <v>15861600</v>
      </c>
      <c r="P94" s="43">
        <v>2.3045219713240844E-2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222.75</v>
      </c>
      <c r="F95" s="40">
        <v>225.48333333333335</v>
      </c>
      <c r="G95" s="41">
        <v>219.2166666666667</v>
      </c>
      <c r="H95" s="41">
        <v>215.68333333333334</v>
      </c>
      <c r="I95" s="41">
        <v>209.41666666666669</v>
      </c>
      <c r="J95" s="41">
        <v>229.01666666666671</v>
      </c>
      <c r="K95" s="41">
        <v>235.28333333333336</v>
      </c>
      <c r="L95" s="41">
        <v>238.81666666666672</v>
      </c>
      <c r="M95" s="31">
        <v>231.75</v>
      </c>
      <c r="N95" s="31">
        <v>221.95</v>
      </c>
      <c r="O95" s="42">
        <v>14949200</v>
      </c>
      <c r="P95" s="43">
        <v>-3.5236718467654499E-2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1612.25</v>
      </c>
      <c r="F96" s="40">
        <v>1615.3</v>
      </c>
      <c r="G96" s="41">
        <v>1605.3</v>
      </c>
      <c r="H96" s="41">
        <v>1598.35</v>
      </c>
      <c r="I96" s="41">
        <v>1588.35</v>
      </c>
      <c r="J96" s="41">
        <v>1622.25</v>
      </c>
      <c r="K96" s="41">
        <v>1632.25</v>
      </c>
      <c r="L96" s="41">
        <v>1639.2</v>
      </c>
      <c r="M96" s="31">
        <v>1625.3</v>
      </c>
      <c r="N96" s="31">
        <v>1608.35</v>
      </c>
      <c r="O96" s="42">
        <v>27034800</v>
      </c>
      <c r="P96" s="43">
        <v>2.968532187664252E-2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101.9</v>
      </c>
      <c r="F97" s="40">
        <v>102.81666666666668</v>
      </c>
      <c r="G97" s="41">
        <v>100.68333333333335</v>
      </c>
      <c r="H97" s="41">
        <v>99.466666666666669</v>
      </c>
      <c r="I97" s="41">
        <v>97.333333333333343</v>
      </c>
      <c r="J97" s="41">
        <v>104.03333333333336</v>
      </c>
      <c r="K97" s="41">
        <v>106.16666666666669</v>
      </c>
      <c r="L97" s="41">
        <v>107.38333333333337</v>
      </c>
      <c r="M97" s="31">
        <v>104.95</v>
      </c>
      <c r="N97" s="31">
        <v>101.6</v>
      </c>
      <c r="O97" s="42">
        <v>67444000</v>
      </c>
      <c r="P97" s="43">
        <v>0.10230532242643153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2334.0500000000002</v>
      </c>
      <c r="F98" s="40">
        <v>2334.9500000000003</v>
      </c>
      <c r="G98" s="41">
        <v>2301.4500000000007</v>
      </c>
      <c r="H98" s="41">
        <v>2268.8500000000004</v>
      </c>
      <c r="I98" s="41">
        <v>2235.3500000000008</v>
      </c>
      <c r="J98" s="41">
        <v>2367.5500000000006</v>
      </c>
      <c r="K98" s="41">
        <v>2401.0499999999997</v>
      </c>
      <c r="L98" s="41">
        <v>2433.6500000000005</v>
      </c>
      <c r="M98" s="31">
        <v>2368.4499999999998</v>
      </c>
      <c r="N98" s="31">
        <v>2302.35</v>
      </c>
      <c r="O98" s="42">
        <v>1880450</v>
      </c>
      <c r="P98" s="43">
        <v>2.6432499556501687E-2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205.75</v>
      </c>
      <c r="F99" s="40">
        <v>206.1</v>
      </c>
      <c r="G99" s="41">
        <v>204.75</v>
      </c>
      <c r="H99" s="41">
        <v>203.75</v>
      </c>
      <c r="I99" s="41">
        <v>202.4</v>
      </c>
      <c r="J99" s="41">
        <v>207.1</v>
      </c>
      <c r="K99" s="41">
        <v>208.44999999999996</v>
      </c>
      <c r="L99" s="41">
        <v>209.45</v>
      </c>
      <c r="M99" s="31">
        <v>207.45</v>
      </c>
      <c r="N99" s="31">
        <v>205.1</v>
      </c>
      <c r="O99" s="42">
        <v>157584000</v>
      </c>
      <c r="P99" s="43">
        <v>2.4656679151061175E-2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433.45</v>
      </c>
      <c r="F100" s="40">
        <v>436.9666666666667</v>
      </c>
      <c r="G100" s="41">
        <v>428.08333333333337</v>
      </c>
      <c r="H100" s="41">
        <v>422.7166666666667</v>
      </c>
      <c r="I100" s="41">
        <v>413.83333333333337</v>
      </c>
      <c r="J100" s="41">
        <v>442.33333333333337</v>
      </c>
      <c r="K100" s="41">
        <v>451.2166666666667</v>
      </c>
      <c r="L100" s="41">
        <v>456.58333333333337</v>
      </c>
      <c r="M100" s="31">
        <v>445.85</v>
      </c>
      <c r="N100" s="31">
        <v>431.6</v>
      </c>
      <c r="O100" s="42">
        <v>39435000</v>
      </c>
      <c r="P100" s="43">
        <v>9.5359999999999993E-3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740</v>
      </c>
      <c r="F101" s="40">
        <v>745.5</v>
      </c>
      <c r="G101" s="41">
        <v>731.15</v>
      </c>
      <c r="H101" s="41">
        <v>722.3</v>
      </c>
      <c r="I101" s="41">
        <v>707.94999999999993</v>
      </c>
      <c r="J101" s="41">
        <v>754.35</v>
      </c>
      <c r="K101" s="41">
        <v>768.69999999999993</v>
      </c>
      <c r="L101" s="41">
        <v>777.55000000000007</v>
      </c>
      <c r="M101" s="31">
        <v>759.85</v>
      </c>
      <c r="N101" s="31">
        <v>736.65</v>
      </c>
      <c r="O101" s="42">
        <v>45044100</v>
      </c>
      <c r="P101" s="43">
        <v>1.9026967596127417E-2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3772.5</v>
      </c>
      <c r="F102" s="40">
        <v>3771.4833333333336</v>
      </c>
      <c r="G102" s="41">
        <v>3728.3666666666672</v>
      </c>
      <c r="H102" s="41">
        <v>3684.2333333333336</v>
      </c>
      <c r="I102" s="41">
        <v>3641.1166666666672</v>
      </c>
      <c r="J102" s="41">
        <v>3815.6166666666672</v>
      </c>
      <c r="K102" s="41">
        <v>3858.733333333334</v>
      </c>
      <c r="L102" s="41">
        <v>3902.8666666666672</v>
      </c>
      <c r="M102" s="31">
        <v>3814.6</v>
      </c>
      <c r="N102" s="31">
        <v>3727.35</v>
      </c>
      <c r="O102" s="42">
        <v>1565750</v>
      </c>
      <c r="P102" s="43">
        <v>1.3922616156710378E-2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1656.2</v>
      </c>
      <c r="F103" s="40">
        <v>1651.4333333333334</v>
      </c>
      <c r="G103" s="41">
        <v>1631.5166666666669</v>
      </c>
      <c r="H103" s="41">
        <v>1606.8333333333335</v>
      </c>
      <c r="I103" s="41">
        <v>1586.916666666667</v>
      </c>
      <c r="J103" s="41">
        <v>1676.1166666666668</v>
      </c>
      <c r="K103" s="41">
        <v>1696.0333333333333</v>
      </c>
      <c r="L103" s="41">
        <v>1720.7166666666667</v>
      </c>
      <c r="M103" s="31">
        <v>1671.35</v>
      </c>
      <c r="N103" s="31">
        <v>1626.75</v>
      </c>
      <c r="O103" s="42">
        <v>18001200</v>
      </c>
      <c r="P103" s="43">
        <v>1.2459118517364897E-3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88.45</v>
      </c>
      <c r="F104" s="40">
        <v>88.05</v>
      </c>
      <c r="G104" s="41">
        <v>86.85</v>
      </c>
      <c r="H104" s="41">
        <v>85.25</v>
      </c>
      <c r="I104" s="41">
        <v>84.05</v>
      </c>
      <c r="J104" s="41">
        <v>89.649999999999991</v>
      </c>
      <c r="K104" s="41">
        <v>90.850000000000009</v>
      </c>
      <c r="L104" s="41">
        <v>92.449999999999989</v>
      </c>
      <c r="M104" s="31">
        <v>89.25</v>
      </c>
      <c r="N104" s="31">
        <v>86.45</v>
      </c>
      <c r="O104" s="42">
        <v>66287472</v>
      </c>
      <c r="P104" s="43">
        <v>-2.4556795797767563E-2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3560</v>
      </c>
      <c r="F105" s="40">
        <v>3690.6666666666665</v>
      </c>
      <c r="G105" s="41">
        <v>3324.3833333333332</v>
      </c>
      <c r="H105" s="41">
        <v>3088.7666666666669</v>
      </c>
      <c r="I105" s="41">
        <v>2722.4833333333336</v>
      </c>
      <c r="J105" s="41">
        <v>3926.2833333333328</v>
      </c>
      <c r="K105" s="41">
        <v>4292.5666666666666</v>
      </c>
      <c r="L105" s="41">
        <v>4528.1833333333325</v>
      </c>
      <c r="M105" s="31">
        <v>4056.95</v>
      </c>
      <c r="N105" s="31">
        <v>3455.05</v>
      </c>
      <c r="O105" s="42">
        <v>512500</v>
      </c>
      <c r="P105" s="43">
        <v>0.26076260762607628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412.05</v>
      </c>
      <c r="F106" s="40">
        <v>411.13333333333338</v>
      </c>
      <c r="G106" s="41">
        <v>403.51666666666677</v>
      </c>
      <c r="H106" s="41">
        <v>394.98333333333341</v>
      </c>
      <c r="I106" s="41">
        <v>387.36666666666679</v>
      </c>
      <c r="J106" s="41">
        <v>419.66666666666674</v>
      </c>
      <c r="K106" s="41">
        <v>427.28333333333342</v>
      </c>
      <c r="L106" s="41">
        <v>435.81666666666672</v>
      </c>
      <c r="M106" s="31">
        <v>418.75</v>
      </c>
      <c r="N106" s="31">
        <v>402.6</v>
      </c>
      <c r="O106" s="42">
        <v>17490000</v>
      </c>
      <c r="P106" s="43">
        <v>0.12101012690680682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1608.55</v>
      </c>
      <c r="F107" s="40">
        <v>1608.3666666666668</v>
      </c>
      <c r="G107" s="41">
        <v>1587.2333333333336</v>
      </c>
      <c r="H107" s="41">
        <v>1565.9166666666667</v>
      </c>
      <c r="I107" s="41">
        <v>1544.7833333333335</v>
      </c>
      <c r="J107" s="41">
        <v>1629.6833333333336</v>
      </c>
      <c r="K107" s="41">
        <v>1650.8166666666668</v>
      </c>
      <c r="L107" s="41">
        <v>1672.1333333333337</v>
      </c>
      <c r="M107" s="31">
        <v>1629.5</v>
      </c>
      <c r="N107" s="31">
        <v>1587.05</v>
      </c>
      <c r="O107" s="42">
        <v>12633325</v>
      </c>
      <c r="P107" s="43">
        <v>5.4371820712160478E-2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4704.1000000000004</v>
      </c>
      <c r="F108" s="40">
        <v>4682.05</v>
      </c>
      <c r="G108" s="41">
        <v>4616.1000000000004</v>
      </c>
      <c r="H108" s="41">
        <v>4528.1000000000004</v>
      </c>
      <c r="I108" s="41">
        <v>4462.1500000000005</v>
      </c>
      <c r="J108" s="41">
        <v>4770.05</v>
      </c>
      <c r="K108" s="41">
        <v>4835.9999999999991</v>
      </c>
      <c r="L108" s="41">
        <v>4924</v>
      </c>
      <c r="M108" s="31">
        <v>4748</v>
      </c>
      <c r="N108" s="31">
        <v>4594.05</v>
      </c>
      <c r="O108" s="42">
        <v>788850</v>
      </c>
      <c r="P108" s="43">
        <v>6.5221794612112624E-2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3709.1</v>
      </c>
      <c r="F109" s="40">
        <v>3714.7833333333333</v>
      </c>
      <c r="G109" s="41">
        <v>3659.3166666666666</v>
      </c>
      <c r="H109" s="41">
        <v>3609.5333333333333</v>
      </c>
      <c r="I109" s="41">
        <v>3554.0666666666666</v>
      </c>
      <c r="J109" s="41">
        <v>3764.5666666666666</v>
      </c>
      <c r="K109" s="41">
        <v>3820.0333333333328</v>
      </c>
      <c r="L109" s="41">
        <v>3869.8166666666666</v>
      </c>
      <c r="M109" s="31">
        <v>3770.25</v>
      </c>
      <c r="N109" s="31">
        <v>3665</v>
      </c>
      <c r="O109" s="42">
        <v>431400</v>
      </c>
      <c r="P109" s="43">
        <v>-5.4362121876370011E-2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1112.5999999999999</v>
      </c>
      <c r="F110" s="40">
        <v>1109.0666666666666</v>
      </c>
      <c r="G110" s="41">
        <v>1086.1333333333332</v>
      </c>
      <c r="H110" s="41">
        <v>1059.6666666666665</v>
      </c>
      <c r="I110" s="41">
        <v>1036.7333333333331</v>
      </c>
      <c r="J110" s="41">
        <v>1135.5333333333333</v>
      </c>
      <c r="K110" s="41">
        <v>1158.4666666666667</v>
      </c>
      <c r="L110" s="41">
        <v>1184.9333333333334</v>
      </c>
      <c r="M110" s="31">
        <v>1132</v>
      </c>
      <c r="N110" s="31">
        <v>1082.5999999999999</v>
      </c>
      <c r="O110" s="42">
        <v>6912200</v>
      </c>
      <c r="P110" s="43">
        <v>-1.7637110413143271E-2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745.1</v>
      </c>
      <c r="F111" s="40">
        <v>746.61666666666667</v>
      </c>
      <c r="G111" s="41">
        <v>729.48333333333335</v>
      </c>
      <c r="H111" s="41">
        <v>713.86666666666667</v>
      </c>
      <c r="I111" s="41">
        <v>696.73333333333335</v>
      </c>
      <c r="J111" s="41">
        <v>762.23333333333335</v>
      </c>
      <c r="K111" s="41">
        <v>779.36666666666679</v>
      </c>
      <c r="L111" s="41">
        <v>794.98333333333335</v>
      </c>
      <c r="M111" s="31">
        <v>763.75</v>
      </c>
      <c r="N111" s="31">
        <v>731</v>
      </c>
      <c r="O111" s="42">
        <v>11001200</v>
      </c>
      <c r="P111" s="43">
        <v>1.8337329099980561E-2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151.6</v>
      </c>
      <c r="F112" s="40">
        <v>151.31666666666663</v>
      </c>
      <c r="G112" s="41">
        <v>149.18333333333328</v>
      </c>
      <c r="H112" s="41">
        <v>146.76666666666665</v>
      </c>
      <c r="I112" s="41">
        <v>144.6333333333333</v>
      </c>
      <c r="J112" s="41">
        <v>153.73333333333326</v>
      </c>
      <c r="K112" s="41">
        <v>155.86666666666665</v>
      </c>
      <c r="L112" s="41">
        <v>158.28333333333325</v>
      </c>
      <c r="M112" s="31">
        <v>153.44999999999999</v>
      </c>
      <c r="N112" s="31">
        <v>148.9</v>
      </c>
      <c r="O112" s="42">
        <v>41636000</v>
      </c>
      <c r="P112" s="43">
        <v>-4.1969627243442248E-2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207</v>
      </c>
      <c r="F113" s="40">
        <v>209.61666666666667</v>
      </c>
      <c r="G113" s="41">
        <v>202.88333333333335</v>
      </c>
      <c r="H113" s="41">
        <v>198.76666666666668</v>
      </c>
      <c r="I113" s="41">
        <v>192.03333333333336</v>
      </c>
      <c r="J113" s="41">
        <v>213.73333333333335</v>
      </c>
      <c r="K113" s="41">
        <v>220.4666666666667</v>
      </c>
      <c r="L113" s="41">
        <v>224.58333333333334</v>
      </c>
      <c r="M113" s="31">
        <v>216.35</v>
      </c>
      <c r="N113" s="31">
        <v>205.5</v>
      </c>
      <c r="O113" s="42">
        <v>16908000</v>
      </c>
      <c r="P113" s="43">
        <v>8.4680523479599687E-2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549.35</v>
      </c>
      <c r="F114" s="40">
        <v>543.9</v>
      </c>
      <c r="G114" s="41">
        <v>533.54999999999995</v>
      </c>
      <c r="H114" s="41">
        <v>517.75</v>
      </c>
      <c r="I114" s="41">
        <v>507.4</v>
      </c>
      <c r="J114" s="41">
        <v>559.69999999999993</v>
      </c>
      <c r="K114" s="41">
        <v>570.05000000000007</v>
      </c>
      <c r="L114" s="41">
        <v>585.84999999999991</v>
      </c>
      <c r="M114" s="31">
        <v>554.25</v>
      </c>
      <c r="N114" s="31">
        <v>528.1</v>
      </c>
      <c r="O114" s="42">
        <v>7106000</v>
      </c>
      <c r="P114" s="43">
        <v>9.1216216216216214E-2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6965.1</v>
      </c>
      <c r="F115" s="40">
        <v>6990.416666666667</v>
      </c>
      <c r="G115" s="41">
        <v>6905.8333333333339</v>
      </c>
      <c r="H115" s="41">
        <v>6846.5666666666666</v>
      </c>
      <c r="I115" s="41">
        <v>6761.9833333333336</v>
      </c>
      <c r="J115" s="41">
        <v>7049.6833333333343</v>
      </c>
      <c r="K115" s="41">
        <v>7134.2666666666682</v>
      </c>
      <c r="L115" s="41">
        <v>7193.5333333333347</v>
      </c>
      <c r="M115" s="31">
        <v>7075</v>
      </c>
      <c r="N115" s="31">
        <v>6931.15</v>
      </c>
      <c r="O115" s="42">
        <v>2728700</v>
      </c>
      <c r="P115" s="43">
        <v>4.5879647374472976E-2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642.70000000000005</v>
      </c>
      <c r="F116" s="40">
        <v>643.66666666666663</v>
      </c>
      <c r="G116" s="41">
        <v>637.5333333333333</v>
      </c>
      <c r="H116" s="41">
        <v>632.36666666666667</v>
      </c>
      <c r="I116" s="41">
        <v>626.23333333333335</v>
      </c>
      <c r="J116" s="41">
        <v>648.83333333333326</v>
      </c>
      <c r="K116" s="41">
        <v>654.9666666666667</v>
      </c>
      <c r="L116" s="41">
        <v>660.13333333333321</v>
      </c>
      <c r="M116" s="31">
        <v>649.79999999999995</v>
      </c>
      <c r="N116" s="31">
        <v>638.5</v>
      </c>
      <c r="O116" s="42">
        <v>13427500</v>
      </c>
      <c r="P116" s="43">
        <v>1.3491838852721955E-2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2855.55</v>
      </c>
      <c r="F117" s="40">
        <v>2958.85</v>
      </c>
      <c r="G117" s="41">
        <v>2671.7</v>
      </c>
      <c r="H117" s="41">
        <v>2487.85</v>
      </c>
      <c r="I117" s="41">
        <v>2200.6999999999998</v>
      </c>
      <c r="J117" s="41">
        <v>3142.7</v>
      </c>
      <c r="K117" s="41">
        <v>3429.8500000000004</v>
      </c>
      <c r="L117" s="41">
        <v>3613.7</v>
      </c>
      <c r="M117" s="31">
        <v>3246</v>
      </c>
      <c r="N117" s="31">
        <v>2775</v>
      </c>
      <c r="O117" s="42">
        <v>356000</v>
      </c>
      <c r="P117" s="43">
        <v>0.27507163323782235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1126.05</v>
      </c>
      <c r="F118" s="40">
        <v>1125.3500000000001</v>
      </c>
      <c r="G118" s="41">
        <v>1111.7000000000003</v>
      </c>
      <c r="H118" s="41">
        <v>1097.3500000000001</v>
      </c>
      <c r="I118" s="41">
        <v>1083.7000000000003</v>
      </c>
      <c r="J118" s="41">
        <v>1139.7000000000003</v>
      </c>
      <c r="K118" s="41">
        <v>1153.3500000000004</v>
      </c>
      <c r="L118" s="41">
        <v>1167.7000000000003</v>
      </c>
      <c r="M118" s="31">
        <v>1139</v>
      </c>
      <c r="N118" s="31">
        <v>1111</v>
      </c>
      <c r="O118" s="42">
        <v>2468050</v>
      </c>
      <c r="P118" s="43">
        <v>2.1113750329902351E-3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1171.25</v>
      </c>
      <c r="F119" s="40">
        <v>1156.5833333333333</v>
      </c>
      <c r="G119" s="41">
        <v>1134.6166666666666</v>
      </c>
      <c r="H119" s="41">
        <v>1097.9833333333333</v>
      </c>
      <c r="I119" s="41">
        <v>1076.0166666666667</v>
      </c>
      <c r="J119" s="41">
        <v>1193.2166666666665</v>
      </c>
      <c r="K119" s="41">
        <v>1215.1833333333332</v>
      </c>
      <c r="L119" s="41">
        <v>1251.8166666666664</v>
      </c>
      <c r="M119" s="31">
        <v>1178.55</v>
      </c>
      <c r="N119" s="31">
        <v>1119.95</v>
      </c>
      <c r="O119" s="42">
        <v>1960800</v>
      </c>
      <c r="P119" s="43">
        <v>-0.18483412322274881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2868.4</v>
      </c>
      <c r="F120" s="40">
        <v>2871.0833333333335</v>
      </c>
      <c r="G120" s="41">
        <v>2797.2166666666672</v>
      </c>
      <c r="H120" s="41">
        <v>2726.0333333333338</v>
      </c>
      <c r="I120" s="41">
        <v>2652.1666666666674</v>
      </c>
      <c r="J120" s="41">
        <v>2942.2666666666669</v>
      </c>
      <c r="K120" s="41">
        <v>3016.1333333333328</v>
      </c>
      <c r="L120" s="41">
        <v>3087.3166666666666</v>
      </c>
      <c r="M120" s="31">
        <v>2944.95</v>
      </c>
      <c r="N120" s="31">
        <v>2799.9</v>
      </c>
      <c r="O120" s="42">
        <v>2043200</v>
      </c>
      <c r="P120" s="43">
        <v>-6.8563092633114511E-2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233.25</v>
      </c>
      <c r="F121" s="40">
        <v>234.7166666666667</v>
      </c>
      <c r="G121" s="41">
        <v>228.5833333333334</v>
      </c>
      <c r="H121" s="41">
        <v>223.91666666666671</v>
      </c>
      <c r="I121" s="41">
        <v>217.78333333333342</v>
      </c>
      <c r="J121" s="41">
        <v>239.38333333333338</v>
      </c>
      <c r="K121" s="41">
        <v>245.51666666666671</v>
      </c>
      <c r="L121" s="41">
        <v>250.18333333333337</v>
      </c>
      <c r="M121" s="31">
        <v>240.85</v>
      </c>
      <c r="N121" s="31">
        <v>230.05</v>
      </c>
      <c r="O121" s="42">
        <v>28416500</v>
      </c>
      <c r="P121" s="43">
        <v>0.17564436721691282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2600.6999999999998</v>
      </c>
      <c r="F122" s="40">
        <v>2616.0499999999997</v>
      </c>
      <c r="G122" s="41">
        <v>2575.4999999999995</v>
      </c>
      <c r="H122" s="41">
        <v>2550.2999999999997</v>
      </c>
      <c r="I122" s="41">
        <v>2509.7499999999995</v>
      </c>
      <c r="J122" s="41">
        <v>2641.2499999999995</v>
      </c>
      <c r="K122" s="41">
        <v>2681.7999999999997</v>
      </c>
      <c r="L122" s="41">
        <v>2706.9999999999995</v>
      </c>
      <c r="M122" s="31">
        <v>2656.6</v>
      </c>
      <c r="N122" s="31">
        <v>2590.85</v>
      </c>
      <c r="O122" s="42">
        <v>894075</v>
      </c>
      <c r="P122" s="43">
        <v>0.12838392124692372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80164.649999999994</v>
      </c>
      <c r="F123" s="40">
        <v>80359.733333333323</v>
      </c>
      <c r="G123" s="41">
        <v>79453.516666666648</v>
      </c>
      <c r="H123" s="41">
        <v>78742.383333333331</v>
      </c>
      <c r="I123" s="41">
        <v>77836.166666666657</v>
      </c>
      <c r="J123" s="41">
        <v>81070.86666666664</v>
      </c>
      <c r="K123" s="41">
        <v>81977.083333333314</v>
      </c>
      <c r="L123" s="41">
        <v>82688.216666666631</v>
      </c>
      <c r="M123" s="31">
        <v>81265.95</v>
      </c>
      <c r="N123" s="31">
        <v>79648.600000000006</v>
      </c>
      <c r="O123" s="42">
        <v>39510</v>
      </c>
      <c r="P123" s="43">
        <v>-2.780511811023622E-2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1561.45</v>
      </c>
      <c r="F124" s="40">
        <v>1574.0333333333335</v>
      </c>
      <c r="G124" s="41">
        <v>1544.416666666667</v>
      </c>
      <c r="H124" s="41">
        <v>1527.3833333333334</v>
      </c>
      <c r="I124" s="41">
        <v>1497.7666666666669</v>
      </c>
      <c r="J124" s="41">
        <v>1591.0666666666671</v>
      </c>
      <c r="K124" s="41">
        <v>1620.6833333333334</v>
      </c>
      <c r="L124" s="41">
        <v>1637.7166666666672</v>
      </c>
      <c r="M124" s="31">
        <v>1603.65</v>
      </c>
      <c r="N124" s="31">
        <v>1557</v>
      </c>
      <c r="O124" s="42">
        <v>3088500</v>
      </c>
      <c r="P124" s="43">
        <v>1.403595173602561E-2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400.25</v>
      </c>
      <c r="F125" s="40">
        <v>401.83333333333331</v>
      </c>
      <c r="G125" s="41">
        <v>396.51666666666665</v>
      </c>
      <c r="H125" s="41">
        <v>392.78333333333336</v>
      </c>
      <c r="I125" s="41">
        <v>387.4666666666667</v>
      </c>
      <c r="J125" s="41">
        <v>405.56666666666661</v>
      </c>
      <c r="K125" s="41">
        <v>410.88333333333333</v>
      </c>
      <c r="L125" s="41">
        <v>414.61666666666656</v>
      </c>
      <c r="M125" s="31">
        <v>407.15</v>
      </c>
      <c r="N125" s="31">
        <v>398.1</v>
      </c>
      <c r="O125" s="42">
        <v>2795200</v>
      </c>
      <c r="P125" s="43">
        <v>6.5893837705918237E-2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93.85</v>
      </c>
      <c r="F126" s="40">
        <v>94.166666666666671</v>
      </c>
      <c r="G126" s="41">
        <v>91.88333333333334</v>
      </c>
      <c r="H126" s="41">
        <v>89.916666666666671</v>
      </c>
      <c r="I126" s="41">
        <v>87.63333333333334</v>
      </c>
      <c r="J126" s="41">
        <v>96.13333333333334</v>
      </c>
      <c r="K126" s="41">
        <v>98.416666666666671</v>
      </c>
      <c r="L126" s="41">
        <v>100.38333333333334</v>
      </c>
      <c r="M126" s="31">
        <v>96.45</v>
      </c>
      <c r="N126" s="31">
        <v>92.2</v>
      </c>
      <c r="O126" s="42">
        <v>87720000</v>
      </c>
      <c r="P126" s="43">
        <v>0.1099161109916111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5238.05</v>
      </c>
      <c r="F127" s="40">
        <v>5247</v>
      </c>
      <c r="G127" s="41">
        <v>5196.25</v>
      </c>
      <c r="H127" s="41">
        <v>5154.45</v>
      </c>
      <c r="I127" s="41">
        <v>5103.7</v>
      </c>
      <c r="J127" s="41">
        <v>5288.8</v>
      </c>
      <c r="K127" s="41">
        <v>5339.55</v>
      </c>
      <c r="L127" s="41">
        <v>5381.35</v>
      </c>
      <c r="M127" s="31">
        <v>5297.75</v>
      </c>
      <c r="N127" s="31">
        <v>5205.2</v>
      </c>
      <c r="O127" s="42">
        <v>931125</v>
      </c>
      <c r="P127" s="43">
        <v>1.4711892112791173E-2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3637.75</v>
      </c>
      <c r="F128" s="40">
        <v>3623.1666666666665</v>
      </c>
      <c r="G128" s="41">
        <v>3531.3833333333332</v>
      </c>
      <c r="H128" s="41">
        <v>3425.0166666666669</v>
      </c>
      <c r="I128" s="41">
        <v>3333.2333333333336</v>
      </c>
      <c r="J128" s="41">
        <v>3729.5333333333328</v>
      </c>
      <c r="K128" s="41">
        <v>3821.3166666666666</v>
      </c>
      <c r="L128" s="41">
        <v>3927.6833333333325</v>
      </c>
      <c r="M128" s="31">
        <v>3714.95</v>
      </c>
      <c r="N128" s="31">
        <v>3516.8</v>
      </c>
      <c r="O128" s="42">
        <v>527175</v>
      </c>
      <c r="P128" s="43">
        <v>0.10675484175720359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17709.849999999999</v>
      </c>
      <c r="F129" s="40">
        <v>17777.349999999999</v>
      </c>
      <c r="G129" s="41">
        <v>17600.599999999999</v>
      </c>
      <c r="H129" s="41">
        <v>17491.349999999999</v>
      </c>
      <c r="I129" s="41">
        <v>17314.599999999999</v>
      </c>
      <c r="J129" s="41">
        <v>17886.599999999999</v>
      </c>
      <c r="K129" s="41">
        <v>18063.349999999999</v>
      </c>
      <c r="L129" s="41">
        <v>18172.599999999999</v>
      </c>
      <c r="M129" s="31">
        <v>17954.099999999999</v>
      </c>
      <c r="N129" s="31">
        <v>17668.099999999999</v>
      </c>
      <c r="O129" s="42">
        <v>331100</v>
      </c>
      <c r="P129" s="43">
        <v>6.8236812389095014E-2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182.05</v>
      </c>
      <c r="F130" s="40">
        <v>183.38333333333333</v>
      </c>
      <c r="G130" s="41">
        <v>179.56666666666666</v>
      </c>
      <c r="H130" s="41">
        <v>177.08333333333334</v>
      </c>
      <c r="I130" s="41">
        <v>173.26666666666668</v>
      </c>
      <c r="J130" s="41">
        <v>185.86666666666665</v>
      </c>
      <c r="K130" s="41">
        <v>189.68333333333331</v>
      </c>
      <c r="L130" s="41">
        <v>192.16666666666663</v>
      </c>
      <c r="M130" s="31">
        <v>187.2</v>
      </c>
      <c r="N130" s="31">
        <v>180.9</v>
      </c>
      <c r="O130" s="42">
        <v>106101200</v>
      </c>
      <c r="P130" s="43">
        <v>1.4998077169593641E-2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118.7</v>
      </c>
      <c r="F131" s="40">
        <v>118.21666666666665</v>
      </c>
      <c r="G131" s="41">
        <v>116.33333333333331</v>
      </c>
      <c r="H131" s="41">
        <v>113.96666666666665</v>
      </c>
      <c r="I131" s="41">
        <v>112.08333333333331</v>
      </c>
      <c r="J131" s="41">
        <v>120.58333333333331</v>
      </c>
      <c r="K131" s="41">
        <v>122.46666666666667</v>
      </c>
      <c r="L131" s="41">
        <v>124.83333333333331</v>
      </c>
      <c r="M131" s="31">
        <v>120.1</v>
      </c>
      <c r="N131" s="31">
        <v>115.85</v>
      </c>
      <c r="O131" s="42">
        <v>65333400</v>
      </c>
      <c r="P131" s="43">
        <v>0.16756646633391056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115.4</v>
      </c>
      <c r="F132" s="40">
        <v>115.23333333333335</v>
      </c>
      <c r="G132" s="41">
        <v>113.76666666666669</v>
      </c>
      <c r="H132" s="41">
        <v>112.13333333333334</v>
      </c>
      <c r="I132" s="41">
        <v>110.66666666666669</v>
      </c>
      <c r="J132" s="41">
        <v>116.8666666666667</v>
      </c>
      <c r="K132" s="41">
        <v>118.33333333333334</v>
      </c>
      <c r="L132" s="41">
        <v>119.96666666666671</v>
      </c>
      <c r="M132" s="31">
        <v>116.7</v>
      </c>
      <c r="N132" s="31">
        <v>113.6</v>
      </c>
      <c r="O132" s="42">
        <v>50019200</v>
      </c>
      <c r="P132" s="43">
        <v>2.866191607284244E-2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31626.799999999999</v>
      </c>
      <c r="F133" s="40">
        <v>31758.933333333334</v>
      </c>
      <c r="G133" s="41">
        <v>31437.866666666669</v>
      </c>
      <c r="H133" s="41">
        <v>31248.933333333334</v>
      </c>
      <c r="I133" s="41">
        <v>30927.866666666669</v>
      </c>
      <c r="J133" s="41">
        <v>31947.866666666669</v>
      </c>
      <c r="K133" s="41">
        <v>32268.933333333334</v>
      </c>
      <c r="L133" s="41">
        <v>32457.866666666669</v>
      </c>
      <c r="M133" s="31">
        <v>32080</v>
      </c>
      <c r="N133" s="31">
        <v>31570</v>
      </c>
      <c r="O133" s="42">
        <v>72180</v>
      </c>
      <c r="P133" s="43">
        <v>3.8860103626943004E-2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2322.6</v>
      </c>
      <c r="F134" s="40">
        <v>2331.7166666666667</v>
      </c>
      <c r="G134" s="41">
        <v>2305.8833333333332</v>
      </c>
      <c r="H134" s="41">
        <v>2289.1666666666665</v>
      </c>
      <c r="I134" s="41">
        <v>2263.333333333333</v>
      </c>
      <c r="J134" s="41">
        <v>2348.4333333333334</v>
      </c>
      <c r="K134" s="41">
        <v>2374.2666666666664</v>
      </c>
      <c r="L134" s="41">
        <v>2390.9833333333336</v>
      </c>
      <c r="M134" s="31">
        <v>2357.5500000000002</v>
      </c>
      <c r="N134" s="31">
        <v>2315</v>
      </c>
      <c r="O134" s="42">
        <v>3134725</v>
      </c>
      <c r="P134" s="43">
        <v>-2.3389307745030844E-2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219.1</v>
      </c>
      <c r="F135" s="40">
        <v>218.16666666666666</v>
      </c>
      <c r="G135" s="41">
        <v>215.18333333333331</v>
      </c>
      <c r="H135" s="41">
        <v>211.26666666666665</v>
      </c>
      <c r="I135" s="41">
        <v>208.2833333333333</v>
      </c>
      <c r="J135" s="41">
        <v>222.08333333333331</v>
      </c>
      <c r="K135" s="41">
        <v>225.06666666666666</v>
      </c>
      <c r="L135" s="41">
        <v>228.98333333333332</v>
      </c>
      <c r="M135" s="31">
        <v>221.15</v>
      </c>
      <c r="N135" s="31">
        <v>214.25</v>
      </c>
      <c r="O135" s="42">
        <v>23940000</v>
      </c>
      <c r="P135" s="43">
        <v>-2.2505626406601649E-3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130.35</v>
      </c>
      <c r="F136" s="40">
        <v>130.23333333333335</v>
      </c>
      <c r="G136" s="41">
        <v>128.2166666666667</v>
      </c>
      <c r="H136" s="41">
        <v>126.08333333333334</v>
      </c>
      <c r="I136" s="41">
        <v>124.06666666666669</v>
      </c>
      <c r="J136" s="41">
        <v>132.3666666666667</v>
      </c>
      <c r="K136" s="41">
        <v>134.38333333333335</v>
      </c>
      <c r="L136" s="41">
        <v>136.51666666666671</v>
      </c>
      <c r="M136" s="31">
        <v>132.25</v>
      </c>
      <c r="N136" s="31">
        <v>128.1</v>
      </c>
      <c r="O136" s="42">
        <v>32630600</v>
      </c>
      <c r="P136" s="43">
        <v>6.8846466287571087E-2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5866.25</v>
      </c>
      <c r="F137" s="40">
        <v>5834.5666666666666</v>
      </c>
      <c r="G137" s="41">
        <v>5777.1833333333334</v>
      </c>
      <c r="H137" s="41">
        <v>5688.1166666666668</v>
      </c>
      <c r="I137" s="41">
        <v>5630.7333333333336</v>
      </c>
      <c r="J137" s="41">
        <v>5923.6333333333332</v>
      </c>
      <c r="K137" s="41">
        <v>5981.0166666666664</v>
      </c>
      <c r="L137" s="41">
        <v>6070.083333333333</v>
      </c>
      <c r="M137" s="31">
        <v>5891.95</v>
      </c>
      <c r="N137" s="31">
        <v>5745.5</v>
      </c>
      <c r="O137" s="42">
        <v>395000</v>
      </c>
      <c r="P137" s="43">
        <v>-1.8951358180669614E-3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2289.4</v>
      </c>
      <c r="F138" s="40">
        <v>2296.85</v>
      </c>
      <c r="G138" s="41">
        <v>2275.25</v>
      </c>
      <c r="H138" s="41">
        <v>2261.1</v>
      </c>
      <c r="I138" s="41">
        <v>2239.5</v>
      </c>
      <c r="J138" s="41">
        <v>2311</v>
      </c>
      <c r="K138" s="41">
        <v>2332.5999999999995</v>
      </c>
      <c r="L138" s="41">
        <v>2346.75</v>
      </c>
      <c r="M138" s="31">
        <v>2318.4499999999998</v>
      </c>
      <c r="N138" s="31">
        <v>2282.6999999999998</v>
      </c>
      <c r="O138" s="42">
        <v>1974500</v>
      </c>
      <c r="P138" s="43">
        <v>5.3909794502268481E-2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2965.3</v>
      </c>
      <c r="F139" s="40">
        <v>2971.1</v>
      </c>
      <c r="G139" s="41">
        <v>2927.2</v>
      </c>
      <c r="H139" s="41">
        <v>2889.1</v>
      </c>
      <c r="I139" s="41">
        <v>2845.2</v>
      </c>
      <c r="J139" s="41">
        <v>3009.2</v>
      </c>
      <c r="K139" s="41">
        <v>3053.1000000000004</v>
      </c>
      <c r="L139" s="41">
        <v>3091.2</v>
      </c>
      <c r="M139" s="31">
        <v>3015</v>
      </c>
      <c r="N139" s="31">
        <v>2933</v>
      </c>
      <c r="O139" s="42">
        <v>923000</v>
      </c>
      <c r="P139" s="43">
        <v>0.1398579808582896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39.65</v>
      </c>
      <c r="F140" s="40">
        <v>39.716666666666661</v>
      </c>
      <c r="G140" s="41">
        <v>39.23333333333332</v>
      </c>
      <c r="H140" s="41">
        <v>38.816666666666656</v>
      </c>
      <c r="I140" s="41">
        <v>38.333333333333314</v>
      </c>
      <c r="J140" s="41">
        <v>40.133333333333326</v>
      </c>
      <c r="K140" s="41">
        <v>40.61666666666666</v>
      </c>
      <c r="L140" s="41">
        <v>41.033333333333331</v>
      </c>
      <c r="M140" s="31">
        <v>40.200000000000003</v>
      </c>
      <c r="N140" s="31">
        <v>39.299999999999997</v>
      </c>
      <c r="O140" s="42">
        <v>308416000</v>
      </c>
      <c r="P140" s="43">
        <v>5.7393300636543881E-3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171.15</v>
      </c>
      <c r="F141" s="40">
        <v>170.51666666666668</v>
      </c>
      <c r="G141" s="41">
        <v>168.63333333333335</v>
      </c>
      <c r="H141" s="41">
        <v>166.11666666666667</v>
      </c>
      <c r="I141" s="41">
        <v>164.23333333333335</v>
      </c>
      <c r="J141" s="41">
        <v>173.03333333333336</v>
      </c>
      <c r="K141" s="41">
        <v>174.91666666666669</v>
      </c>
      <c r="L141" s="41">
        <v>177.43333333333337</v>
      </c>
      <c r="M141" s="31">
        <v>172.4</v>
      </c>
      <c r="N141" s="31">
        <v>168</v>
      </c>
      <c r="O141" s="42">
        <v>25406412</v>
      </c>
      <c r="P141" s="43">
        <v>-4.3181361719220726E-2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1406.3</v>
      </c>
      <c r="F142" s="40">
        <v>1393.9666666666665</v>
      </c>
      <c r="G142" s="41">
        <v>1376.9333333333329</v>
      </c>
      <c r="H142" s="41">
        <v>1347.5666666666664</v>
      </c>
      <c r="I142" s="41">
        <v>1330.5333333333328</v>
      </c>
      <c r="J142" s="41">
        <v>1423.333333333333</v>
      </c>
      <c r="K142" s="41">
        <v>1440.3666666666663</v>
      </c>
      <c r="L142" s="41">
        <v>1469.7333333333331</v>
      </c>
      <c r="M142" s="31">
        <v>1411</v>
      </c>
      <c r="N142" s="31">
        <v>1364.6</v>
      </c>
      <c r="O142" s="42">
        <v>1381765</v>
      </c>
      <c r="P142" s="43">
        <v>7.6069730586370843E-2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1093.5</v>
      </c>
      <c r="F143" s="40">
        <v>1085.1499999999999</v>
      </c>
      <c r="G143" s="41">
        <v>1073.3499999999997</v>
      </c>
      <c r="H143" s="41">
        <v>1053.1999999999998</v>
      </c>
      <c r="I143" s="41">
        <v>1041.3999999999996</v>
      </c>
      <c r="J143" s="41">
        <v>1105.2999999999997</v>
      </c>
      <c r="K143" s="41">
        <v>1117.0999999999999</v>
      </c>
      <c r="L143" s="41">
        <v>1137.2499999999998</v>
      </c>
      <c r="M143" s="31">
        <v>1096.95</v>
      </c>
      <c r="N143" s="31">
        <v>1065</v>
      </c>
      <c r="O143" s="42">
        <v>1499400</v>
      </c>
      <c r="P143" s="43">
        <v>-0.1210762331838565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193.7</v>
      </c>
      <c r="F144" s="40">
        <v>192.83333333333334</v>
      </c>
      <c r="G144" s="41">
        <v>190.81666666666669</v>
      </c>
      <c r="H144" s="41">
        <v>187.93333333333334</v>
      </c>
      <c r="I144" s="41">
        <v>185.91666666666669</v>
      </c>
      <c r="J144" s="41">
        <v>195.7166666666667</v>
      </c>
      <c r="K144" s="41">
        <v>197.73333333333335</v>
      </c>
      <c r="L144" s="41">
        <v>200.6166666666667</v>
      </c>
      <c r="M144" s="31">
        <v>194.85</v>
      </c>
      <c r="N144" s="31">
        <v>189.95</v>
      </c>
      <c r="O144" s="42">
        <v>30276000</v>
      </c>
      <c r="P144" s="43">
        <v>3.6639857015192137E-2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150.6</v>
      </c>
      <c r="F145" s="40">
        <v>150.5</v>
      </c>
      <c r="G145" s="41">
        <v>148.4</v>
      </c>
      <c r="H145" s="41">
        <v>146.20000000000002</v>
      </c>
      <c r="I145" s="41">
        <v>144.10000000000002</v>
      </c>
      <c r="J145" s="41">
        <v>152.69999999999999</v>
      </c>
      <c r="K145" s="41">
        <v>154.80000000000001</v>
      </c>
      <c r="L145" s="41">
        <v>156.99999999999997</v>
      </c>
      <c r="M145" s="31">
        <v>152.6</v>
      </c>
      <c r="N145" s="31">
        <v>148.30000000000001</v>
      </c>
      <c r="O145" s="42">
        <v>21138000</v>
      </c>
      <c r="P145" s="43">
        <v>6.0825052694971397E-2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2041.3</v>
      </c>
      <c r="F146" s="40">
        <v>2050.5833333333335</v>
      </c>
      <c r="G146" s="41">
        <v>2029.0666666666671</v>
      </c>
      <c r="H146" s="41">
        <v>2016.8333333333335</v>
      </c>
      <c r="I146" s="41">
        <v>1995.3166666666671</v>
      </c>
      <c r="J146" s="41">
        <v>2062.8166666666671</v>
      </c>
      <c r="K146" s="41">
        <v>2084.3333333333335</v>
      </c>
      <c r="L146" s="41">
        <v>2096.5666666666671</v>
      </c>
      <c r="M146" s="31">
        <v>2072.1</v>
      </c>
      <c r="N146" s="31">
        <v>2038.35</v>
      </c>
      <c r="O146" s="42">
        <v>37189000</v>
      </c>
      <c r="P146" s="43">
        <v>6.1006127666481799E-3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142.55000000000001</v>
      </c>
      <c r="F147" s="40">
        <v>143.08333333333334</v>
      </c>
      <c r="G147" s="41">
        <v>139.66666666666669</v>
      </c>
      <c r="H147" s="41">
        <v>136.78333333333333</v>
      </c>
      <c r="I147" s="41">
        <v>133.36666666666667</v>
      </c>
      <c r="J147" s="41">
        <v>145.9666666666667</v>
      </c>
      <c r="K147" s="41">
        <v>149.38333333333338</v>
      </c>
      <c r="L147" s="41">
        <v>152.26666666666671</v>
      </c>
      <c r="M147" s="31">
        <v>146.5</v>
      </c>
      <c r="N147" s="31">
        <v>140.19999999999999</v>
      </c>
      <c r="O147" s="42">
        <v>172292000</v>
      </c>
      <c r="P147" s="43">
        <v>4.074371628600941E-2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1103.8499999999999</v>
      </c>
      <c r="F148" s="40">
        <v>1109.3999999999999</v>
      </c>
      <c r="G148" s="41">
        <v>1091.4499999999998</v>
      </c>
      <c r="H148" s="41">
        <v>1079.05</v>
      </c>
      <c r="I148" s="41">
        <v>1061.0999999999999</v>
      </c>
      <c r="J148" s="41">
        <v>1121.7999999999997</v>
      </c>
      <c r="K148" s="41">
        <v>1139.75</v>
      </c>
      <c r="L148" s="41">
        <v>1152.1499999999996</v>
      </c>
      <c r="M148" s="31">
        <v>1127.3499999999999</v>
      </c>
      <c r="N148" s="31">
        <v>1097</v>
      </c>
      <c r="O148" s="42">
        <v>4410000</v>
      </c>
      <c r="P148" s="43">
        <v>1.2919896640826873E-2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432.45</v>
      </c>
      <c r="F149" s="40">
        <v>436.5333333333333</v>
      </c>
      <c r="G149" s="41">
        <v>427.01666666666659</v>
      </c>
      <c r="H149" s="41">
        <v>421.58333333333331</v>
      </c>
      <c r="I149" s="41">
        <v>412.06666666666661</v>
      </c>
      <c r="J149" s="41">
        <v>441.96666666666658</v>
      </c>
      <c r="K149" s="41">
        <v>451.48333333333323</v>
      </c>
      <c r="L149" s="41">
        <v>456.91666666666657</v>
      </c>
      <c r="M149" s="31">
        <v>446.05</v>
      </c>
      <c r="N149" s="31">
        <v>431.1</v>
      </c>
      <c r="O149" s="42">
        <v>90481500</v>
      </c>
      <c r="P149" s="43">
        <v>3.6336460158746524E-2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28315.85</v>
      </c>
      <c r="F150" s="40">
        <v>28140.933333333334</v>
      </c>
      <c r="G150" s="41">
        <v>27833.866666666669</v>
      </c>
      <c r="H150" s="41">
        <v>27351.883333333335</v>
      </c>
      <c r="I150" s="41">
        <v>27044.816666666669</v>
      </c>
      <c r="J150" s="41">
        <v>28622.916666666668</v>
      </c>
      <c r="K150" s="41">
        <v>28929.983333333334</v>
      </c>
      <c r="L150" s="41">
        <v>29411.966666666667</v>
      </c>
      <c r="M150" s="31">
        <v>28448</v>
      </c>
      <c r="N150" s="31">
        <v>27658.95</v>
      </c>
      <c r="O150" s="42">
        <v>170150</v>
      </c>
      <c r="P150" s="43">
        <v>9.942127912153138E-3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1962.55</v>
      </c>
      <c r="F151" s="40">
        <v>1966.6000000000001</v>
      </c>
      <c r="G151" s="41">
        <v>1943.2000000000003</v>
      </c>
      <c r="H151" s="41">
        <v>1923.8500000000001</v>
      </c>
      <c r="I151" s="41">
        <v>1900.4500000000003</v>
      </c>
      <c r="J151" s="41">
        <v>1985.9500000000003</v>
      </c>
      <c r="K151" s="41">
        <v>2009.3500000000004</v>
      </c>
      <c r="L151" s="41">
        <v>2028.7000000000003</v>
      </c>
      <c r="M151" s="31">
        <v>1990</v>
      </c>
      <c r="N151" s="31">
        <v>1947.25</v>
      </c>
      <c r="O151" s="42">
        <v>1571900</v>
      </c>
      <c r="P151" s="43">
        <v>0.11597032409215151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8678.4</v>
      </c>
      <c r="F152" s="40">
        <v>8444.0833333333339</v>
      </c>
      <c r="G152" s="41">
        <v>8134.3166666666675</v>
      </c>
      <c r="H152" s="41">
        <v>7590.2333333333336</v>
      </c>
      <c r="I152" s="41">
        <v>7280.4666666666672</v>
      </c>
      <c r="J152" s="41">
        <v>8988.1666666666679</v>
      </c>
      <c r="K152" s="41">
        <v>9297.9333333333343</v>
      </c>
      <c r="L152" s="41">
        <v>9842.0166666666682</v>
      </c>
      <c r="M152" s="31">
        <v>8753.85</v>
      </c>
      <c r="N152" s="31">
        <v>7900</v>
      </c>
      <c r="O152" s="42">
        <v>634875</v>
      </c>
      <c r="P152" s="43">
        <v>0.43840271877655057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1397.7</v>
      </c>
      <c r="F153" s="40">
        <v>1392.45</v>
      </c>
      <c r="G153" s="41">
        <v>1367.9</v>
      </c>
      <c r="H153" s="41">
        <v>1338.1000000000001</v>
      </c>
      <c r="I153" s="41">
        <v>1313.5500000000002</v>
      </c>
      <c r="J153" s="41">
        <v>1422.25</v>
      </c>
      <c r="K153" s="41">
        <v>1446.7999999999997</v>
      </c>
      <c r="L153" s="41">
        <v>1476.6</v>
      </c>
      <c r="M153" s="31">
        <v>1417</v>
      </c>
      <c r="N153" s="31">
        <v>1362.65</v>
      </c>
      <c r="O153" s="42">
        <v>3920000</v>
      </c>
      <c r="P153" s="43">
        <v>4.1002761844062034E-2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771.2</v>
      </c>
      <c r="F154" s="40">
        <v>775.4</v>
      </c>
      <c r="G154" s="41">
        <v>756.15</v>
      </c>
      <c r="H154" s="41">
        <v>741.1</v>
      </c>
      <c r="I154" s="41">
        <v>721.85</v>
      </c>
      <c r="J154" s="41">
        <v>790.44999999999993</v>
      </c>
      <c r="K154" s="41">
        <v>809.69999999999993</v>
      </c>
      <c r="L154" s="41">
        <v>824.74999999999989</v>
      </c>
      <c r="M154" s="31">
        <v>794.65</v>
      </c>
      <c r="N154" s="31">
        <v>760.35</v>
      </c>
      <c r="O154" s="42">
        <v>185625</v>
      </c>
      <c r="P154" s="43" t="e">
        <v>#DIV/0!</v>
      </c>
    </row>
    <row r="155" spans="1:16" ht="12.75" customHeight="1">
      <c r="A155" s="31">
        <v>145</v>
      </c>
      <c r="B155" s="448" t="s">
        <v>48</v>
      </c>
      <c r="C155" s="33" t="s">
        <v>196</v>
      </c>
      <c r="D155" s="34">
        <v>44434</v>
      </c>
      <c r="E155" s="40">
        <v>772.65</v>
      </c>
      <c r="F155" s="40">
        <v>749.18333333333339</v>
      </c>
      <c r="G155" s="41">
        <v>719.51666666666677</v>
      </c>
      <c r="H155" s="41">
        <v>666.38333333333333</v>
      </c>
      <c r="I155" s="41">
        <v>636.7166666666667</v>
      </c>
      <c r="J155" s="41">
        <v>802.31666666666683</v>
      </c>
      <c r="K155" s="41">
        <v>831.98333333333335</v>
      </c>
      <c r="L155" s="41">
        <v>885.1166666666669</v>
      </c>
      <c r="M155" s="31">
        <v>778.85</v>
      </c>
      <c r="N155" s="31">
        <v>696.05</v>
      </c>
      <c r="O155" s="42">
        <v>44455600</v>
      </c>
      <c r="P155" s="43">
        <v>-1.5135537497673842E-2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577</v>
      </c>
      <c r="F156" s="40">
        <v>568.6</v>
      </c>
      <c r="G156" s="41">
        <v>553</v>
      </c>
      <c r="H156" s="41">
        <v>529</v>
      </c>
      <c r="I156" s="41">
        <v>513.4</v>
      </c>
      <c r="J156" s="41">
        <v>592.6</v>
      </c>
      <c r="K156" s="41">
        <v>608.20000000000016</v>
      </c>
      <c r="L156" s="41">
        <v>632.20000000000005</v>
      </c>
      <c r="M156" s="31">
        <v>584.20000000000005</v>
      </c>
      <c r="N156" s="31">
        <v>544.6</v>
      </c>
      <c r="O156" s="42">
        <v>15223500</v>
      </c>
      <c r="P156" s="43">
        <v>0.22557662118101679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767.6</v>
      </c>
      <c r="F157" s="40">
        <v>764.85</v>
      </c>
      <c r="G157" s="41">
        <v>755.75</v>
      </c>
      <c r="H157" s="41">
        <v>743.9</v>
      </c>
      <c r="I157" s="41">
        <v>734.8</v>
      </c>
      <c r="J157" s="41">
        <v>776.7</v>
      </c>
      <c r="K157" s="41">
        <v>785.80000000000018</v>
      </c>
      <c r="L157" s="41">
        <v>797.65000000000009</v>
      </c>
      <c r="M157" s="31">
        <v>773.95</v>
      </c>
      <c r="N157" s="31">
        <v>753</v>
      </c>
      <c r="O157" s="42">
        <v>9141000</v>
      </c>
      <c r="P157" s="43">
        <v>3.9576936199249402E-2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759.45</v>
      </c>
      <c r="F158" s="40">
        <v>757.36666666666667</v>
      </c>
      <c r="G158" s="41">
        <v>749.48333333333335</v>
      </c>
      <c r="H158" s="41">
        <v>739.51666666666665</v>
      </c>
      <c r="I158" s="41">
        <v>731.63333333333333</v>
      </c>
      <c r="J158" s="41">
        <v>767.33333333333337</v>
      </c>
      <c r="K158" s="41">
        <v>775.21666666666681</v>
      </c>
      <c r="L158" s="41">
        <v>785.18333333333339</v>
      </c>
      <c r="M158" s="31">
        <v>765.25</v>
      </c>
      <c r="N158" s="31">
        <v>747.4</v>
      </c>
      <c r="O158" s="42">
        <v>7430400</v>
      </c>
      <c r="P158" s="43">
        <v>3.9078723805927883E-2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295.14999999999998</v>
      </c>
      <c r="F159" s="40">
        <v>296.84999999999997</v>
      </c>
      <c r="G159" s="41">
        <v>292.59999999999991</v>
      </c>
      <c r="H159" s="41">
        <v>290.04999999999995</v>
      </c>
      <c r="I159" s="41">
        <v>285.7999999999999</v>
      </c>
      <c r="J159" s="41">
        <v>299.39999999999992</v>
      </c>
      <c r="K159" s="41">
        <v>303.65000000000003</v>
      </c>
      <c r="L159" s="41">
        <v>306.19999999999993</v>
      </c>
      <c r="M159" s="31">
        <v>301.10000000000002</v>
      </c>
      <c r="N159" s="31">
        <v>294.3</v>
      </c>
      <c r="O159" s="42">
        <v>109143600</v>
      </c>
      <c r="P159" s="43">
        <v>3.4188495814204696E-2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125.4</v>
      </c>
      <c r="F160" s="40">
        <v>125.16666666666667</v>
      </c>
      <c r="G160" s="41">
        <v>123.03333333333335</v>
      </c>
      <c r="H160" s="41">
        <v>120.66666666666667</v>
      </c>
      <c r="I160" s="41">
        <v>118.53333333333335</v>
      </c>
      <c r="J160" s="41">
        <v>127.53333333333335</v>
      </c>
      <c r="K160" s="41">
        <v>129.66666666666669</v>
      </c>
      <c r="L160" s="41">
        <v>132.03333333333336</v>
      </c>
      <c r="M160" s="31">
        <v>127.3</v>
      </c>
      <c r="N160" s="31">
        <v>122.8</v>
      </c>
      <c r="O160" s="42">
        <v>123477750</v>
      </c>
      <c r="P160" s="43">
        <v>-1.6452497446099251E-2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1439.2</v>
      </c>
      <c r="F161" s="40">
        <v>1448.9333333333332</v>
      </c>
      <c r="G161" s="41">
        <v>1423.1166666666663</v>
      </c>
      <c r="H161" s="41">
        <v>1407.0333333333331</v>
      </c>
      <c r="I161" s="41">
        <v>1381.2166666666662</v>
      </c>
      <c r="J161" s="41">
        <v>1465.0166666666664</v>
      </c>
      <c r="K161" s="41">
        <v>1490.8333333333335</v>
      </c>
      <c r="L161" s="41">
        <v>1506.9166666666665</v>
      </c>
      <c r="M161" s="31">
        <v>1474.75</v>
      </c>
      <c r="N161" s="31">
        <v>1432.85</v>
      </c>
      <c r="O161" s="42">
        <v>42887600</v>
      </c>
      <c r="P161" s="43">
        <v>-1.4184674299558438E-2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3181.55</v>
      </c>
      <c r="F162" s="40">
        <v>3195.5166666666664</v>
      </c>
      <c r="G162" s="41">
        <v>3163.0333333333328</v>
      </c>
      <c r="H162" s="41">
        <v>3144.5166666666664</v>
      </c>
      <c r="I162" s="41">
        <v>3112.0333333333328</v>
      </c>
      <c r="J162" s="41">
        <v>3214.0333333333328</v>
      </c>
      <c r="K162" s="41">
        <v>3246.5166666666664</v>
      </c>
      <c r="L162" s="41">
        <v>3265.0333333333328</v>
      </c>
      <c r="M162" s="31">
        <v>3228</v>
      </c>
      <c r="N162" s="31">
        <v>3177</v>
      </c>
      <c r="O162" s="42">
        <v>9691500</v>
      </c>
      <c r="P162" s="43">
        <v>0.13243593788340871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1211.75</v>
      </c>
      <c r="F163" s="40">
        <v>1203.8833333333334</v>
      </c>
      <c r="G163" s="41">
        <v>1168.9666666666669</v>
      </c>
      <c r="H163" s="41">
        <v>1126.1833333333334</v>
      </c>
      <c r="I163" s="41">
        <v>1091.2666666666669</v>
      </c>
      <c r="J163" s="41">
        <v>1246.666666666667</v>
      </c>
      <c r="K163" s="41">
        <v>1281.5833333333335</v>
      </c>
      <c r="L163" s="41">
        <v>1324.366666666667</v>
      </c>
      <c r="M163" s="31">
        <v>1238.8</v>
      </c>
      <c r="N163" s="31">
        <v>1161.0999999999999</v>
      </c>
      <c r="O163" s="42">
        <v>16087800</v>
      </c>
      <c r="P163" s="43">
        <v>-7.7344386055806383E-3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1722.65</v>
      </c>
      <c r="F164" s="40">
        <v>1731.6666666666667</v>
      </c>
      <c r="G164" s="41">
        <v>1709.6833333333334</v>
      </c>
      <c r="H164" s="41">
        <v>1696.7166666666667</v>
      </c>
      <c r="I164" s="41">
        <v>1674.7333333333333</v>
      </c>
      <c r="J164" s="41">
        <v>1744.6333333333334</v>
      </c>
      <c r="K164" s="41">
        <v>1766.6166666666666</v>
      </c>
      <c r="L164" s="41">
        <v>1779.5833333333335</v>
      </c>
      <c r="M164" s="31">
        <v>1753.65</v>
      </c>
      <c r="N164" s="31">
        <v>1718.7</v>
      </c>
      <c r="O164" s="42">
        <v>5111250</v>
      </c>
      <c r="P164" s="43">
        <v>7.1877949040578801E-2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3083.9</v>
      </c>
      <c r="F165" s="40">
        <v>3073.0666666666671</v>
      </c>
      <c r="G165" s="41">
        <v>3030.8833333333341</v>
      </c>
      <c r="H165" s="41">
        <v>2977.8666666666672</v>
      </c>
      <c r="I165" s="41">
        <v>2935.6833333333343</v>
      </c>
      <c r="J165" s="41">
        <v>3126.0833333333339</v>
      </c>
      <c r="K165" s="41">
        <v>3168.2666666666673</v>
      </c>
      <c r="L165" s="41">
        <v>3221.2833333333338</v>
      </c>
      <c r="M165" s="31">
        <v>3115.25</v>
      </c>
      <c r="N165" s="31">
        <v>3020.05</v>
      </c>
      <c r="O165" s="42">
        <v>710750</v>
      </c>
      <c r="P165" s="43">
        <v>4.1010618820944707E-2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457.15</v>
      </c>
      <c r="F166" s="40">
        <v>454.95</v>
      </c>
      <c r="G166" s="41">
        <v>451.15</v>
      </c>
      <c r="H166" s="41">
        <v>445.15</v>
      </c>
      <c r="I166" s="41">
        <v>441.34999999999997</v>
      </c>
      <c r="J166" s="41">
        <v>460.95</v>
      </c>
      <c r="K166" s="41">
        <v>464.75000000000006</v>
      </c>
      <c r="L166" s="41">
        <v>470.75</v>
      </c>
      <c r="M166" s="31">
        <v>458.75</v>
      </c>
      <c r="N166" s="31">
        <v>448.95</v>
      </c>
      <c r="O166" s="42">
        <v>2721000</v>
      </c>
      <c r="P166" s="43">
        <v>3.6571428571428574E-2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927.25</v>
      </c>
      <c r="F167" s="40">
        <v>929.01666666666677</v>
      </c>
      <c r="G167" s="41">
        <v>911.63333333333355</v>
      </c>
      <c r="H167" s="41">
        <v>896.01666666666677</v>
      </c>
      <c r="I167" s="41">
        <v>878.63333333333355</v>
      </c>
      <c r="J167" s="41">
        <v>944.63333333333355</v>
      </c>
      <c r="K167" s="41">
        <v>962.01666666666677</v>
      </c>
      <c r="L167" s="41">
        <v>977.63333333333355</v>
      </c>
      <c r="M167" s="31">
        <v>946.4</v>
      </c>
      <c r="N167" s="31">
        <v>913.4</v>
      </c>
      <c r="O167" s="42">
        <v>1050525</v>
      </c>
      <c r="P167" s="43">
        <v>1.9704433497536946E-2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582.4</v>
      </c>
      <c r="F168" s="40">
        <v>585.68333333333328</v>
      </c>
      <c r="G168" s="41">
        <v>564.06666666666661</v>
      </c>
      <c r="H168" s="41">
        <v>545.73333333333335</v>
      </c>
      <c r="I168" s="41">
        <v>524.11666666666667</v>
      </c>
      <c r="J168" s="41">
        <v>604.01666666666654</v>
      </c>
      <c r="K168" s="41">
        <v>625.6333333333331</v>
      </c>
      <c r="L168" s="41">
        <v>643.96666666666647</v>
      </c>
      <c r="M168" s="31">
        <v>607.29999999999995</v>
      </c>
      <c r="N168" s="31">
        <v>567.35</v>
      </c>
      <c r="O168" s="42">
        <v>6455400</v>
      </c>
      <c r="P168" s="43">
        <v>0.10628598848368521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1427.65</v>
      </c>
      <c r="F169" s="40">
        <v>1432.4833333333333</v>
      </c>
      <c r="G169" s="41">
        <v>1412.4666666666667</v>
      </c>
      <c r="H169" s="41">
        <v>1397.2833333333333</v>
      </c>
      <c r="I169" s="41">
        <v>1377.2666666666667</v>
      </c>
      <c r="J169" s="41">
        <v>1447.6666666666667</v>
      </c>
      <c r="K169" s="41">
        <v>1467.6833333333336</v>
      </c>
      <c r="L169" s="41">
        <v>1482.8666666666668</v>
      </c>
      <c r="M169" s="31">
        <v>1452.5</v>
      </c>
      <c r="N169" s="31">
        <v>1417.3</v>
      </c>
      <c r="O169" s="42">
        <v>1431500</v>
      </c>
      <c r="P169" s="43">
        <v>-4.7951582867783983E-2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7613.45</v>
      </c>
      <c r="F170" s="40">
        <v>7632.8833333333341</v>
      </c>
      <c r="G170" s="41">
        <v>7570.7666666666682</v>
      </c>
      <c r="H170" s="41">
        <v>7528.0833333333339</v>
      </c>
      <c r="I170" s="41">
        <v>7465.9666666666681</v>
      </c>
      <c r="J170" s="41">
        <v>7675.5666666666684</v>
      </c>
      <c r="K170" s="41">
        <v>7737.6833333333352</v>
      </c>
      <c r="L170" s="41">
        <v>7780.3666666666686</v>
      </c>
      <c r="M170" s="31">
        <v>7695</v>
      </c>
      <c r="N170" s="31">
        <v>7590.2</v>
      </c>
      <c r="O170" s="42">
        <v>1614800</v>
      </c>
      <c r="P170" s="43">
        <v>1.2413793103448275E-2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809.6</v>
      </c>
      <c r="F171" s="40">
        <v>811.69999999999993</v>
      </c>
      <c r="G171" s="41">
        <v>785.89999999999986</v>
      </c>
      <c r="H171" s="41">
        <v>762.19999999999993</v>
      </c>
      <c r="I171" s="41">
        <v>736.39999999999986</v>
      </c>
      <c r="J171" s="41">
        <v>835.39999999999986</v>
      </c>
      <c r="K171" s="41">
        <v>861.19999999999982</v>
      </c>
      <c r="L171" s="41">
        <v>884.89999999999986</v>
      </c>
      <c r="M171" s="31">
        <v>837.5</v>
      </c>
      <c r="N171" s="31">
        <v>788</v>
      </c>
      <c r="O171" s="42">
        <v>23715900</v>
      </c>
      <c r="P171" s="43">
        <v>1.8934316353887398E-2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302.2</v>
      </c>
      <c r="F172" s="40">
        <v>300.33333333333331</v>
      </c>
      <c r="G172" s="41">
        <v>292.96666666666664</v>
      </c>
      <c r="H172" s="41">
        <v>283.73333333333335</v>
      </c>
      <c r="I172" s="41">
        <v>276.36666666666667</v>
      </c>
      <c r="J172" s="41">
        <v>309.56666666666661</v>
      </c>
      <c r="K172" s="41">
        <v>316.93333333333328</v>
      </c>
      <c r="L172" s="41">
        <v>326.16666666666657</v>
      </c>
      <c r="M172" s="31">
        <v>307.7</v>
      </c>
      <c r="N172" s="31">
        <v>291.10000000000002</v>
      </c>
      <c r="O172" s="42">
        <v>119040000</v>
      </c>
      <c r="P172" s="43">
        <v>1.9757807520713832E-2</v>
      </c>
    </row>
    <row r="173" spans="1:16" ht="12.75" customHeight="1">
      <c r="A173" s="450">
        <v>163</v>
      </c>
      <c r="B173" s="32" t="s">
        <v>71</v>
      </c>
      <c r="C173" s="33" t="s">
        <v>214</v>
      </c>
      <c r="D173" s="34">
        <v>44434</v>
      </c>
      <c r="E173" s="40">
        <v>1055.6500000000001</v>
      </c>
      <c r="F173" s="40">
        <v>1047.8500000000001</v>
      </c>
      <c r="G173" s="41">
        <v>1030.9500000000003</v>
      </c>
      <c r="H173" s="41">
        <v>1006.2500000000001</v>
      </c>
      <c r="I173" s="41">
        <v>989.35000000000025</v>
      </c>
      <c r="J173" s="41">
        <v>1072.5500000000002</v>
      </c>
      <c r="K173" s="41">
        <v>1089.4500000000003</v>
      </c>
      <c r="L173" s="41">
        <v>1114.1500000000003</v>
      </c>
      <c r="M173" s="31">
        <v>1064.75</v>
      </c>
      <c r="N173" s="31">
        <v>1023.15</v>
      </c>
      <c r="O173" s="42">
        <v>3187000</v>
      </c>
      <c r="P173" s="43">
        <v>5.7574249211879876E-2</v>
      </c>
    </row>
    <row r="174" spans="1:16" ht="12.75" customHeight="1">
      <c r="A174" s="451">
        <v>164</v>
      </c>
      <c r="B174" s="449" t="s">
        <v>88</v>
      </c>
      <c r="C174" s="33" t="s">
        <v>215</v>
      </c>
      <c r="D174" s="34">
        <v>44434</v>
      </c>
      <c r="E174" s="40">
        <v>589.65</v>
      </c>
      <c r="F174" s="40">
        <v>590.55000000000007</v>
      </c>
      <c r="G174" s="41">
        <v>587.10000000000014</v>
      </c>
      <c r="H174" s="41">
        <v>584.55000000000007</v>
      </c>
      <c r="I174" s="41">
        <v>581.10000000000014</v>
      </c>
      <c r="J174" s="41">
        <v>593.10000000000014</v>
      </c>
      <c r="K174" s="41">
        <v>596.55000000000018</v>
      </c>
      <c r="L174" s="41">
        <v>599.10000000000014</v>
      </c>
      <c r="M174" s="31">
        <v>594</v>
      </c>
      <c r="N174" s="31">
        <v>588</v>
      </c>
      <c r="O174" s="42">
        <v>29273600</v>
      </c>
      <c r="P174" s="43">
        <v>1.4640638864241348E-2</v>
      </c>
    </row>
    <row r="175" spans="1:16" ht="12.75" customHeight="1">
      <c r="A175" s="451">
        <v>165</v>
      </c>
      <c r="B175" s="449" t="s">
        <v>183</v>
      </c>
      <c r="C175" s="33" t="s">
        <v>216</v>
      </c>
      <c r="D175" s="34">
        <v>44434</v>
      </c>
      <c r="E175" s="40">
        <v>202.9</v>
      </c>
      <c r="F175" s="40">
        <v>202.04999999999998</v>
      </c>
      <c r="G175" s="41">
        <v>197.69999999999996</v>
      </c>
      <c r="H175" s="41">
        <v>192.49999999999997</v>
      </c>
      <c r="I175" s="41">
        <v>188.14999999999995</v>
      </c>
      <c r="J175" s="41">
        <v>207.24999999999997</v>
      </c>
      <c r="K175" s="41">
        <v>211.6</v>
      </c>
      <c r="L175" s="41">
        <v>216.79999999999998</v>
      </c>
      <c r="M175" s="31">
        <v>206.4</v>
      </c>
      <c r="N175" s="31">
        <v>196.85</v>
      </c>
      <c r="O175" s="42">
        <v>59595000</v>
      </c>
      <c r="P175" s="43">
        <v>3.1840847704134638E-2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44410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55" t="s">
        <v>16</v>
      </c>
      <c r="B8" s="457"/>
      <c r="C8" s="461" t="s">
        <v>20</v>
      </c>
      <c r="D8" s="461" t="s">
        <v>21</v>
      </c>
      <c r="E8" s="452" t="s">
        <v>22</v>
      </c>
      <c r="F8" s="453"/>
      <c r="G8" s="454"/>
      <c r="H8" s="452" t="s">
        <v>23</v>
      </c>
      <c r="I8" s="453"/>
      <c r="J8" s="454"/>
      <c r="K8" s="26"/>
      <c r="L8" s="55"/>
      <c r="M8" s="55"/>
      <c r="N8" s="1"/>
      <c r="O8" s="1"/>
    </row>
    <row r="9" spans="1:15" ht="36" customHeight="1">
      <c r="A9" s="459"/>
      <c r="B9" s="460"/>
      <c r="C9" s="460"/>
      <c r="D9" s="4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15763.05</v>
      </c>
      <c r="D10" s="35">
        <v>15790.233333333332</v>
      </c>
      <c r="E10" s="35">
        <v>15717.666666666664</v>
      </c>
      <c r="F10" s="35">
        <v>15672.283333333333</v>
      </c>
      <c r="G10" s="35">
        <v>15599.716666666665</v>
      </c>
      <c r="H10" s="35">
        <v>15835.616666666663</v>
      </c>
      <c r="I10" s="35">
        <v>15908.183333333332</v>
      </c>
      <c r="J10" s="35">
        <v>15953.566666666662</v>
      </c>
      <c r="K10" s="37">
        <v>15862.8</v>
      </c>
      <c r="L10" s="37">
        <v>15744.85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34584.35</v>
      </c>
      <c r="D11" s="40">
        <v>34589.5</v>
      </c>
      <c r="E11" s="40">
        <v>34440.25</v>
      </c>
      <c r="F11" s="40">
        <v>34296.15</v>
      </c>
      <c r="G11" s="40">
        <v>34146.9</v>
      </c>
      <c r="H11" s="40">
        <v>34733.599999999999</v>
      </c>
      <c r="I11" s="40">
        <v>34882.85</v>
      </c>
      <c r="J11" s="40">
        <v>35026.949999999997</v>
      </c>
      <c r="K11" s="31">
        <v>34738.75</v>
      </c>
      <c r="L11" s="31">
        <v>34445.4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2043</v>
      </c>
      <c r="D12" s="40">
        <v>2042.2333333333333</v>
      </c>
      <c r="E12" s="40">
        <v>2025.3166666666666</v>
      </c>
      <c r="F12" s="40">
        <v>2007.6333333333332</v>
      </c>
      <c r="G12" s="40">
        <v>1990.7166666666665</v>
      </c>
      <c r="H12" s="40">
        <v>2059.916666666667</v>
      </c>
      <c r="I12" s="40">
        <v>2076.833333333333</v>
      </c>
      <c r="J12" s="40">
        <v>2094.5166666666669</v>
      </c>
      <c r="K12" s="31">
        <v>2059.15</v>
      </c>
      <c r="L12" s="31">
        <v>2024.55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4432.3</v>
      </c>
      <c r="D13" s="40">
        <v>4438.833333333333</v>
      </c>
      <c r="E13" s="40">
        <v>4409.7166666666662</v>
      </c>
      <c r="F13" s="40">
        <v>4387.1333333333332</v>
      </c>
      <c r="G13" s="40">
        <v>4358.0166666666664</v>
      </c>
      <c r="H13" s="40">
        <v>4461.4166666666661</v>
      </c>
      <c r="I13" s="40">
        <v>4490.5333333333328</v>
      </c>
      <c r="J13" s="40">
        <v>4513.1166666666659</v>
      </c>
      <c r="K13" s="31">
        <v>4467.95</v>
      </c>
      <c r="L13" s="31">
        <v>4416.25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30480.05</v>
      </c>
      <c r="D14" s="40">
        <v>30578.983333333334</v>
      </c>
      <c r="E14" s="40">
        <v>30339.416666666668</v>
      </c>
      <c r="F14" s="40">
        <v>30198.783333333333</v>
      </c>
      <c r="G14" s="40">
        <v>29959.216666666667</v>
      </c>
      <c r="H14" s="40">
        <v>30719.616666666669</v>
      </c>
      <c r="I14" s="40">
        <v>30959.183333333334</v>
      </c>
      <c r="J14" s="40">
        <v>31099.816666666669</v>
      </c>
      <c r="K14" s="31">
        <v>30818.55</v>
      </c>
      <c r="L14" s="31">
        <v>30438.35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3584.95</v>
      </c>
      <c r="D15" s="40">
        <v>3587.85</v>
      </c>
      <c r="E15" s="40">
        <v>3561.45</v>
      </c>
      <c r="F15" s="40">
        <v>3537.95</v>
      </c>
      <c r="G15" s="40">
        <v>3511.5499999999997</v>
      </c>
      <c r="H15" s="40">
        <v>3611.35</v>
      </c>
      <c r="I15" s="40">
        <v>3637.7500000000005</v>
      </c>
      <c r="J15" s="40">
        <v>3661.25</v>
      </c>
      <c r="K15" s="31">
        <v>3614.25</v>
      </c>
      <c r="L15" s="31">
        <v>3564.35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7658.4</v>
      </c>
      <c r="D16" s="40">
        <v>7642.6166666666659</v>
      </c>
      <c r="E16" s="40">
        <v>7580.2333333333318</v>
      </c>
      <c r="F16" s="40">
        <v>7502.0666666666657</v>
      </c>
      <c r="G16" s="40">
        <v>7439.6833333333316</v>
      </c>
      <c r="H16" s="40">
        <v>7720.7833333333319</v>
      </c>
      <c r="I16" s="40">
        <v>7783.1666666666652</v>
      </c>
      <c r="J16" s="40">
        <v>7861.3333333333321</v>
      </c>
      <c r="K16" s="31">
        <v>7705</v>
      </c>
      <c r="L16" s="31">
        <v>7564.45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2394.1</v>
      </c>
      <c r="D17" s="40">
        <v>2389.7000000000003</v>
      </c>
      <c r="E17" s="40">
        <v>2364.4000000000005</v>
      </c>
      <c r="F17" s="40">
        <v>2334.7000000000003</v>
      </c>
      <c r="G17" s="40">
        <v>2309.4000000000005</v>
      </c>
      <c r="H17" s="40">
        <v>2419.4000000000005</v>
      </c>
      <c r="I17" s="40">
        <v>2444.7000000000007</v>
      </c>
      <c r="J17" s="40">
        <v>2474.4000000000005</v>
      </c>
      <c r="K17" s="31">
        <v>2415</v>
      </c>
      <c r="L17" s="31">
        <v>2360</v>
      </c>
      <c r="M17" s="31">
        <v>4.6528400000000003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1219.7</v>
      </c>
      <c r="D18" s="40">
        <v>1204.75</v>
      </c>
      <c r="E18" s="40">
        <v>1186.1500000000001</v>
      </c>
      <c r="F18" s="40">
        <v>1152.6000000000001</v>
      </c>
      <c r="G18" s="40">
        <v>1134.0000000000002</v>
      </c>
      <c r="H18" s="40">
        <v>1238.3</v>
      </c>
      <c r="I18" s="40">
        <v>1256.8999999999999</v>
      </c>
      <c r="J18" s="40">
        <v>1290.4499999999998</v>
      </c>
      <c r="K18" s="31">
        <v>1223.3499999999999</v>
      </c>
      <c r="L18" s="31">
        <v>1171.2</v>
      </c>
      <c r="M18" s="31">
        <v>12.683949999999999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934.8</v>
      </c>
      <c r="D19" s="40">
        <v>923.23333333333323</v>
      </c>
      <c r="E19" s="40">
        <v>904.51666666666642</v>
      </c>
      <c r="F19" s="40">
        <v>874.23333333333323</v>
      </c>
      <c r="G19" s="40">
        <v>855.51666666666642</v>
      </c>
      <c r="H19" s="40">
        <v>953.51666666666642</v>
      </c>
      <c r="I19" s="40">
        <v>972.23333333333335</v>
      </c>
      <c r="J19" s="40">
        <v>1002.5166666666664</v>
      </c>
      <c r="K19" s="31">
        <v>941.95</v>
      </c>
      <c r="L19" s="31">
        <v>892.95</v>
      </c>
      <c r="M19" s="31">
        <v>19.05761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19012.75</v>
      </c>
      <c r="D20" s="40">
        <v>18769.133333333331</v>
      </c>
      <c r="E20" s="40">
        <v>18293.566666666662</v>
      </c>
      <c r="F20" s="40">
        <v>17574.383333333331</v>
      </c>
      <c r="G20" s="40">
        <v>17098.816666666662</v>
      </c>
      <c r="H20" s="40">
        <v>19488.316666666662</v>
      </c>
      <c r="I20" s="40">
        <v>19963.883333333328</v>
      </c>
      <c r="J20" s="40">
        <v>20683.066666666662</v>
      </c>
      <c r="K20" s="31">
        <v>19244.7</v>
      </c>
      <c r="L20" s="31">
        <v>18049.95</v>
      </c>
      <c r="M20" s="31">
        <v>0.24423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1420.25</v>
      </c>
      <c r="D21" s="40">
        <v>1423.3333333333333</v>
      </c>
      <c r="E21" s="40">
        <v>1397.1666666666665</v>
      </c>
      <c r="F21" s="40">
        <v>1374.0833333333333</v>
      </c>
      <c r="G21" s="40">
        <v>1347.9166666666665</v>
      </c>
      <c r="H21" s="40">
        <v>1446.4166666666665</v>
      </c>
      <c r="I21" s="40">
        <v>1472.583333333333</v>
      </c>
      <c r="J21" s="40">
        <v>1495.6666666666665</v>
      </c>
      <c r="K21" s="31">
        <v>1449.5</v>
      </c>
      <c r="L21" s="31">
        <v>1400.25</v>
      </c>
      <c r="M21" s="31">
        <v>44.03219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882.3</v>
      </c>
      <c r="D22" s="40">
        <v>898.4666666666667</v>
      </c>
      <c r="E22" s="40">
        <v>861.93333333333339</v>
      </c>
      <c r="F22" s="40">
        <v>841.56666666666672</v>
      </c>
      <c r="G22" s="40">
        <v>805.03333333333342</v>
      </c>
      <c r="H22" s="40">
        <v>918.83333333333337</v>
      </c>
      <c r="I22" s="40">
        <v>955.36666666666667</v>
      </c>
      <c r="J22" s="40">
        <v>975.73333333333335</v>
      </c>
      <c r="K22" s="31">
        <v>935</v>
      </c>
      <c r="L22" s="31">
        <v>878.1</v>
      </c>
      <c r="M22" s="31">
        <v>2.38191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674.5</v>
      </c>
      <c r="D23" s="40">
        <v>673.93333333333328</v>
      </c>
      <c r="E23" s="40">
        <v>660.06666666666661</v>
      </c>
      <c r="F23" s="40">
        <v>645.63333333333333</v>
      </c>
      <c r="G23" s="40">
        <v>631.76666666666665</v>
      </c>
      <c r="H23" s="40">
        <v>688.36666666666656</v>
      </c>
      <c r="I23" s="40">
        <v>702.23333333333312</v>
      </c>
      <c r="J23" s="40">
        <v>716.66666666666652</v>
      </c>
      <c r="K23" s="31">
        <v>687.8</v>
      </c>
      <c r="L23" s="31">
        <v>659.5</v>
      </c>
      <c r="M23" s="31">
        <v>134.40904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892.55</v>
      </c>
      <c r="D24" s="40">
        <v>900.86666666666667</v>
      </c>
      <c r="E24" s="40">
        <v>871.73333333333335</v>
      </c>
      <c r="F24" s="40">
        <v>850.91666666666663</v>
      </c>
      <c r="G24" s="40">
        <v>821.7833333333333</v>
      </c>
      <c r="H24" s="40">
        <v>921.68333333333339</v>
      </c>
      <c r="I24" s="40">
        <v>950.81666666666683</v>
      </c>
      <c r="J24" s="40">
        <v>971.63333333333344</v>
      </c>
      <c r="K24" s="31">
        <v>930</v>
      </c>
      <c r="L24" s="31">
        <v>880.05</v>
      </c>
      <c r="M24" s="31">
        <v>2.87188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893.45</v>
      </c>
      <c r="D25" s="40">
        <v>911.5</v>
      </c>
      <c r="E25" s="40">
        <v>873</v>
      </c>
      <c r="F25" s="40">
        <v>852.55</v>
      </c>
      <c r="G25" s="40">
        <v>814.05</v>
      </c>
      <c r="H25" s="40">
        <v>931.95</v>
      </c>
      <c r="I25" s="40">
        <v>970.45</v>
      </c>
      <c r="J25" s="40">
        <v>990.90000000000009</v>
      </c>
      <c r="K25" s="31">
        <v>950</v>
      </c>
      <c r="L25" s="31">
        <v>891.05</v>
      </c>
      <c r="M25" s="31">
        <v>1.66571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115.8</v>
      </c>
      <c r="D26" s="40">
        <v>116.39999999999999</v>
      </c>
      <c r="E26" s="40">
        <v>114.89999999999998</v>
      </c>
      <c r="F26" s="40">
        <v>113.99999999999999</v>
      </c>
      <c r="G26" s="40">
        <v>112.49999999999997</v>
      </c>
      <c r="H26" s="40">
        <v>117.29999999999998</v>
      </c>
      <c r="I26" s="40">
        <v>118.80000000000001</v>
      </c>
      <c r="J26" s="40">
        <v>119.69999999999999</v>
      </c>
      <c r="K26" s="31">
        <v>117.9</v>
      </c>
      <c r="L26" s="31">
        <v>115.5</v>
      </c>
      <c r="M26" s="31">
        <v>21.65183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224.25</v>
      </c>
      <c r="D27" s="40">
        <v>225.96666666666667</v>
      </c>
      <c r="E27" s="40">
        <v>217.43333333333334</v>
      </c>
      <c r="F27" s="40">
        <v>210.61666666666667</v>
      </c>
      <c r="G27" s="40">
        <v>202.08333333333334</v>
      </c>
      <c r="H27" s="40">
        <v>232.78333333333333</v>
      </c>
      <c r="I27" s="40">
        <v>241.31666666666669</v>
      </c>
      <c r="J27" s="40">
        <v>248.13333333333333</v>
      </c>
      <c r="K27" s="31">
        <v>234.5</v>
      </c>
      <c r="L27" s="31">
        <v>219.15</v>
      </c>
      <c r="M27" s="31">
        <v>141.24520999999999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2292.1</v>
      </c>
      <c r="D28" s="40">
        <v>2311.0333333333333</v>
      </c>
      <c r="E28" s="40">
        <v>2232.1666666666665</v>
      </c>
      <c r="F28" s="40">
        <v>2172.2333333333331</v>
      </c>
      <c r="G28" s="40">
        <v>2093.3666666666663</v>
      </c>
      <c r="H28" s="40">
        <v>2370.9666666666667</v>
      </c>
      <c r="I28" s="40">
        <v>2449.8333333333335</v>
      </c>
      <c r="J28" s="40">
        <v>2509.7666666666669</v>
      </c>
      <c r="K28" s="31">
        <v>2389.9</v>
      </c>
      <c r="L28" s="31">
        <v>2251.1</v>
      </c>
      <c r="M28" s="31">
        <v>1.8413600000000001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787.3</v>
      </c>
      <c r="D29" s="40">
        <v>786.56666666666661</v>
      </c>
      <c r="E29" s="40">
        <v>774.53333333333319</v>
      </c>
      <c r="F29" s="40">
        <v>761.76666666666654</v>
      </c>
      <c r="G29" s="40">
        <v>749.73333333333312</v>
      </c>
      <c r="H29" s="40">
        <v>799.33333333333326</v>
      </c>
      <c r="I29" s="40">
        <v>811.36666666666656</v>
      </c>
      <c r="J29" s="40">
        <v>824.13333333333333</v>
      </c>
      <c r="K29" s="31">
        <v>798.6</v>
      </c>
      <c r="L29" s="31">
        <v>773.8</v>
      </c>
      <c r="M29" s="31">
        <v>9.6584900000000005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3453.6</v>
      </c>
      <c r="D30" s="40">
        <v>3414.65</v>
      </c>
      <c r="E30" s="40">
        <v>3364.3</v>
      </c>
      <c r="F30" s="40">
        <v>3275</v>
      </c>
      <c r="G30" s="40">
        <v>3224.65</v>
      </c>
      <c r="H30" s="40">
        <v>3503.9500000000003</v>
      </c>
      <c r="I30" s="40">
        <v>3554.2999999999997</v>
      </c>
      <c r="J30" s="40">
        <v>3643.6000000000004</v>
      </c>
      <c r="K30" s="31">
        <v>3465</v>
      </c>
      <c r="L30" s="31">
        <v>3325.35</v>
      </c>
      <c r="M30" s="31">
        <v>2.5916100000000002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719.85</v>
      </c>
      <c r="D31" s="40">
        <v>712.40000000000009</v>
      </c>
      <c r="E31" s="40">
        <v>702.60000000000014</v>
      </c>
      <c r="F31" s="40">
        <v>685.35</v>
      </c>
      <c r="G31" s="40">
        <v>675.55000000000007</v>
      </c>
      <c r="H31" s="40">
        <v>729.6500000000002</v>
      </c>
      <c r="I31" s="40">
        <v>739.45000000000016</v>
      </c>
      <c r="J31" s="40">
        <v>756.70000000000027</v>
      </c>
      <c r="K31" s="31">
        <v>722.2</v>
      </c>
      <c r="L31" s="31">
        <v>695.15</v>
      </c>
      <c r="M31" s="31">
        <v>15.043659999999999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411.15</v>
      </c>
      <c r="D32" s="40">
        <v>410.83333333333331</v>
      </c>
      <c r="E32" s="40">
        <v>406.31666666666661</v>
      </c>
      <c r="F32" s="40">
        <v>401.48333333333329</v>
      </c>
      <c r="G32" s="40">
        <v>396.96666666666658</v>
      </c>
      <c r="H32" s="40">
        <v>415.66666666666663</v>
      </c>
      <c r="I32" s="40">
        <v>420.18333333333339</v>
      </c>
      <c r="J32" s="40">
        <v>425.01666666666665</v>
      </c>
      <c r="K32" s="31">
        <v>415.35</v>
      </c>
      <c r="L32" s="31">
        <v>406</v>
      </c>
      <c r="M32" s="31">
        <v>27.008279999999999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4035</v>
      </c>
      <c r="D33" s="40">
        <v>4042.9833333333336</v>
      </c>
      <c r="E33" s="40">
        <v>3999.5166666666673</v>
      </c>
      <c r="F33" s="40">
        <v>3964.0333333333338</v>
      </c>
      <c r="G33" s="40">
        <v>3920.5666666666675</v>
      </c>
      <c r="H33" s="40">
        <v>4078.4666666666672</v>
      </c>
      <c r="I33" s="40">
        <v>4121.9333333333334</v>
      </c>
      <c r="J33" s="40">
        <v>4157.416666666667</v>
      </c>
      <c r="K33" s="31">
        <v>4086.45</v>
      </c>
      <c r="L33" s="31">
        <v>4007.5</v>
      </c>
      <c r="M33" s="31">
        <v>6.2736700000000001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223.45</v>
      </c>
      <c r="D34" s="40">
        <v>221.66666666666666</v>
      </c>
      <c r="E34" s="40">
        <v>217.83333333333331</v>
      </c>
      <c r="F34" s="40">
        <v>212.21666666666667</v>
      </c>
      <c r="G34" s="40">
        <v>208.38333333333333</v>
      </c>
      <c r="H34" s="40">
        <v>227.2833333333333</v>
      </c>
      <c r="I34" s="40">
        <v>231.11666666666662</v>
      </c>
      <c r="J34" s="40">
        <v>236.73333333333329</v>
      </c>
      <c r="K34" s="31">
        <v>225.5</v>
      </c>
      <c r="L34" s="31">
        <v>216.05</v>
      </c>
      <c r="M34" s="31">
        <v>57.675289999999997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132.80000000000001</v>
      </c>
      <c r="D35" s="40">
        <v>132.26666666666668</v>
      </c>
      <c r="E35" s="40">
        <v>127.03333333333336</v>
      </c>
      <c r="F35" s="40">
        <v>121.26666666666668</v>
      </c>
      <c r="G35" s="40">
        <v>116.03333333333336</v>
      </c>
      <c r="H35" s="40">
        <v>138.03333333333336</v>
      </c>
      <c r="I35" s="40">
        <v>143.26666666666665</v>
      </c>
      <c r="J35" s="40">
        <v>149.03333333333336</v>
      </c>
      <c r="K35" s="31">
        <v>137.5</v>
      </c>
      <c r="L35" s="31">
        <v>126.5</v>
      </c>
      <c r="M35" s="31">
        <v>783.28764000000001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2958.45</v>
      </c>
      <c r="D36" s="40">
        <v>2973</v>
      </c>
      <c r="E36" s="40">
        <v>2937.35</v>
      </c>
      <c r="F36" s="40">
        <v>2916.25</v>
      </c>
      <c r="G36" s="40">
        <v>2880.6</v>
      </c>
      <c r="H36" s="40">
        <v>2994.1</v>
      </c>
      <c r="I36" s="40">
        <v>3029.7499999999995</v>
      </c>
      <c r="J36" s="40">
        <v>3050.85</v>
      </c>
      <c r="K36" s="31">
        <v>3008.65</v>
      </c>
      <c r="L36" s="31">
        <v>2951.9</v>
      </c>
      <c r="M36" s="31">
        <v>10.67423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916.6</v>
      </c>
      <c r="D37" s="40">
        <v>916.51666666666677</v>
      </c>
      <c r="E37" s="40">
        <v>903.08333333333348</v>
      </c>
      <c r="F37" s="40">
        <v>889.56666666666672</v>
      </c>
      <c r="G37" s="40">
        <v>876.13333333333344</v>
      </c>
      <c r="H37" s="40">
        <v>930.03333333333353</v>
      </c>
      <c r="I37" s="40">
        <v>943.4666666666667</v>
      </c>
      <c r="J37" s="40">
        <v>956.98333333333358</v>
      </c>
      <c r="K37" s="31">
        <v>929.95</v>
      </c>
      <c r="L37" s="31">
        <v>903</v>
      </c>
      <c r="M37" s="31">
        <v>15.285299999999999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3500.8</v>
      </c>
      <c r="D38" s="40">
        <v>3500.0166666666664</v>
      </c>
      <c r="E38" s="40">
        <v>3476.0333333333328</v>
      </c>
      <c r="F38" s="40">
        <v>3451.2666666666664</v>
      </c>
      <c r="G38" s="40">
        <v>3427.2833333333328</v>
      </c>
      <c r="H38" s="40">
        <v>3524.7833333333328</v>
      </c>
      <c r="I38" s="40">
        <v>3548.7666666666664</v>
      </c>
      <c r="J38" s="40">
        <v>3573.5333333333328</v>
      </c>
      <c r="K38" s="31">
        <v>3524</v>
      </c>
      <c r="L38" s="31">
        <v>3475.25</v>
      </c>
      <c r="M38" s="31">
        <v>2.7054499999999999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708.9</v>
      </c>
      <c r="D39" s="40">
        <v>711.56666666666661</v>
      </c>
      <c r="E39" s="40">
        <v>704.48333333333323</v>
      </c>
      <c r="F39" s="40">
        <v>700.06666666666661</v>
      </c>
      <c r="G39" s="40">
        <v>692.98333333333323</v>
      </c>
      <c r="H39" s="40">
        <v>715.98333333333323</v>
      </c>
      <c r="I39" s="40">
        <v>723.06666666666672</v>
      </c>
      <c r="J39" s="40">
        <v>727.48333333333323</v>
      </c>
      <c r="K39" s="31">
        <v>718.65</v>
      </c>
      <c r="L39" s="31">
        <v>707.15</v>
      </c>
      <c r="M39" s="31">
        <v>103.58450000000001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3829.6</v>
      </c>
      <c r="D40" s="40">
        <v>3813.5833333333335</v>
      </c>
      <c r="E40" s="40">
        <v>3769.166666666667</v>
      </c>
      <c r="F40" s="40">
        <v>3708.7333333333336</v>
      </c>
      <c r="G40" s="40">
        <v>3664.3166666666671</v>
      </c>
      <c r="H40" s="40">
        <v>3874.0166666666669</v>
      </c>
      <c r="I40" s="40">
        <v>3918.4333333333338</v>
      </c>
      <c r="J40" s="40">
        <v>3978.8666666666668</v>
      </c>
      <c r="K40" s="31">
        <v>3858</v>
      </c>
      <c r="L40" s="31">
        <v>3753.15</v>
      </c>
      <c r="M40" s="31">
        <v>5.1176700000000004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6228.1</v>
      </c>
      <c r="D41" s="40">
        <v>6285.7166666666672</v>
      </c>
      <c r="E41" s="40">
        <v>6154.5833333333339</v>
      </c>
      <c r="F41" s="40">
        <v>6081.0666666666666</v>
      </c>
      <c r="G41" s="40">
        <v>5949.9333333333334</v>
      </c>
      <c r="H41" s="40">
        <v>6359.2333333333345</v>
      </c>
      <c r="I41" s="40">
        <v>6490.3666666666677</v>
      </c>
      <c r="J41" s="40">
        <v>6563.883333333335</v>
      </c>
      <c r="K41" s="31">
        <v>6416.85</v>
      </c>
      <c r="L41" s="31">
        <v>6212.2</v>
      </c>
      <c r="M41" s="31">
        <v>14.068849999999999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14222.2</v>
      </c>
      <c r="D42" s="40">
        <v>14332.35</v>
      </c>
      <c r="E42" s="40">
        <v>14050.85</v>
      </c>
      <c r="F42" s="40">
        <v>13879.5</v>
      </c>
      <c r="G42" s="40">
        <v>13598</v>
      </c>
      <c r="H42" s="40">
        <v>14503.7</v>
      </c>
      <c r="I42" s="40">
        <v>14785.2</v>
      </c>
      <c r="J42" s="40">
        <v>14956.550000000001</v>
      </c>
      <c r="K42" s="31">
        <v>14613.85</v>
      </c>
      <c r="L42" s="31">
        <v>14161</v>
      </c>
      <c r="M42" s="31">
        <v>3.5454300000000001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4023.05</v>
      </c>
      <c r="D43" s="40">
        <v>4007.0666666666671</v>
      </c>
      <c r="E43" s="40">
        <v>3980.233333333334</v>
      </c>
      <c r="F43" s="40">
        <v>3937.416666666667</v>
      </c>
      <c r="G43" s="40">
        <v>3910.5833333333339</v>
      </c>
      <c r="H43" s="40">
        <v>4049.8833333333341</v>
      </c>
      <c r="I43" s="40">
        <v>4076.7166666666672</v>
      </c>
      <c r="J43" s="40">
        <v>4119.5333333333347</v>
      </c>
      <c r="K43" s="31">
        <v>4033.9</v>
      </c>
      <c r="L43" s="31">
        <v>3964.25</v>
      </c>
      <c r="M43" s="31">
        <v>0.21622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2373.85</v>
      </c>
      <c r="D44" s="40">
        <v>2357.4499999999998</v>
      </c>
      <c r="E44" s="40">
        <v>2316.9499999999998</v>
      </c>
      <c r="F44" s="40">
        <v>2260.0500000000002</v>
      </c>
      <c r="G44" s="40">
        <v>2219.5500000000002</v>
      </c>
      <c r="H44" s="40">
        <v>2414.3499999999995</v>
      </c>
      <c r="I44" s="40">
        <v>2454.8499999999995</v>
      </c>
      <c r="J44" s="40">
        <v>2511.7499999999991</v>
      </c>
      <c r="K44" s="31">
        <v>2397.9499999999998</v>
      </c>
      <c r="L44" s="31">
        <v>2300.5500000000002</v>
      </c>
      <c r="M44" s="31">
        <v>5.4444999999999997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291.25</v>
      </c>
      <c r="D45" s="40">
        <v>292.43333333333334</v>
      </c>
      <c r="E45" s="40">
        <v>289.36666666666667</v>
      </c>
      <c r="F45" s="40">
        <v>287.48333333333335</v>
      </c>
      <c r="G45" s="40">
        <v>284.41666666666669</v>
      </c>
      <c r="H45" s="40">
        <v>294.31666666666666</v>
      </c>
      <c r="I45" s="40">
        <v>297.38333333333338</v>
      </c>
      <c r="J45" s="40">
        <v>299.26666666666665</v>
      </c>
      <c r="K45" s="31">
        <v>295.5</v>
      </c>
      <c r="L45" s="31">
        <v>290.55</v>
      </c>
      <c r="M45" s="31">
        <v>50.645180000000003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80.3</v>
      </c>
      <c r="D46" s="40">
        <v>80.533333333333346</v>
      </c>
      <c r="E46" s="40">
        <v>79.566666666666691</v>
      </c>
      <c r="F46" s="40">
        <v>78.833333333333343</v>
      </c>
      <c r="G46" s="40">
        <v>77.866666666666688</v>
      </c>
      <c r="H46" s="40">
        <v>81.266666666666694</v>
      </c>
      <c r="I46" s="40">
        <v>82.233333333333363</v>
      </c>
      <c r="J46" s="40">
        <v>82.966666666666697</v>
      </c>
      <c r="K46" s="31">
        <v>81.5</v>
      </c>
      <c r="L46" s="31">
        <v>79.8</v>
      </c>
      <c r="M46" s="31">
        <v>237.49504999999999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74.400000000000006</v>
      </c>
      <c r="D47" s="40">
        <v>73.7</v>
      </c>
      <c r="E47" s="40">
        <v>72.2</v>
      </c>
      <c r="F47" s="40">
        <v>70</v>
      </c>
      <c r="G47" s="40">
        <v>68.5</v>
      </c>
      <c r="H47" s="40">
        <v>75.900000000000006</v>
      </c>
      <c r="I47" s="40">
        <v>77.400000000000006</v>
      </c>
      <c r="J47" s="40">
        <v>79.600000000000009</v>
      </c>
      <c r="K47" s="31">
        <v>75.2</v>
      </c>
      <c r="L47" s="31">
        <v>71.5</v>
      </c>
      <c r="M47" s="31">
        <v>43.532170000000001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1619.2</v>
      </c>
      <c r="D48" s="40">
        <v>1624.05</v>
      </c>
      <c r="E48" s="40">
        <v>1608.1</v>
      </c>
      <c r="F48" s="40">
        <v>1597</v>
      </c>
      <c r="G48" s="40">
        <v>1581.05</v>
      </c>
      <c r="H48" s="40">
        <v>1635.1499999999999</v>
      </c>
      <c r="I48" s="40">
        <v>1651.1000000000001</v>
      </c>
      <c r="J48" s="40">
        <v>1662.1999999999998</v>
      </c>
      <c r="K48" s="31">
        <v>1640</v>
      </c>
      <c r="L48" s="31">
        <v>1612.95</v>
      </c>
      <c r="M48" s="31">
        <v>4.30457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843.55</v>
      </c>
      <c r="D49" s="40">
        <v>846.41666666666663</v>
      </c>
      <c r="E49" s="40">
        <v>839.33333333333326</v>
      </c>
      <c r="F49" s="40">
        <v>835.11666666666667</v>
      </c>
      <c r="G49" s="40">
        <v>828.0333333333333</v>
      </c>
      <c r="H49" s="40">
        <v>850.63333333333321</v>
      </c>
      <c r="I49" s="40">
        <v>857.71666666666647</v>
      </c>
      <c r="J49" s="40">
        <v>861.93333333333317</v>
      </c>
      <c r="K49" s="31">
        <v>853.5</v>
      </c>
      <c r="L49" s="31">
        <v>842.2</v>
      </c>
      <c r="M49" s="31">
        <v>5.9886600000000003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184.65</v>
      </c>
      <c r="D50" s="40">
        <v>185.20000000000002</v>
      </c>
      <c r="E50" s="40">
        <v>181.95000000000005</v>
      </c>
      <c r="F50" s="40">
        <v>179.25000000000003</v>
      </c>
      <c r="G50" s="40">
        <v>176.00000000000006</v>
      </c>
      <c r="H50" s="40">
        <v>187.90000000000003</v>
      </c>
      <c r="I50" s="40">
        <v>191.14999999999998</v>
      </c>
      <c r="J50" s="40">
        <v>193.85000000000002</v>
      </c>
      <c r="K50" s="31">
        <v>188.45</v>
      </c>
      <c r="L50" s="31">
        <v>182.5</v>
      </c>
      <c r="M50" s="31">
        <v>95.855919999999998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771.65</v>
      </c>
      <c r="D51" s="40">
        <v>777.25</v>
      </c>
      <c r="E51" s="40">
        <v>764.65</v>
      </c>
      <c r="F51" s="40">
        <v>757.65</v>
      </c>
      <c r="G51" s="40">
        <v>745.05</v>
      </c>
      <c r="H51" s="40">
        <v>784.25</v>
      </c>
      <c r="I51" s="40">
        <v>796.84999999999991</v>
      </c>
      <c r="J51" s="40">
        <v>803.85</v>
      </c>
      <c r="K51" s="31">
        <v>789.85</v>
      </c>
      <c r="L51" s="31">
        <v>770.25</v>
      </c>
      <c r="M51" s="31">
        <v>14.064629999999999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59.4</v>
      </c>
      <c r="D52" s="40">
        <v>60.15</v>
      </c>
      <c r="E52" s="40">
        <v>58.05</v>
      </c>
      <c r="F52" s="40">
        <v>56.699999999999996</v>
      </c>
      <c r="G52" s="40">
        <v>54.599999999999994</v>
      </c>
      <c r="H52" s="40">
        <v>61.5</v>
      </c>
      <c r="I52" s="40">
        <v>63.600000000000009</v>
      </c>
      <c r="J52" s="40">
        <v>64.95</v>
      </c>
      <c r="K52" s="31">
        <v>62.25</v>
      </c>
      <c r="L52" s="31">
        <v>58.8</v>
      </c>
      <c r="M52" s="31">
        <v>644.97796000000005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445.5</v>
      </c>
      <c r="D53" s="40">
        <v>448.2</v>
      </c>
      <c r="E53" s="40">
        <v>442.2</v>
      </c>
      <c r="F53" s="40">
        <v>438.9</v>
      </c>
      <c r="G53" s="40">
        <v>432.9</v>
      </c>
      <c r="H53" s="40">
        <v>451.5</v>
      </c>
      <c r="I53" s="40">
        <v>457.5</v>
      </c>
      <c r="J53" s="40">
        <v>460.8</v>
      </c>
      <c r="K53" s="31">
        <v>454.2</v>
      </c>
      <c r="L53" s="31">
        <v>444.9</v>
      </c>
      <c r="M53" s="31">
        <v>67.659350000000003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561.65</v>
      </c>
      <c r="D54" s="40">
        <v>562.65</v>
      </c>
      <c r="E54" s="40">
        <v>556.79999999999995</v>
      </c>
      <c r="F54" s="40">
        <v>551.94999999999993</v>
      </c>
      <c r="G54" s="40">
        <v>546.09999999999991</v>
      </c>
      <c r="H54" s="40">
        <v>567.5</v>
      </c>
      <c r="I54" s="40">
        <v>573.35000000000014</v>
      </c>
      <c r="J54" s="40">
        <v>578.20000000000005</v>
      </c>
      <c r="K54" s="31">
        <v>568.5</v>
      </c>
      <c r="L54" s="31">
        <v>557.79999999999995</v>
      </c>
      <c r="M54" s="31">
        <v>99.388120000000001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386.35</v>
      </c>
      <c r="D55" s="40">
        <v>385.56666666666666</v>
      </c>
      <c r="E55" s="40">
        <v>381.88333333333333</v>
      </c>
      <c r="F55" s="40">
        <v>377.41666666666669</v>
      </c>
      <c r="G55" s="40">
        <v>373.73333333333335</v>
      </c>
      <c r="H55" s="40">
        <v>390.0333333333333</v>
      </c>
      <c r="I55" s="40">
        <v>393.71666666666658</v>
      </c>
      <c r="J55" s="40">
        <v>398.18333333333328</v>
      </c>
      <c r="K55" s="31">
        <v>389.25</v>
      </c>
      <c r="L55" s="31">
        <v>381.1</v>
      </c>
      <c r="M55" s="31">
        <v>27.927289999999999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1239.75</v>
      </c>
      <c r="D56" s="40">
        <v>1243.75</v>
      </c>
      <c r="E56" s="40">
        <v>1227.55</v>
      </c>
      <c r="F56" s="40">
        <v>1215.3499999999999</v>
      </c>
      <c r="G56" s="40">
        <v>1199.1499999999999</v>
      </c>
      <c r="H56" s="40">
        <v>1255.95</v>
      </c>
      <c r="I56" s="40">
        <v>1272.1499999999999</v>
      </c>
      <c r="J56" s="40">
        <v>1284.3500000000001</v>
      </c>
      <c r="K56" s="31">
        <v>1259.95</v>
      </c>
      <c r="L56" s="31">
        <v>1231.55</v>
      </c>
      <c r="M56" s="31">
        <v>0.62477000000000005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14968.25</v>
      </c>
      <c r="D57" s="40">
        <v>15044.166666666666</v>
      </c>
      <c r="E57" s="40">
        <v>14763.333333333332</v>
      </c>
      <c r="F57" s="40">
        <v>14558.416666666666</v>
      </c>
      <c r="G57" s="40">
        <v>14277.583333333332</v>
      </c>
      <c r="H57" s="40">
        <v>15249.083333333332</v>
      </c>
      <c r="I57" s="40">
        <v>15529.916666666664</v>
      </c>
      <c r="J57" s="40">
        <v>15734.833333333332</v>
      </c>
      <c r="K57" s="31">
        <v>15325</v>
      </c>
      <c r="L57" s="31">
        <v>14839.25</v>
      </c>
      <c r="M57" s="31">
        <v>0.47094999999999998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3423.4</v>
      </c>
      <c r="D58" s="40">
        <v>3413.7999999999997</v>
      </c>
      <c r="E58" s="40">
        <v>3387.5999999999995</v>
      </c>
      <c r="F58" s="40">
        <v>3351.7999999999997</v>
      </c>
      <c r="G58" s="40">
        <v>3325.5999999999995</v>
      </c>
      <c r="H58" s="40">
        <v>3449.5999999999995</v>
      </c>
      <c r="I58" s="40">
        <v>3475.7999999999993</v>
      </c>
      <c r="J58" s="40">
        <v>3511.5999999999995</v>
      </c>
      <c r="K58" s="31">
        <v>3440</v>
      </c>
      <c r="L58" s="31">
        <v>3378</v>
      </c>
      <c r="M58" s="31">
        <v>9.8831699999999998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838.8</v>
      </c>
      <c r="D59" s="40">
        <v>840.38333333333333</v>
      </c>
      <c r="E59" s="40">
        <v>832.91666666666663</v>
      </c>
      <c r="F59" s="40">
        <v>827.0333333333333</v>
      </c>
      <c r="G59" s="40">
        <v>819.56666666666661</v>
      </c>
      <c r="H59" s="40">
        <v>846.26666666666665</v>
      </c>
      <c r="I59" s="40">
        <v>853.73333333333335</v>
      </c>
      <c r="J59" s="40">
        <v>859.61666666666667</v>
      </c>
      <c r="K59" s="31">
        <v>847.85</v>
      </c>
      <c r="L59" s="31">
        <v>834.5</v>
      </c>
      <c r="M59" s="31">
        <v>2.6464400000000001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586.1</v>
      </c>
      <c r="D60" s="40">
        <v>584.36666666666667</v>
      </c>
      <c r="E60" s="40">
        <v>574.23333333333335</v>
      </c>
      <c r="F60" s="40">
        <v>562.36666666666667</v>
      </c>
      <c r="G60" s="40">
        <v>552.23333333333335</v>
      </c>
      <c r="H60" s="40">
        <v>596.23333333333335</v>
      </c>
      <c r="I60" s="40">
        <v>606.36666666666679</v>
      </c>
      <c r="J60" s="40">
        <v>618.23333333333335</v>
      </c>
      <c r="K60" s="31">
        <v>594.5</v>
      </c>
      <c r="L60" s="31">
        <v>572.5</v>
      </c>
      <c r="M60" s="31">
        <v>31.874099999999999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153.19999999999999</v>
      </c>
      <c r="D61" s="40">
        <v>152.36666666666667</v>
      </c>
      <c r="E61" s="40">
        <v>149.68333333333334</v>
      </c>
      <c r="F61" s="40">
        <v>146.16666666666666</v>
      </c>
      <c r="G61" s="40">
        <v>143.48333333333332</v>
      </c>
      <c r="H61" s="40">
        <v>155.88333333333335</v>
      </c>
      <c r="I61" s="40">
        <v>158.56666666666669</v>
      </c>
      <c r="J61" s="40">
        <v>162.08333333333337</v>
      </c>
      <c r="K61" s="31">
        <v>155.05000000000001</v>
      </c>
      <c r="L61" s="31">
        <v>148.85</v>
      </c>
      <c r="M61" s="31">
        <v>191.85849999999999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138.4</v>
      </c>
      <c r="D62" s="40">
        <v>139.21666666666667</v>
      </c>
      <c r="E62" s="40">
        <v>137.28333333333333</v>
      </c>
      <c r="F62" s="40">
        <v>136.16666666666666</v>
      </c>
      <c r="G62" s="40">
        <v>134.23333333333332</v>
      </c>
      <c r="H62" s="40">
        <v>140.33333333333334</v>
      </c>
      <c r="I62" s="40">
        <v>142.26666666666668</v>
      </c>
      <c r="J62" s="40">
        <v>143.38333333333335</v>
      </c>
      <c r="K62" s="31">
        <v>141.15</v>
      </c>
      <c r="L62" s="31">
        <v>138.1</v>
      </c>
      <c r="M62" s="31">
        <v>8.4048700000000007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475.75</v>
      </c>
      <c r="D63" s="40">
        <v>479.08333333333331</v>
      </c>
      <c r="E63" s="40">
        <v>467.16666666666663</v>
      </c>
      <c r="F63" s="40">
        <v>458.58333333333331</v>
      </c>
      <c r="G63" s="40">
        <v>446.66666666666663</v>
      </c>
      <c r="H63" s="40">
        <v>487.66666666666663</v>
      </c>
      <c r="I63" s="40">
        <v>499.58333333333326</v>
      </c>
      <c r="J63" s="40">
        <v>508.16666666666663</v>
      </c>
      <c r="K63" s="31">
        <v>491</v>
      </c>
      <c r="L63" s="31">
        <v>470.5</v>
      </c>
      <c r="M63" s="31">
        <v>42.657249999999998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920.05</v>
      </c>
      <c r="D64" s="40">
        <v>909.23333333333323</v>
      </c>
      <c r="E64" s="40">
        <v>888.56666666666649</v>
      </c>
      <c r="F64" s="40">
        <v>857.08333333333326</v>
      </c>
      <c r="G64" s="40">
        <v>836.41666666666652</v>
      </c>
      <c r="H64" s="40">
        <v>940.71666666666647</v>
      </c>
      <c r="I64" s="40">
        <v>961.38333333333321</v>
      </c>
      <c r="J64" s="40">
        <v>992.86666666666645</v>
      </c>
      <c r="K64" s="31">
        <v>929.9</v>
      </c>
      <c r="L64" s="31">
        <v>877.75</v>
      </c>
      <c r="M64" s="31">
        <v>62.803649999999998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150.25</v>
      </c>
      <c r="D65" s="40">
        <v>150.79999999999998</v>
      </c>
      <c r="E65" s="40">
        <v>149.29999999999995</v>
      </c>
      <c r="F65" s="40">
        <v>148.34999999999997</v>
      </c>
      <c r="G65" s="40">
        <v>146.84999999999994</v>
      </c>
      <c r="H65" s="40">
        <v>151.74999999999997</v>
      </c>
      <c r="I65" s="40">
        <v>153.25000000000003</v>
      </c>
      <c r="J65" s="40">
        <v>154.19999999999999</v>
      </c>
      <c r="K65" s="31">
        <v>152.30000000000001</v>
      </c>
      <c r="L65" s="31">
        <v>149.85</v>
      </c>
      <c r="M65" s="31">
        <v>12.728009999999999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143.30000000000001</v>
      </c>
      <c r="D66" s="40">
        <v>143.15</v>
      </c>
      <c r="E66" s="40">
        <v>141.4</v>
      </c>
      <c r="F66" s="40">
        <v>139.5</v>
      </c>
      <c r="G66" s="40">
        <v>137.75</v>
      </c>
      <c r="H66" s="40">
        <v>145.05000000000001</v>
      </c>
      <c r="I66" s="40">
        <v>146.80000000000001</v>
      </c>
      <c r="J66" s="40">
        <v>148.70000000000002</v>
      </c>
      <c r="K66" s="31">
        <v>144.9</v>
      </c>
      <c r="L66" s="31">
        <v>141.25</v>
      </c>
      <c r="M66" s="31">
        <v>95.264510000000001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5083.8999999999996</v>
      </c>
      <c r="D67" s="40">
        <v>5116.3166666666666</v>
      </c>
      <c r="E67" s="40">
        <v>5002.6333333333332</v>
      </c>
      <c r="F67" s="40">
        <v>4921.3666666666668</v>
      </c>
      <c r="G67" s="40">
        <v>4807.6833333333334</v>
      </c>
      <c r="H67" s="40">
        <v>5197.583333333333</v>
      </c>
      <c r="I67" s="40">
        <v>5311.2666666666655</v>
      </c>
      <c r="J67" s="40">
        <v>5392.5333333333328</v>
      </c>
      <c r="K67" s="31">
        <v>5230</v>
      </c>
      <c r="L67" s="31">
        <v>5035.05</v>
      </c>
      <c r="M67" s="31">
        <v>5.0442099999999996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1704.4</v>
      </c>
      <c r="D68" s="40">
        <v>1694.8833333333332</v>
      </c>
      <c r="E68" s="40">
        <v>1679.5166666666664</v>
      </c>
      <c r="F68" s="40">
        <v>1654.6333333333332</v>
      </c>
      <c r="G68" s="40">
        <v>1639.2666666666664</v>
      </c>
      <c r="H68" s="40">
        <v>1719.7666666666664</v>
      </c>
      <c r="I68" s="40">
        <v>1735.1333333333332</v>
      </c>
      <c r="J68" s="40">
        <v>1760.0166666666664</v>
      </c>
      <c r="K68" s="31">
        <v>1710.25</v>
      </c>
      <c r="L68" s="31">
        <v>1670</v>
      </c>
      <c r="M68" s="31">
        <v>6.2096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643.9</v>
      </c>
      <c r="D69" s="40">
        <v>650.33333333333337</v>
      </c>
      <c r="E69" s="40">
        <v>634.91666666666674</v>
      </c>
      <c r="F69" s="40">
        <v>625.93333333333339</v>
      </c>
      <c r="G69" s="40">
        <v>610.51666666666677</v>
      </c>
      <c r="H69" s="40">
        <v>659.31666666666672</v>
      </c>
      <c r="I69" s="40">
        <v>674.73333333333346</v>
      </c>
      <c r="J69" s="40">
        <v>683.7166666666667</v>
      </c>
      <c r="K69" s="31">
        <v>665.75</v>
      </c>
      <c r="L69" s="31">
        <v>641.35</v>
      </c>
      <c r="M69" s="31">
        <v>66.026449999999997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918</v>
      </c>
      <c r="D70" s="40">
        <v>901.61666666666667</v>
      </c>
      <c r="E70" s="40">
        <v>878.2833333333333</v>
      </c>
      <c r="F70" s="40">
        <v>838.56666666666661</v>
      </c>
      <c r="G70" s="40">
        <v>815.23333333333323</v>
      </c>
      <c r="H70" s="40">
        <v>941.33333333333337</v>
      </c>
      <c r="I70" s="40">
        <v>964.66666666666663</v>
      </c>
      <c r="J70" s="40">
        <v>1004.3833333333334</v>
      </c>
      <c r="K70" s="31">
        <v>924.95</v>
      </c>
      <c r="L70" s="31">
        <v>861.9</v>
      </c>
      <c r="M70" s="31">
        <v>17.766780000000001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487.1</v>
      </c>
      <c r="D71" s="40">
        <v>481.73333333333335</v>
      </c>
      <c r="E71" s="40">
        <v>475.4666666666667</v>
      </c>
      <c r="F71" s="40">
        <v>463.83333333333337</v>
      </c>
      <c r="G71" s="40">
        <v>457.56666666666672</v>
      </c>
      <c r="H71" s="40">
        <v>493.36666666666667</v>
      </c>
      <c r="I71" s="40">
        <v>499.63333333333333</v>
      </c>
      <c r="J71" s="40">
        <v>511.26666666666665</v>
      </c>
      <c r="K71" s="31">
        <v>488</v>
      </c>
      <c r="L71" s="31">
        <v>470.1</v>
      </c>
      <c r="M71" s="31">
        <v>14.48171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852.4</v>
      </c>
      <c r="D72" s="40">
        <v>850.68333333333339</v>
      </c>
      <c r="E72" s="40">
        <v>843.16666666666674</v>
      </c>
      <c r="F72" s="40">
        <v>833.93333333333339</v>
      </c>
      <c r="G72" s="40">
        <v>826.41666666666674</v>
      </c>
      <c r="H72" s="40">
        <v>859.91666666666674</v>
      </c>
      <c r="I72" s="40">
        <v>867.43333333333339</v>
      </c>
      <c r="J72" s="40">
        <v>876.66666666666674</v>
      </c>
      <c r="K72" s="31">
        <v>858.2</v>
      </c>
      <c r="L72" s="31">
        <v>841.45</v>
      </c>
      <c r="M72" s="31">
        <v>4.4323899999999998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337.65</v>
      </c>
      <c r="D73" s="40">
        <v>339.46666666666664</v>
      </c>
      <c r="E73" s="40">
        <v>334.43333333333328</v>
      </c>
      <c r="F73" s="40">
        <v>331.21666666666664</v>
      </c>
      <c r="G73" s="40">
        <v>326.18333333333328</v>
      </c>
      <c r="H73" s="40">
        <v>342.68333333333328</v>
      </c>
      <c r="I73" s="40">
        <v>347.7166666666667</v>
      </c>
      <c r="J73" s="40">
        <v>350.93333333333328</v>
      </c>
      <c r="K73" s="31">
        <v>344.5</v>
      </c>
      <c r="L73" s="31">
        <v>336.25</v>
      </c>
      <c r="M73" s="31">
        <v>96.159419999999997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600.70000000000005</v>
      </c>
      <c r="D74" s="40">
        <v>596.16666666666663</v>
      </c>
      <c r="E74" s="40">
        <v>588.68333333333328</v>
      </c>
      <c r="F74" s="40">
        <v>576.66666666666663</v>
      </c>
      <c r="G74" s="40">
        <v>569.18333333333328</v>
      </c>
      <c r="H74" s="40">
        <v>608.18333333333328</v>
      </c>
      <c r="I74" s="40">
        <v>615.66666666666663</v>
      </c>
      <c r="J74" s="40">
        <v>627.68333333333328</v>
      </c>
      <c r="K74" s="31">
        <v>603.65</v>
      </c>
      <c r="L74" s="31">
        <v>584.15</v>
      </c>
      <c r="M74" s="31">
        <v>31.45307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2139.1</v>
      </c>
      <c r="D75" s="40">
        <v>2146.4666666666667</v>
      </c>
      <c r="E75" s="40">
        <v>2123.7333333333336</v>
      </c>
      <c r="F75" s="40">
        <v>2108.3666666666668</v>
      </c>
      <c r="G75" s="40">
        <v>2085.6333333333337</v>
      </c>
      <c r="H75" s="40">
        <v>2161.8333333333335</v>
      </c>
      <c r="I75" s="40">
        <v>2184.5666666666662</v>
      </c>
      <c r="J75" s="40">
        <v>2199.9333333333334</v>
      </c>
      <c r="K75" s="31">
        <v>2169.1999999999998</v>
      </c>
      <c r="L75" s="31">
        <v>2131.1</v>
      </c>
      <c r="M75" s="31">
        <v>1.6734500000000001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2039.2</v>
      </c>
      <c r="D76" s="40">
        <v>2023.5166666666667</v>
      </c>
      <c r="E76" s="40">
        <v>1962.1333333333332</v>
      </c>
      <c r="F76" s="40">
        <v>1885.0666666666666</v>
      </c>
      <c r="G76" s="40">
        <v>1823.6833333333332</v>
      </c>
      <c r="H76" s="40">
        <v>2100.583333333333</v>
      </c>
      <c r="I76" s="40">
        <v>2161.9666666666672</v>
      </c>
      <c r="J76" s="40">
        <v>2239.0333333333333</v>
      </c>
      <c r="K76" s="31">
        <v>2084.9</v>
      </c>
      <c r="L76" s="31">
        <v>1946.45</v>
      </c>
      <c r="M76" s="31">
        <v>68.731579999999994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230.1</v>
      </c>
      <c r="D77" s="40">
        <v>231.83333333333334</v>
      </c>
      <c r="E77" s="40">
        <v>226.56666666666669</v>
      </c>
      <c r="F77" s="40">
        <v>223.03333333333336</v>
      </c>
      <c r="G77" s="40">
        <v>217.76666666666671</v>
      </c>
      <c r="H77" s="40">
        <v>235.36666666666667</v>
      </c>
      <c r="I77" s="40">
        <v>240.63333333333333</v>
      </c>
      <c r="J77" s="40">
        <v>244.16666666666666</v>
      </c>
      <c r="K77" s="31">
        <v>237.1</v>
      </c>
      <c r="L77" s="31">
        <v>228.3</v>
      </c>
      <c r="M77" s="31">
        <v>13.616160000000001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4906.1000000000004</v>
      </c>
      <c r="D78" s="40">
        <v>4903.0999999999995</v>
      </c>
      <c r="E78" s="40">
        <v>4865.2499999999991</v>
      </c>
      <c r="F78" s="40">
        <v>4824.3999999999996</v>
      </c>
      <c r="G78" s="40">
        <v>4786.5499999999993</v>
      </c>
      <c r="H78" s="40">
        <v>4943.9499999999989</v>
      </c>
      <c r="I78" s="40">
        <v>4981.7999999999993</v>
      </c>
      <c r="J78" s="40">
        <v>5022.6499999999987</v>
      </c>
      <c r="K78" s="31">
        <v>4940.95</v>
      </c>
      <c r="L78" s="31">
        <v>4862.25</v>
      </c>
      <c r="M78" s="31">
        <v>6.5906099999999999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4304.6000000000004</v>
      </c>
      <c r="D79" s="40">
        <v>4281.3666666666677</v>
      </c>
      <c r="E79" s="40">
        <v>4235.9333333333352</v>
      </c>
      <c r="F79" s="40">
        <v>4167.2666666666673</v>
      </c>
      <c r="G79" s="40">
        <v>4121.8333333333348</v>
      </c>
      <c r="H79" s="40">
        <v>4350.0333333333356</v>
      </c>
      <c r="I79" s="40">
        <v>4395.4666666666681</v>
      </c>
      <c r="J79" s="40">
        <v>4464.1333333333359</v>
      </c>
      <c r="K79" s="31">
        <v>4326.8</v>
      </c>
      <c r="L79" s="31">
        <v>4212.7</v>
      </c>
      <c r="M79" s="31">
        <v>2.8406500000000001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3556.35</v>
      </c>
      <c r="D80" s="40">
        <v>3686.1666666666665</v>
      </c>
      <c r="E80" s="40">
        <v>3322.333333333333</v>
      </c>
      <c r="F80" s="40">
        <v>3088.3166666666666</v>
      </c>
      <c r="G80" s="40">
        <v>2724.4833333333331</v>
      </c>
      <c r="H80" s="40">
        <v>3920.1833333333329</v>
      </c>
      <c r="I80" s="40">
        <v>4284.0166666666664</v>
      </c>
      <c r="J80" s="40">
        <v>4518.0333333333328</v>
      </c>
      <c r="K80" s="31">
        <v>4050</v>
      </c>
      <c r="L80" s="31">
        <v>3452.15</v>
      </c>
      <c r="M80" s="31">
        <v>21.74757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4711.2</v>
      </c>
      <c r="D81" s="40">
        <v>4731.2666666666673</v>
      </c>
      <c r="E81" s="40">
        <v>4657.5333333333347</v>
      </c>
      <c r="F81" s="40">
        <v>4603.8666666666677</v>
      </c>
      <c r="G81" s="40">
        <v>4530.133333333335</v>
      </c>
      <c r="H81" s="40">
        <v>4784.9333333333343</v>
      </c>
      <c r="I81" s="40">
        <v>4858.6666666666661</v>
      </c>
      <c r="J81" s="40">
        <v>4912.3333333333339</v>
      </c>
      <c r="K81" s="31">
        <v>4805</v>
      </c>
      <c r="L81" s="31">
        <v>4677.6000000000004</v>
      </c>
      <c r="M81" s="31">
        <v>13.731999999999999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2530.25</v>
      </c>
      <c r="D82" s="40">
        <v>2534.3166666666666</v>
      </c>
      <c r="E82" s="40">
        <v>2504.9333333333334</v>
      </c>
      <c r="F82" s="40">
        <v>2479.6166666666668</v>
      </c>
      <c r="G82" s="40">
        <v>2450.2333333333336</v>
      </c>
      <c r="H82" s="40">
        <v>2559.6333333333332</v>
      </c>
      <c r="I82" s="40">
        <v>2589.0166666666664</v>
      </c>
      <c r="J82" s="40">
        <v>2614.333333333333</v>
      </c>
      <c r="K82" s="31">
        <v>2563.6999999999998</v>
      </c>
      <c r="L82" s="31">
        <v>2509</v>
      </c>
      <c r="M82" s="31">
        <v>6.0622999999999996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558.85</v>
      </c>
      <c r="D83" s="40">
        <v>556.96666666666658</v>
      </c>
      <c r="E83" s="40">
        <v>545.93333333333317</v>
      </c>
      <c r="F83" s="40">
        <v>533.01666666666654</v>
      </c>
      <c r="G83" s="40">
        <v>521.98333333333312</v>
      </c>
      <c r="H83" s="40">
        <v>569.88333333333321</v>
      </c>
      <c r="I83" s="40">
        <v>580.91666666666674</v>
      </c>
      <c r="J83" s="40">
        <v>593.83333333333326</v>
      </c>
      <c r="K83" s="31">
        <v>568</v>
      </c>
      <c r="L83" s="31">
        <v>544.04999999999995</v>
      </c>
      <c r="M83" s="31">
        <v>5.2894699999999997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1732</v>
      </c>
      <c r="D84" s="40">
        <v>1719.1166666666668</v>
      </c>
      <c r="E84" s="40">
        <v>1688.2333333333336</v>
      </c>
      <c r="F84" s="40">
        <v>1644.4666666666667</v>
      </c>
      <c r="G84" s="40">
        <v>1613.5833333333335</v>
      </c>
      <c r="H84" s="40">
        <v>1762.8833333333337</v>
      </c>
      <c r="I84" s="40">
        <v>1793.7666666666669</v>
      </c>
      <c r="J84" s="40">
        <v>1837.5333333333338</v>
      </c>
      <c r="K84" s="31">
        <v>1750</v>
      </c>
      <c r="L84" s="31">
        <v>1675.35</v>
      </c>
      <c r="M84" s="31">
        <v>1.78912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1184.3499999999999</v>
      </c>
      <c r="D85" s="40">
        <v>1169.8333333333333</v>
      </c>
      <c r="E85" s="40">
        <v>1151.6666666666665</v>
      </c>
      <c r="F85" s="40">
        <v>1118.9833333333333</v>
      </c>
      <c r="G85" s="40">
        <v>1100.8166666666666</v>
      </c>
      <c r="H85" s="40">
        <v>1202.5166666666664</v>
      </c>
      <c r="I85" s="40">
        <v>1220.6833333333329</v>
      </c>
      <c r="J85" s="40">
        <v>1253.3666666666663</v>
      </c>
      <c r="K85" s="31">
        <v>1188</v>
      </c>
      <c r="L85" s="31">
        <v>1137.1500000000001</v>
      </c>
      <c r="M85" s="31">
        <v>13.773759999999999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178.65</v>
      </c>
      <c r="D86" s="40">
        <v>178.08333333333334</v>
      </c>
      <c r="E86" s="40">
        <v>175.16666666666669</v>
      </c>
      <c r="F86" s="40">
        <v>171.68333333333334</v>
      </c>
      <c r="G86" s="40">
        <v>168.76666666666668</v>
      </c>
      <c r="H86" s="40">
        <v>181.56666666666669</v>
      </c>
      <c r="I86" s="40">
        <v>184.48333333333338</v>
      </c>
      <c r="J86" s="40">
        <v>187.9666666666667</v>
      </c>
      <c r="K86" s="31">
        <v>181</v>
      </c>
      <c r="L86" s="31">
        <v>174.6</v>
      </c>
      <c r="M86" s="31">
        <v>66.572460000000007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87.45</v>
      </c>
      <c r="D87" s="40">
        <v>86.933333333333323</v>
      </c>
      <c r="E87" s="40">
        <v>85.866666666666646</v>
      </c>
      <c r="F87" s="40">
        <v>84.283333333333317</v>
      </c>
      <c r="G87" s="40">
        <v>83.21666666666664</v>
      </c>
      <c r="H87" s="40">
        <v>88.516666666666652</v>
      </c>
      <c r="I87" s="40">
        <v>89.583333333333343</v>
      </c>
      <c r="J87" s="40">
        <v>91.166666666666657</v>
      </c>
      <c r="K87" s="31">
        <v>88</v>
      </c>
      <c r="L87" s="31">
        <v>85.35</v>
      </c>
      <c r="M87" s="31">
        <v>144.56555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250.7</v>
      </c>
      <c r="D88" s="40">
        <v>250.61666666666667</v>
      </c>
      <c r="E88" s="40">
        <v>246.68333333333334</v>
      </c>
      <c r="F88" s="40">
        <v>242.66666666666666</v>
      </c>
      <c r="G88" s="40">
        <v>238.73333333333332</v>
      </c>
      <c r="H88" s="40">
        <v>254.63333333333335</v>
      </c>
      <c r="I88" s="40">
        <v>258.56666666666672</v>
      </c>
      <c r="J88" s="40">
        <v>262.58333333333337</v>
      </c>
      <c r="K88" s="31">
        <v>254.55</v>
      </c>
      <c r="L88" s="31">
        <v>246.6</v>
      </c>
      <c r="M88" s="31">
        <v>20.958780000000001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139.55000000000001</v>
      </c>
      <c r="D89" s="40">
        <v>139.53333333333333</v>
      </c>
      <c r="E89" s="40">
        <v>137.26666666666665</v>
      </c>
      <c r="F89" s="40">
        <v>134.98333333333332</v>
      </c>
      <c r="G89" s="40">
        <v>132.71666666666664</v>
      </c>
      <c r="H89" s="40">
        <v>141.81666666666666</v>
      </c>
      <c r="I89" s="40">
        <v>144.08333333333337</v>
      </c>
      <c r="J89" s="40">
        <v>146.36666666666667</v>
      </c>
      <c r="K89" s="31">
        <v>141.80000000000001</v>
      </c>
      <c r="L89" s="31">
        <v>137.25</v>
      </c>
      <c r="M89" s="31">
        <v>144.18252000000001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28.4</v>
      </c>
      <c r="D90" s="40">
        <v>28.283333333333331</v>
      </c>
      <c r="E90" s="40">
        <v>28.016666666666662</v>
      </c>
      <c r="F90" s="40">
        <v>27.633333333333329</v>
      </c>
      <c r="G90" s="40">
        <v>27.36666666666666</v>
      </c>
      <c r="H90" s="40">
        <v>28.666666666666664</v>
      </c>
      <c r="I90" s="40">
        <v>28.93333333333333</v>
      </c>
      <c r="J90" s="40">
        <v>29.316666666666666</v>
      </c>
      <c r="K90" s="31">
        <v>28.55</v>
      </c>
      <c r="L90" s="31">
        <v>27.9</v>
      </c>
      <c r="M90" s="31">
        <v>160.28878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3930.45</v>
      </c>
      <c r="D91" s="40">
        <v>3926.9</v>
      </c>
      <c r="E91" s="40">
        <v>3803.8</v>
      </c>
      <c r="F91" s="40">
        <v>3677.15</v>
      </c>
      <c r="G91" s="40">
        <v>3554.05</v>
      </c>
      <c r="H91" s="40">
        <v>4053.55</v>
      </c>
      <c r="I91" s="40">
        <v>4176.6499999999996</v>
      </c>
      <c r="J91" s="40">
        <v>4303.3</v>
      </c>
      <c r="K91" s="31">
        <v>4050</v>
      </c>
      <c r="L91" s="31">
        <v>3800.25</v>
      </c>
      <c r="M91" s="31">
        <v>1.7802800000000001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607.45000000000005</v>
      </c>
      <c r="D92" s="40">
        <v>603.23333333333335</v>
      </c>
      <c r="E92" s="40">
        <v>594.66666666666674</v>
      </c>
      <c r="F92" s="40">
        <v>581.88333333333344</v>
      </c>
      <c r="G92" s="40">
        <v>573.31666666666683</v>
      </c>
      <c r="H92" s="40">
        <v>616.01666666666665</v>
      </c>
      <c r="I92" s="40">
        <v>624.58333333333326</v>
      </c>
      <c r="J92" s="40">
        <v>637.36666666666656</v>
      </c>
      <c r="K92" s="31">
        <v>611.79999999999995</v>
      </c>
      <c r="L92" s="31">
        <v>590.45000000000005</v>
      </c>
      <c r="M92" s="31">
        <v>22.244800000000001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697.2</v>
      </c>
      <c r="D93" s="40">
        <v>684.9</v>
      </c>
      <c r="E93" s="40">
        <v>669.8</v>
      </c>
      <c r="F93" s="40">
        <v>642.4</v>
      </c>
      <c r="G93" s="40">
        <v>627.29999999999995</v>
      </c>
      <c r="H93" s="40">
        <v>712.3</v>
      </c>
      <c r="I93" s="40">
        <v>727.40000000000009</v>
      </c>
      <c r="J93" s="40">
        <v>754.8</v>
      </c>
      <c r="K93" s="31">
        <v>700</v>
      </c>
      <c r="L93" s="31">
        <v>657.5</v>
      </c>
      <c r="M93" s="31">
        <v>13.4861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987.8</v>
      </c>
      <c r="D94" s="40">
        <v>985.7166666666667</v>
      </c>
      <c r="E94" s="40">
        <v>972.58333333333337</v>
      </c>
      <c r="F94" s="40">
        <v>957.36666666666667</v>
      </c>
      <c r="G94" s="40">
        <v>944.23333333333335</v>
      </c>
      <c r="H94" s="40">
        <v>1000.9333333333334</v>
      </c>
      <c r="I94" s="40">
        <v>1014.0666666666666</v>
      </c>
      <c r="J94" s="40">
        <v>1029.2833333333333</v>
      </c>
      <c r="K94" s="31">
        <v>998.85</v>
      </c>
      <c r="L94" s="31">
        <v>970.5</v>
      </c>
      <c r="M94" s="31">
        <v>10.15249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546.04999999999995</v>
      </c>
      <c r="D95" s="40">
        <v>546.7166666666667</v>
      </c>
      <c r="E95" s="40">
        <v>538.58333333333337</v>
      </c>
      <c r="F95" s="40">
        <v>531.11666666666667</v>
      </c>
      <c r="G95" s="40">
        <v>522.98333333333335</v>
      </c>
      <c r="H95" s="40">
        <v>554.18333333333339</v>
      </c>
      <c r="I95" s="40">
        <v>562.31666666666661</v>
      </c>
      <c r="J95" s="40">
        <v>569.78333333333342</v>
      </c>
      <c r="K95" s="31">
        <v>554.85</v>
      </c>
      <c r="L95" s="31">
        <v>539.25</v>
      </c>
      <c r="M95" s="31">
        <v>1.64683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1602.35</v>
      </c>
      <c r="D96" s="40">
        <v>1593.7833333333335</v>
      </c>
      <c r="E96" s="40">
        <v>1563.5666666666671</v>
      </c>
      <c r="F96" s="40">
        <v>1524.7833333333335</v>
      </c>
      <c r="G96" s="40">
        <v>1494.5666666666671</v>
      </c>
      <c r="H96" s="40">
        <v>1632.5666666666671</v>
      </c>
      <c r="I96" s="40">
        <v>1662.7833333333338</v>
      </c>
      <c r="J96" s="40">
        <v>1701.5666666666671</v>
      </c>
      <c r="K96" s="31">
        <v>1624</v>
      </c>
      <c r="L96" s="31">
        <v>1555</v>
      </c>
      <c r="M96" s="31">
        <v>13.394349999999999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1551.35</v>
      </c>
      <c r="D97" s="40">
        <v>1546.3333333333333</v>
      </c>
      <c r="E97" s="40">
        <v>1526.6666666666665</v>
      </c>
      <c r="F97" s="40">
        <v>1501.9833333333333</v>
      </c>
      <c r="G97" s="40">
        <v>1482.3166666666666</v>
      </c>
      <c r="H97" s="40">
        <v>1571.0166666666664</v>
      </c>
      <c r="I97" s="40">
        <v>1590.6833333333329</v>
      </c>
      <c r="J97" s="40">
        <v>1615.3666666666663</v>
      </c>
      <c r="K97" s="31">
        <v>1566</v>
      </c>
      <c r="L97" s="31">
        <v>1521.65</v>
      </c>
      <c r="M97" s="31">
        <v>11.263730000000001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714.95</v>
      </c>
      <c r="D98" s="40">
        <v>712.73333333333323</v>
      </c>
      <c r="E98" s="40">
        <v>706.46666666666647</v>
      </c>
      <c r="F98" s="40">
        <v>697.98333333333323</v>
      </c>
      <c r="G98" s="40">
        <v>691.71666666666647</v>
      </c>
      <c r="H98" s="40">
        <v>721.21666666666647</v>
      </c>
      <c r="I98" s="40">
        <v>727.48333333333312</v>
      </c>
      <c r="J98" s="40">
        <v>735.96666666666647</v>
      </c>
      <c r="K98" s="31">
        <v>719</v>
      </c>
      <c r="L98" s="31">
        <v>704.25</v>
      </c>
      <c r="M98" s="31">
        <v>8.3158100000000008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346.1</v>
      </c>
      <c r="D99" s="40">
        <v>350.2166666666667</v>
      </c>
      <c r="E99" s="40">
        <v>340.88333333333338</v>
      </c>
      <c r="F99" s="40">
        <v>335.66666666666669</v>
      </c>
      <c r="G99" s="40">
        <v>326.33333333333337</v>
      </c>
      <c r="H99" s="40">
        <v>355.43333333333339</v>
      </c>
      <c r="I99" s="40">
        <v>364.76666666666665</v>
      </c>
      <c r="J99" s="40">
        <v>369.98333333333341</v>
      </c>
      <c r="K99" s="31">
        <v>359.55</v>
      </c>
      <c r="L99" s="31">
        <v>345</v>
      </c>
      <c r="M99" s="31">
        <v>7.7105100000000002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1024.95</v>
      </c>
      <c r="D100" s="40">
        <v>1028.2666666666667</v>
      </c>
      <c r="E100" s="40">
        <v>1006.5833333333333</v>
      </c>
      <c r="F100" s="40">
        <v>988.21666666666658</v>
      </c>
      <c r="G100" s="40">
        <v>966.53333333333319</v>
      </c>
      <c r="H100" s="40">
        <v>1046.6333333333332</v>
      </c>
      <c r="I100" s="40">
        <v>1068.3166666666666</v>
      </c>
      <c r="J100" s="40">
        <v>1086.6833333333334</v>
      </c>
      <c r="K100" s="31">
        <v>1049.95</v>
      </c>
      <c r="L100" s="31">
        <v>1009.9</v>
      </c>
      <c r="M100" s="31">
        <v>93.300539999999998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2854.15</v>
      </c>
      <c r="D101" s="40">
        <v>2845.0499999999997</v>
      </c>
      <c r="E101" s="40">
        <v>2830.0999999999995</v>
      </c>
      <c r="F101" s="40">
        <v>2806.0499999999997</v>
      </c>
      <c r="G101" s="40">
        <v>2791.0999999999995</v>
      </c>
      <c r="H101" s="40">
        <v>2869.0999999999995</v>
      </c>
      <c r="I101" s="40">
        <v>2884.0499999999993</v>
      </c>
      <c r="J101" s="40">
        <v>2908.0999999999995</v>
      </c>
      <c r="K101" s="31">
        <v>2860</v>
      </c>
      <c r="L101" s="31">
        <v>2821</v>
      </c>
      <c r="M101" s="31">
        <v>2.2515200000000002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1426.45</v>
      </c>
      <c r="D102" s="40">
        <v>1422.05</v>
      </c>
      <c r="E102" s="40">
        <v>1412.35</v>
      </c>
      <c r="F102" s="40">
        <v>1398.25</v>
      </c>
      <c r="G102" s="40">
        <v>1388.55</v>
      </c>
      <c r="H102" s="40">
        <v>1436.1499999999999</v>
      </c>
      <c r="I102" s="40">
        <v>1445.8500000000001</v>
      </c>
      <c r="J102" s="40">
        <v>1459.9499999999998</v>
      </c>
      <c r="K102" s="31">
        <v>1431.75</v>
      </c>
      <c r="L102" s="31">
        <v>1407.95</v>
      </c>
      <c r="M102" s="31">
        <v>58.277439999999999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664.05</v>
      </c>
      <c r="D103" s="40">
        <v>665.80000000000007</v>
      </c>
      <c r="E103" s="40">
        <v>659.60000000000014</v>
      </c>
      <c r="F103" s="40">
        <v>655.15000000000009</v>
      </c>
      <c r="G103" s="40">
        <v>648.95000000000016</v>
      </c>
      <c r="H103" s="40">
        <v>670.25000000000011</v>
      </c>
      <c r="I103" s="40">
        <v>676.45000000000016</v>
      </c>
      <c r="J103" s="40">
        <v>680.90000000000009</v>
      </c>
      <c r="K103" s="31">
        <v>672</v>
      </c>
      <c r="L103" s="31">
        <v>661.35</v>
      </c>
      <c r="M103" s="31">
        <v>26.407630000000001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1173.6500000000001</v>
      </c>
      <c r="D104" s="40">
        <v>1178.7666666666667</v>
      </c>
      <c r="E104" s="40">
        <v>1162.5333333333333</v>
      </c>
      <c r="F104" s="40">
        <v>1151.4166666666667</v>
      </c>
      <c r="G104" s="40">
        <v>1135.1833333333334</v>
      </c>
      <c r="H104" s="40">
        <v>1189.8833333333332</v>
      </c>
      <c r="I104" s="40">
        <v>1206.1166666666663</v>
      </c>
      <c r="J104" s="40">
        <v>1217.2333333333331</v>
      </c>
      <c r="K104" s="31">
        <v>1195</v>
      </c>
      <c r="L104" s="31">
        <v>1167.6500000000001</v>
      </c>
      <c r="M104" s="31">
        <v>20.768450000000001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2763.3</v>
      </c>
      <c r="D105" s="40">
        <v>2770.3333333333335</v>
      </c>
      <c r="E105" s="40">
        <v>2738.666666666667</v>
      </c>
      <c r="F105" s="40">
        <v>2714.0333333333333</v>
      </c>
      <c r="G105" s="40">
        <v>2682.3666666666668</v>
      </c>
      <c r="H105" s="40">
        <v>2794.9666666666672</v>
      </c>
      <c r="I105" s="40">
        <v>2826.6333333333341</v>
      </c>
      <c r="J105" s="40">
        <v>2851.2666666666673</v>
      </c>
      <c r="K105" s="31">
        <v>2802</v>
      </c>
      <c r="L105" s="31">
        <v>2745.7</v>
      </c>
      <c r="M105" s="31">
        <v>7.4592000000000001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444.8</v>
      </c>
      <c r="D106" s="40">
        <v>448.86666666666662</v>
      </c>
      <c r="E106" s="40">
        <v>438.08333333333326</v>
      </c>
      <c r="F106" s="40">
        <v>431.36666666666662</v>
      </c>
      <c r="G106" s="40">
        <v>420.58333333333326</v>
      </c>
      <c r="H106" s="40">
        <v>455.58333333333326</v>
      </c>
      <c r="I106" s="40">
        <v>466.36666666666667</v>
      </c>
      <c r="J106" s="40">
        <v>473.08333333333326</v>
      </c>
      <c r="K106" s="31">
        <v>459.65</v>
      </c>
      <c r="L106" s="31">
        <v>442.15</v>
      </c>
      <c r="M106" s="31">
        <v>129.87115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1116.3499999999999</v>
      </c>
      <c r="D107" s="40">
        <v>1114.0833333333333</v>
      </c>
      <c r="E107" s="40">
        <v>1103.1666666666665</v>
      </c>
      <c r="F107" s="40">
        <v>1089.9833333333333</v>
      </c>
      <c r="G107" s="40">
        <v>1079.0666666666666</v>
      </c>
      <c r="H107" s="40">
        <v>1127.2666666666664</v>
      </c>
      <c r="I107" s="40">
        <v>1138.1833333333329</v>
      </c>
      <c r="J107" s="40">
        <v>1151.3666666666663</v>
      </c>
      <c r="K107" s="31">
        <v>1125</v>
      </c>
      <c r="L107" s="31">
        <v>1100.9000000000001</v>
      </c>
      <c r="M107" s="31">
        <v>2.0464699999999998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261.14999999999998</v>
      </c>
      <c r="D108" s="40">
        <v>262.33333333333331</v>
      </c>
      <c r="E108" s="40">
        <v>259.31666666666661</v>
      </c>
      <c r="F108" s="40">
        <v>257.48333333333329</v>
      </c>
      <c r="G108" s="40">
        <v>254.46666666666658</v>
      </c>
      <c r="H108" s="40">
        <v>264.16666666666663</v>
      </c>
      <c r="I108" s="40">
        <v>267.18333333333339</v>
      </c>
      <c r="J108" s="40">
        <v>269.01666666666665</v>
      </c>
      <c r="K108" s="31">
        <v>265.35000000000002</v>
      </c>
      <c r="L108" s="31">
        <v>260.5</v>
      </c>
      <c r="M108" s="31">
        <v>62.441920000000003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2333.3000000000002</v>
      </c>
      <c r="D109" s="40">
        <v>2335.9500000000003</v>
      </c>
      <c r="E109" s="40">
        <v>2315.3500000000004</v>
      </c>
      <c r="F109" s="40">
        <v>2297.4</v>
      </c>
      <c r="G109" s="40">
        <v>2276.8000000000002</v>
      </c>
      <c r="H109" s="40">
        <v>2353.9000000000005</v>
      </c>
      <c r="I109" s="40">
        <v>2374.5</v>
      </c>
      <c r="J109" s="40">
        <v>2392.4500000000007</v>
      </c>
      <c r="K109" s="31">
        <v>2356.5500000000002</v>
      </c>
      <c r="L109" s="31">
        <v>2318</v>
      </c>
      <c r="M109" s="31">
        <v>17.082509999999999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320.5</v>
      </c>
      <c r="D110" s="40">
        <v>323.3</v>
      </c>
      <c r="E110" s="40">
        <v>316.20000000000005</v>
      </c>
      <c r="F110" s="40">
        <v>311.90000000000003</v>
      </c>
      <c r="G110" s="40">
        <v>304.80000000000007</v>
      </c>
      <c r="H110" s="40">
        <v>327.60000000000002</v>
      </c>
      <c r="I110" s="40">
        <v>334.70000000000005</v>
      </c>
      <c r="J110" s="40">
        <v>339</v>
      </c>
      <c r="K110" s="31">
        <v>330.4</v>
      </c>
      <c r="L110" s="31">
        <v>319</v>
      </c>
      <c r="M110" s="31">
        <v>27.596630000000001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2441.15</v>
      </c>
      <c r="D111" s="40">
        <v>2440.2166666666667</v>
      </c>
      <c r="E111" s="40">
        <v>2415.7333333333336</v>
      </c>
      <c r="F111" s="40">
        <v>2390.3166666666671</v>
      </c>
      <c r="G111" s="40">
        <v>2365.8333333333339</v>
      </c>
      <c r="H111" s="40">
        <v>2465.6333333333332</v>
      </c>
      <c r="I111" s="40">
        <v>2490.1166666666659</v>
      </c>
      <c r="J111" s="40">
        <v>2515.5333333333328</v>
      </c>
      <c r="K111" s="31">
        <v>2464.6999999999998</v>
      </c>
      <c r="L111" s="31">
        <v>2414.8000000000002</v>
      </c>
      <c r="M111" s="31">
        <v>41.284590000000001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682.5</v>
      </c>
      <c r="D112" s="40">
        <v>682.7166666666667</v>
      </c>
      <c r="E112" s="40">
        <v>677.78333333333342</v>
      </c>
      <c r="F112" s="40">
        <v>673.06666666666672</v>
      </c>
      <c r="G112" s="40">
        <v>668.13333333333344</v>
      </c>
      <c r="H112" s="40">
        <v>687.43333333333339</v>
      </c>
      <c r="I112" s="40">
        <v>692.36666666666679</v>
      </c>
      <c r="J112" s="40">
        <v>697.08333333333337</v>
      </c>
      <c r="K112" s="31">
        <v>687.65</v>
      </c>
      <c r="L112" s="31">
        <v>678</v>
      </c>
      <c r="M112" s="31">
        <v>145.36250000000001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1475.75</v>
      </c>
      <c r="D113" s="40">
        <v>1487.3999999999999</v>
      </c>
      <c r="E113" s="40">
        <v>1460.8999999999996</v>
      </c>
      <c r="F113" s="40">
        <v>1446.0499999999997</v>
      </c>
      <c r="G113" s="40">
        <v>1419.5499999999995</v>
      </c>
      <c r="H113" s="40">
        <v>1502.2499999999998</v>
      </c>
      <c r="I113" s="40">
        <v>1528.7500000000002</v>
      </c>
      <c r="J113" s="40">
        <v>1543.6</v>
      </c>
      <c r="K113" s="31">
        <v>1513.9</v>
      </c>
      <c r="L113" s="31">
        <v>1472.55</v>
      </c>
      <c r="M113" s="31">
        <v>5.3677400000000004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632.95000000000005</v>
      </c>
      <c r="D114" s="40">
        <v>637.31666666666672</v>
      </c>
      <c r="E114" s="40">
        <v>626.93333333333339</v>
      </c>
      <c r="F114" s="40">
        <v>620.91666666666663</v>
      </c>
      <c r="G114" s="40">
        <v>610.5333333333333</v>
      </c>
      <c r="H114" s="40">
        <v>643.33333333333348</v>
      </c>
      <c r="I114" s="40">
        <v>653.71666666666692</v>
      </c>
      <c r="J114" s="40">
        <v>659.73333333333358</v>
      </c>
      <c r="K114" s="31">
        <v>647.70000000000005</v>
      </c>
      <c r="L114" s="31">
        <v>631.29999999999995</v>
      </c>
      <c r="M114" s="31">
        <v>11.231400000000001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725</v>
      </c>
      <c r="D115" s="40">
        <v>724.38333333333333</v>
      </c>
      <c r="E115" s="40">
        <v>716.76666666666665</v>
      </c>
      <c r="F115" s="40">
        <v>708.5333333333333</v>
      </c>
      <c r="G115" s="40">
        <v>700.91666666666663</v>
      </c>
      <c r="H115" s="40">
        <v>732.61666666666667</v>
      </c>
      <c r="I115" s="40">
        <v>740.23333333333323</v>
      </c>
      <c r="J115" s="40">
        <v>748.4666666666667</v>
      </c>
      <c r="K115" s="31">
        <v>732</v>
      </c>
      <c r="L115" s="31">
        <v>716.15</v>
      </c>
      <c r="M115" s="31">
        <v>3.1349499999999999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52</v>
      </c>
      <c r="D116" s="40">
        <v>52.050000000000004</v>
      </c>
      <c r="E116" s="40">
        <v>51.600000000000009</v>
      </c>
      <c r="F116" s="40">
        <v>51.2</v>
      </c>
      <c r="G116" s="40">
        <v>50.750000000000007</v>
      </c>
      <c r="H116" s="40">
        <v>52.45000000000001</v>
      </c>
      <c r="I116" s="40">
        <v>52.900000000000013</v>
      </c>
      <c r="J116" s="40">
        <v>53.300000000000011</v>
      </c>
      <c r="K116" s="31">
        <v>52.5</v>
      </c>
      <c r="L116" s="31">
        <v>51.65</v>
      </c>
      <c r="M116" s="31">
        <v>273.67559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204.95</v>
      </c>
      <c r="D117" s="40">
        <v>205.54999999999998</v>
      </c>
      <c r="E117" s="40">
        <v>203.99999999999997</v>
      </c>
      <c r="F117" s="40">
        <v>203.04999999999998</v>
      </c>
      <c r="G117" s="40">
        <v>201.49999999999997</v>
      </c>
      <c r="H117" s="40">
        <v>206.49999999999997</v>
      </c>
      <c r="I117" s="40">
        <v>208.04999999999998</v>
      </c>
      <c r="J117" s="40">
        <v>208.99999999999997</v>
      </c>
      <c r="K117" s="31">
        <v>207.1</v>
      </c>
      <c r="L117" s="31">
        <v>204.6</v>
      </c>
      <c r="M117" s="31">
        <v>149.40335999999999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275.45</v>
      </c>
      <c r="D118" s="40">
        <v>278.41666666666663</v>
      </c>
      <c r="E118" s="40">
        <v>271.68333333333328</v>
      </c>
      <c r="F118" s="40">
        <v>267.91666666666663</v>
      </c>
      <c r="G118" s="40">
        <v>261.18333333333328</v>
      </c>
      <c r="H118" s="40">
        <v>282.18333333333328</v>
      </c>
      <c r="I118" s="40">
        <v>288.91666666666663</v>
      </c>
      <c r="J118" s="40">
        <v>292.68333333333328</v>
      </c>
      <c r="K118" s="31">
        <v>285.14999999999998</v>
      </c>
      <c r="L118" s="31">
        <v>274.64999999999998</v>
      </c>
      <c r="M118" s="31">
        <v>129.40645000000001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7145.25</v>
      </c>
      <c r="D119" s="40">
        <v>7151.7166666666672</v>
      </c>
      <c r="E119" s="40">
        <v>7094.5333333333347</v>
      </c>
      <c r="F119" s="40">
        <v>7043.8166666666675</v>
      </c>
      <c r="G119" s="40">
        <v>6986.633333333335</v>
      </c>
      <c r="H119" s="40">
        <v>7202.4333333333343</v>
      </c>
      <c r="I119" s="40">
        <v>7259.6166666666668</v>
      </c>
      <c r="J119" s="40">
        <v>7310.3333333333339</v>
      </c>
      <c r="K119" s="31">
        <v>7208.9</v>
      </c>
      <c r="L119" s="31">
        <v>7101</v>
      </c>
      <c r="M119" s="31">
        <v>0.48525000000000001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145.1</v>
      </c>
      <c r="D120" s="40">
        <v>146.53333333333333</v>
      </c>
      <c r="E120" s="40">
        <v>142.26666666666665</v>
      </c>
      <c r="F120" s="40">
        <v>139.43333333333331</v>
      </c>
      <c r="G120" s="40">
        <v>135.16666666666663</v>
      </c>
      <c r="H120" s="40">
        <v>149.36666666666667</v>
      </c>
      <c r="I120" s="40">
        <v>153.63333333333338</v>
      </c>
      <c r="J120" s="40">
        <v>156.4666666666667</v>
      </c>
      <c r="K120" s="31">
        <v>150.80000000000001</v>
      </c>
      <c r="L120" s="31">
        <v>143.69999999999999</v>
      </c>
      <c r="M120" s="31">
        <v>52.726970000000001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103.15</v>
      </c>
      <c r="D121" s="40">
        <v>104.11666666666667</v>
      </c>
      <c r="E121" s="40">
        <v>101.93333333333335</v>
      </c>
      <c r="F121" s="40">
        <v>100.71666666666668</v>
      </c>
      <c r="G121" s="40">
        <v>98.53333333333336</v>
      </c>
      <c r="H121" s="40">
        <v>105.33333333333334</v>
      </c>
      <c r="I121" s="40">
        <v>107.51666666666668</v>
      </c>
      <c r="J121" s="40">
        <v>108.73333333333333</v>
      </c>
      <c r="K121" s="31">
        <v>106.3</v>
      </c>
      <c r="L121" s="31">
        <v>102.9</v>
      </c>
      <c r="M121" s="31">
        <v>262.45260000000002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2331.3000000000002</v>
      </c>
      <c r="D122" s="40">
        <v>2331.1</v>
      </c>
      <c r="E122" s="40">
        <v>2300.1999999999998</v>
      </c>
      <c r="F122" s="40">
        <v>2269.1</v>
      </c>
      <c r="G122" s="40">
        <v>2238.1999999999998</v>
      </c>
      <c r="H122" s="40">
        <v>2362.1999999999998</v>
      </c>
      <c r="I122" s="40">
        <v>2393.1000000000004</v>
      </c>
      <c r="J122" s="40">
        <v>2424.1999999999998</v>
      </c>
      <c r="K122" s="31">
        <v>2362</v>
      </c>
      <c r="L122" s="31">
        <v>2300</v>
      </c>
      <c r="M122" s="31">
        <v>8.7148299999999992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557.75</v>
      </c>
      <c r="D123" s="40">
        <v>555.93333333333328</v>
      </c>
      <c r="E123" s="40">
        <v>549.86666666666656</v>
      </c>
      <c r="F123" s="40">
        <v>541.98333333333323</v>
      </c>
      <c r="G123" s="40">
        <v>535.91666666666652</v>
      </c>
      <c r="H123" s="40">
        <v>563.81666666666661</v>
      </c>
      <c r="I123" s="40">
        <v>569.88333333333344</v>
      </c>
      <c r="J123" s="40">
        <v>577.76666666666665</v>
      </c>
      <c r="K123" s="31">
        <v>562</v>
      </c>
      <c r="L123" s="31">
        <v>548.04999999999995</v>
      </c>
      <c r="M123" s="31">
        <v>26.69022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222.1</v>
      </c>
      <c r="D124" s="40">
        <v>225.20000000000002</v>
      </c>
      <c r="E124" s="40">
        <v>218.40000000000003</v>
      </c>
      <c r="F124" s="40">
        <v>214.70000000000002</v>
      </c>
      <c r="G124" s="40">
        <v>207.90000000000003</v>
      </c>
      <c r="H124" s="40">
        <v>228.90000000000003</v>
      </c>
      <c r="I124" s="40">
        <v>235.70000000000005</v>
      </c>
      <c r="J124" s="40">
        <v>239.40000000000003</v>
      </c>
      <c r="K124" s="31">
        <v>232</v>
      </c>
      <c r="L124" s="31">
        <v>221.5</v>
      </c>
      <c r="M124" s="31">
        <v>73.466939999999994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981</v>
      </c>
      <c r="D125" s="40">
        <v>987</v>
      </c>
      <c r="E125" s="40">
        <v>974</v>
      </c>
      <c r="F125" s="40">
        <v>967</v>
      </c>
      <c r="G125" s="40">
        <v>954</v>
      </c>
      <c r="H125" s="40">
        <v>994</v>
      </c>
      <c r="I125" s="40">
        <v>1007</v>
      </c>
      <c r="J125" s="40">
        <v>1014</v>
      </c>
      <c r="K125" s="31">
        <v>1000</v>
      </c>
      <c r="L125" s="31">
        <v>980</v>
      </c>
      <c r="M125" s="31">
        <v>31.157499999999999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5214.8</v>
      </c>
      <c r="D126" s="40">
        <v>5224.6833333333334</v>
      </c>
      <c r="E126" s="40">
        <v>5172.1166666666668</v>
      </c>
      <c r="F126" s="40">
        <v>5129.4333333333334</v>
      </c>
      <c r="G126" s="40">
        <v>5076.8666666666668</v>
      </c>
      <c r="H126" s="40">
        <v>5267.3666666666668</v>
      </c>
      <c r="I126" s="40">
        <v>5319.9333333333343</v>
      </c>
      <c r="J126" s="40">
        <v>5362.6166666666668</v>
      </c>
      <c r="K126" s="31">
        <v>5277.25</v>
      </c>
      <c r="L126" s="31">
        <v>5182</v>
      </c>
      <c r="M126" s="31">
        <v>4.4442300000000001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1610.5</v>
      </c>
      <c r="D127" s="40">
        <v>1613.3500000000001</v>
      </c>
      <c r="E127" s="40">
        <v>1603.3000000000002</v>
      </c>
      <c r="F127" s="40">
        <v>1596.1000000000001</v>
      </c>
      <c r="G127" s="40">
        <v>1586.0500000000002</v>
      </c>
      <c r="H127" s="40">
        <v>1620.5500000000002</v>
      </c>
      <c r="I127" s="40">
        <v>1630.6</v>
      </c>
      <c r="J127" s="40">
        <v>1637.8000000000002</v>
      </c>
      <c r="K127" s="31">
        <v>1623.4</v>
      </c>
      <c r="L127" s="31">
        <v>1606.15</v>
      </c>
      <c r="M127" s="31">
        <v>62.342570000000002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1647.35</v>
      </c>
      <c r="D128" s="40">
        <v>1652.9666666666665</v>
      </c>
      <c r="E128" s="40">
        <v>1631.4333333333329</v>
      </c>
      <c r="F128" s="40">
        <v>1615.5166666666664</v>
      </c>
      <c r="G128" s="40">
        <v>1593.9833333333329</v>
      </c>
      <c r="H128" s="40">
        <v>1668.883333333333</v>
      </c>
      <c r="I128" s="40">
        <v>1690.4166666666663</v>
      </c>
      <c r="J128" s="40">
        <v>1706.333333333333</v>
      </c>
      <c r="K128" s="31">
        <v>1674.5</v>
      </c>
      <c r="L128" s="31">
        <v>1637.05</v>
      </c>
      <c r="M128" s="31">
        <v>4.5113899999999996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2104.4</v>
      </c>
      <c r="D129" s="40">
        <v>2117.3333333333335</v>
      </c>
      <c r="E129" s="40">
        <v>2071.0666666666671</v>
      </c>
      <c r="F129" s="40">
        <v>2037.7333333333336</v>
      </c>
      <c r="G129" s="40">
        <v>1991.4666666666672</v>
      </c>
      <c r="H129" s="40">
        <v>2150.666666666667</v>
      </c>
      <c r="I129" s="40">
        <v>2196.9333333333334</v>
      </c>
      <c r="J129" s="40">
        <v>2230.2666666666669</v>
      </c>
      <c r="K129" s="31">
        <v>2163.6</v>
      </c>
      <c r="L129" s="31">
        <v>2084</v>
      </c>
      <c r="M129" s="31">
        <v>0.98862000000000005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252.55</v>
      </c>
      <c r="D130" s="40">
        <v>249.78333333333333</v>
      </c>
      <c r="E130" s="40">
        <v>244.76666666666665</v>
      </c>
      <c r="F130" s="40">
        <v>236.98333333333332</v>
      </c>
      <c r="G130" s="40">
        <v>231.96666666666664</v>
      </c>
      <c r="H130" s="40">
        <v>257.56666666666666</v>
      </c>
      <c r="I130" s="40">
        <v>262.58333333333337</v>
      </c>
      <c r="J130" s="40">
        <v>270.36666666666667</v>
      </c>
      <c r="K130" s="31">
        <v>254.8</v>
      </c>
      <c r="L130" s="31">
        <v>242</v>
      </c>
      <c r="M130" s="31">
        <v>24.123370000000001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736.95</v>
      </c>
      <c r="D131" s="40">
        <v>742.78333333333342</v>
      </c>
      <c r="E131" s="40">
        <v>727.71666666666681</v>
      </c>
      <c r="F131" s="40">
        <v>718.48333333333335</v>
      </c>
      <c r="G131" s="40">
        <v>703.41666666666674</v>
      </c>
      <c r="H131" s="40">
        <v>752.01666666666688</v>
      </c>
      <c r="I131" s="40">
        <v>767.08333333333348</v>
      </c>
      <c r="J131" s="40">
        <v>776.31666666666695</v>
      </c>
      <c r="K131" s="31">
        <v>757.85</v>
      </c>
      <c r="L131" s="31">
        <v>733.55</v>
      </c>
      <c r="M131" s="31">
        <v>99.716220000000007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431.75</v>
      </c>
      <c r="D132" s="40">
        <v>434.98333333333329</v>
      </c>
      <c r="E132" s="40">
        <v>426.16666666666657</v>
      </c>
      <c r="F132" s="40">
        <v>420.58333333333326</v>
      </c>
      <c r="G132" s="40">
        <v>411.76666666666654</v>
      </c>
      <c r="H132" s="40">
        <v>440.56666666666661</v>
      </c>
      <c r="I132" s="40">
        <v>449.38333333333333</v>
      </c>
      <c r="J132" s="40">
        <v>454.96666666666664</v>
      </c>
      <c r="K132" s="31">
        <v>443.8</v>
      </c>
      <c r="L132" s="31">
        <v>429.4</v>
      </c>
      <c r="M132" s="31">
        <v>104.27406999999999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3775.15</v>
      </c>
      <c r="D133" s="40">
        <v>3773.0833333333335</v>
      </c>
      <c r="E133" s="40">
        <v>3729.7666666666669</v>
      </c>
      <c r="F133" s="40">
        <v>3684.3833333333332</v>
      </c>
      <c r="G133" s="40">
        <v>3641.0666666666666</v>
      </c>
      <c r="H133" s="40">
        <v>3818.4666666666672</v>
      </c>
      <c r="I133" s="40">
        <v>3861.7833333333338</v>
      </c>
      <c r="J133" s="40">
        <v>3907.1666666666674</v>
      </c>
      <c r="K133" s="31">
        <v>3816.4</v>
      </c>
      <c r="L133" s="31">
        <v>3727.7</v>
      </c>
      <c r="M133" s="31">
        <v>8.0160199999999993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1654.8</v>
      </c>
      <c r="D134" s="40">
        <v>1650.2333333333333</v>
      </c>
      <c r="E134" s="40">
        <v>1630.5666666666666</v>
      </c>
      <c r="F134" s="40">
        <v>1606.3333333333333</v>
      </c>
      <c r="G134" s="40">
        <v>1586.6666666666665</v>
      </c>
      <c r="H134" s="40">
        <v>1674.4666666666667</v>
      </c>
      <c r="I134" s="40">
        <v>1694.1333333333332</v>
      </c>
      <c r="J134" s="40">
        <v>1718.3666666666668</v>
      </c>
      <c r="K134" s="31">
        <v>1669.9</v>
      </c>
      <c r="L134" s="31">
        <v>1626</v>
      </c>
      <c r="M134" s="31">
        <v>32.220010000000002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88.3</v>
      </c>
      <c r="D135" s="40">
        <v>87.833333333333329</v>
      </c>
      <c r="E135" s="40">
        <v>86.716666666666654</v>
      </c>
      <c r="F135" s="40">
        <v>85.133333333333326</v>
      </c>
      <c r="G135" s="40">
        <v>84.016666666666652</v>
      </c>
      <c r="H135" s="40">
        <v>89.416666666666657</v>
      </c>
      <c r="I135" s="40">
        <v>90.533333333333331</v>
      </c>
      <c r="J135" s="40">
        <v>92.11666666666666</v>
      </c>
      <c r="K135" s="31">
        <v>88.95</v>
      </c>
      <c r="L135" s="31">
        <v>86.25</v>
      </c>
      <c r="M135" s="31">
        <v>88.500389999999996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3706.2</v>
      </c>
      <c r="D136" s="40">
        <v>3708.4166666666665</v>
      </c>
      <c r="E136" s="40">
        <v>3648.7833333333328</v>
      </c>
      <c r="F136" s="40">
        <v>3591.3666666666663</v>
      </c>
      <c r="G136" s="40">
        <v>3531.7333333333327</v>
      </c>
      <c r="H136" s="40">
        <v>3765.833333333333</v>
      </c>
      <c r="I136" s="40">
        <v>3825.4666666666672</v>
      </c>
      <c r="J136" s="40">
        <v>3882.8833333333332</v>
      </c>
      <c r="K136" s="31">
        <v>3768.05</v>
      </c>
      <c r="L136" s="31">
        <v>3651</v>
      </c>
      <c r="M136" s="31">
        <v>2.90673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410.45</v>
      </c>
      <c r="D137" s="40">
        <v>411.3</v>
      </c>
      <c r="E137" s="40">
        <v>405.25</v>
      </c>
      <c r="F137" s="40">
        <v>400.05</v>
      </c>
      <c r="G137" s="40">
        <v>394</v>
      </c>
      <c r="H137" s="40">
        <v>416.5</v>
      </c>
      <c r="I137" s="40">
        <v>422.55000000000007</v>
      </c>
      <c r="J137" s="40">
        <v>427.75</v>
      </c>
      <c r="K137" s="31">
        <v>417.35</v>
      </c>
      <c r="L137" s="31">
        <v>406.1</v>
      </c>
      <c r="M137" s="31">
        <v>78.988550000000004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4684.3500000000004</v>
      </c>
      <c r="D138" s="40">
        <v>4662.1333333333341</v>
      </c>
      <c r="E138" s="40">
        <v>4596.4666666666681</v>
      </c>
      <c r="F138" s="40">
        <v>4508.5833333333339</v>
      </c>
      <c r="G138" s="40">
        <v>4442.9166666666679</v>
      </c>
      <c r="H138" s="40">
        <v>4750.0166666666682</v>
      </c>
      <c r="I138" s="40">
        <v>4815.6833333333343</v>
      </c>
      <c r="J138" s="40">
        <v>4903.5666666666684</v>
      </c>
      <c r="K138" s="31">
        <v>4727.8</v>
      </c>
      <c r="L138" s="31">
        <v>4574.25</v>
      </c>
      <c r="M138" s="31">
        <v>5.5152400000000004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1601.45</v>
      </c>
      <c r="D139" s="40">
        <v>1603.7833333333335</v>
      </c>
      <c r="E139" s="40">
        <v>1582.666666666667</v>
      </c>
      <c r="F139" s="40">
        <v>1563.8833333333334</v>
      </c>
      <c r="G139" s="40">
        <v>1542.7666666666669</v>
      </c>
      <c r="H139" s="40">
        <v>1622.5666666666671</v>
      </c>
      <c r="I139" s="40">
        <v>1643.6833333333334</v>
      </c>
      <c r="J139" s="40">
        <v>1662.4666666666672</v>
      </c>
      <c r="K139" s="31">
        <v>1624.9</v>
      </c>
      <c r="L139" s="31">
        <v>1585</v>
      </c>
      <c r="M139" s="31">
        <v>25.365680000000001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641.5</v>
      </c>
      <c r="D140" s="40">
        <v>625.83333333333337</v>
      </c>
      <c r="E140" s="40">
        <v>603.66666666666674</v>
      </c>
      <c r="F140" s="40">
        <v>565.83333333333337</v>
      </c>
      <c r="G140" s="40">
        <v>543.66666666666674</v>
      </c>
      <c r="H140" s="40">
        <v>663.66666666666674</v>
      </c>
      <c r="I140" s="40">
        <v>685.83333333333348</v>
      </c>
      <c r="J140" s="40">
        <v>723.66666666666674</v>
      </c>
      <c r="K140" s="31">
        <v>648</v>
      </c>
      <c r="L140" s="31">
        <v>588</v>
      </c>
      <c r="M140" s="31">
        <v>87.131309999999999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1107.4000000000001</v>
      </c>
      <c r="D141" s="40">
        <v>1105.3</v>
      </c>
      <c r="E141" s="40">
        <v>1083</v>
      </c>
      <c r="F141" s="40">
        <v>1058.6000000000001</v>
      </c>
      <c r="G141" s="40">
        <v>1036.3000000000002</v>
      </c>
      <c r="H141" s="40">
        <v>1129.6999999999998</v>
      </c>
      <c r="I141" s="40">
        <v>1151.9999999999995</v>
      </c>
      <c r="J141" s="40">
        <v>1176.3999999999996</v>
      </c>
      <c r="K141" s="31">
        <v>1127.5999999999999</v>
      </c>
      <c r="L141" s="31">
        <v>1080.9000000000001</v>
      </c>
      <c r="M141" s="31">
        <v>14.55348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79907.45</v>
      </c>
      <c r="D142" s="40">
        <v>80253.583333333328</v>
      </c>
      <c r="E142" s="40">
        <v>79367.166666666657</v>
      </c>
      <c r="F142" s="40">
        <v>78826.883333333331</v>
      </c>
      <c r="G142" s="40">
        <v>77940.46666666666</v>
      </c>
      <c r="H142" s="40">
        <v>80793.866666666654</v>
      </c>
      <c r="I142" s="40">
        <v>81680.283333333311</v>
      </c>
      <c r="J142" s="40">
        <v>82220.566666666651</v>
      </c>
      <c r="K142" s="31">
        <v>81140</v>
      </c>
      <c r="L142" s="31">
        <v>79713.3</v>
      </c>
      <c r="M142" s="31">
        <v>9.8180000000000003E-2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1167.3499999999999</v>
      </c>
      <c r="D143" s="40">
        <v>1152.0166666666667</v>
      </c>
      <c r="E143" s="40">
        <v>1130.3333333333333</v>
      </c>
      <c r="F143" s="40">
        <v>1093.3166666666666</v>
      </c>
      <c r="G143" s="40">
        <v>1071.6333333333332</v>
      </c>
      <c r="H143" s="40">
        <v>1189.0333333333333</v>
      </c>
      <c r="I143" s="40">
        <v>1210.7166666666667</v>
      </c>
      <c r="J143" s="40">
        <v>1247.7333333333333</v>
      </c>
      <c r="K143" s="31">
        <v>1173.7</v>
      </c>
      <c r="L143" s="31">
        <v>1115</v>
      </c>
      <c r="M143" s="31">
        <v>14.70443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151.4</v>
      </c>
      <c r="D144" s="40">
        <v>151.01666666666668</v>
      </c>
      <c r="E144" s="40">
        <v>149.08333333333337</v>
      </c>
      <c r="F144" s="40">
        <v>146.76666666666668</v>
      </c>
      <c r="G144" s="40">
        <v>144.83333333333337</v>
      </c>
      <c r="H144" s="40">
        <v>153.33333333333337</v>
      </c>
      <c r="I144" s="40">
        <v>155.26666666666671</v>
      </c>
      <c r="J144" s="40">
        <v>157.58333333333337</v>
      </c>
      <c r="K144" s="31">
        <v>152.94999999999999</v>
      </c>
      <c r="L144" s="31">
        <v>148.69999999999999</v>
      </c>
      <c r="M144" s="31">
        <v>105.74957000000001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743.1</v>
      </c>
      <c r="D145" s="40">
        <v>744.98333333333323</v>
      </c>
      <c r="E145" s="40">
        <v>729.96666666666647</v>
      </c>
      <c r="F145" s="40">
        <v>716.83333333333326</v>
      </c>
      <c r="G145" s="40">
        <v>701.81666666666649</v>
      </c>
      <c r="H145" s="40">
        <v>758.11666666666645</v>
      </c>
      <c r="I145" s="40">
        <v>773.1333333333331</v>
      </c>
      <c r="J145" s="40">
        <v>786.26666666666642</v>
      </c>
      <c r="K145" s="31">
        <v>760</v>
      </c>
      <c r="L145" s="31">
        <v>731.85</v>
      </c>
      <c r="M145" s="31">
        <v>46.426189999999998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207.35</v>
      </c>
      <c r="D146" s="40">
        <v>210.45000000000002</v>
      </c>
      <c r="E146" s="40">
        <v>202.90000000000003</v>
      </c>
      <c r="F146" s="40">
        <v>198.45000000000002</v>
      </c>
      <c r="G146" s="40">
        <v>190.90000000000003</v>
      </c>
      <c r="H146" s="40">
        <v>214.90000000000003</v>
      </c>
      <c r="I146" s="40">
        <v>222.45000000000005</v>
      </c>
      <c r="J146" s="40">
        <v>226.90000000000003</v>
      </c>
      <c r="K146" s="31">
        <v>218</v>
      </c>
      <c r="L146" s="31">
        <v>206</v>
      </c>
      <c r="M146" s="31">
        <v>97.375820000000004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546.70000000000005</v>
      </c>
      <c r="D147" s="40">
        <v>542.58333333333337</v>
      </c>
      <c r="E147" s="40">
        <v>531.9666666666667</v>
      </c>
      <c r="F147" s="40">
        <v>517.23333333333335</v>
      </c>
      <c r="G147" s="40">
        <v>506.61666666666667</v>
      </c>
      <c r="H147" s="40">
        <v>557.31666666666672</v>
      </c>
      <c r="I147" s="40">
        <v>567.93333333333328</v>
      </c>
      <c r="J147" s="40">
        <v>582.66666666666674</v>
      </c>
      <c r="K147" s="31">
        <v>553.20000000000005</v>
      </c>
      <c r="L147" s="31">
        <v>527.85</v>
      </c>
      <c r="M147" s="31">
        <v>71.409899999999993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6977.7</v>
      </c>
      <c r="D148" s="40">
        <v>7012.5333333333328</v>
      </c>
      <c r="E148" s="40">
        <v>6930.0666666666657</v>
      </c>
      <c r="F148" s="40">
        <v>6882.4333333333325</v>
      </c>
      <c r="G148" s="40">
        <v>6799.9666666666653</v>
      </c>
      <c r="H148" s="40">
        <v>7060.1666666666661</v>
      </c>
      <c r="I148" s="40">
        <v>7142.6333333333332</v>
      </c>
      <c r="J148" s="40">
        <v>7190.2666666666664</v>
      </c>
      <c r="K148" s="31">
        <v>7095</v>
      </c>
      <c r="L148" s="31">
        <v>6964.9</v>
      </c>
      <c r="M148" s="31">
        <v>7.1554599999999997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1122.0999999999999</v>
      </c>
      <c r="D149" s="40">
        <v>1121.0833333333333</v>
      </c>
      <c r="E149" s="40">
        <v>1107.1666666666665</v>
      </c>
      <c r="F149" s="40">
        <v>1092.2333333333333</v>
      </c>
      <c r="G149" s="40">
        <v>1078.3166666666666</v>
      </c>
      <c r="H149" s="40">
        <v>1136.0166666666664</v>
      </c>
      <c r="I149" s="40">
        <v>1149.9333333333329</v>
      </c>
      <c r="J149" s="40">
        <v>1164.8666666666663</v>
      </c>
      <c r="K149" s="31">
        <v>1135</v>
      </c>
      <c r="L149" s="31">
        <v>1106.1500000000001</v>
      </c>
      <c r="M149" s="31">
        <v>7.6882900000000003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2865.2</v>
      </c>
      <c r="D150" s="40">
        <v>2867.7333333333336</v>
      </c>
      <c r="E150" s="40">
        <v>2791.4666666666672</v>
      </c>
      <c r="F150" s="40">
        <v>2717.7333333333336</v>
      </c>
      <c r="G150" s="40">
        <v>2641.4666666666672</v>
      </c>
      <c r="H150" s="40">
        <v>2941.4666666666672</v>
      </c>
      <c r="I150" s="40">
        <v>3017.7333333333336</v>
      </c>
      <c r="J150" s="40">
        <v>3091.4666666666672</v>
      </c>
      <c r="K150" s="31">
        <v>2944</v>
      </c>
      <c r="L150" s="31">
        <v>2794</v>
      </c>
      <c r="M150" s="31">
        <v>15.95656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2599.75</v>
      </c>
      <c r="D151" s="40">
        <v>2617.1166666666668</v>
      </c>
      <c r="E151" s="40">
        <v>2565.2833333333338</v>
      </c>
      <c r="F151" s="40">
        <v>2530.8166666666671</v>
      </c>
      <c r="G151" s="40">
        <v>2478.983333333334</v>
      </c>
      <c r="H151" s="40">
        <v>2651.5833333333335</v>
      </c>
      <c r="I151" s="40">
        <v>2703.4166666666665</v>
      </c>
      <c r="J151" s="40">
        <v>2737.8833333333332</v>
      </c>
      <c r="K151" s="31">
        <v>2668.95</v>
      </c>
      <c r="L151" s="31">
        <v>2582.65</v>
      </c>
      <c r="M151" s="31">
        <v>5.8498599999999996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1554.75</v>
      </c>
      <c r="D152" s="40">
        <v>1567.4333333333334</v>
      </c>
      <c r="E152" s="40">
        <v>1536.1166666666668</v>
      </c>
      <c r="F152" s="40">
        <v>1517.4833333333333</v>
      </c>
      <c r="G152" s="40">
        <v>1486.1666666666667</v>
      </c>
      <c r="H152" s="40">
        <v>1586.0666666666668</v>
      </c>
      <c r="I152" s="40">
        <v>1617.3833333333334</v>
      </c>
      <c r="J152" s="40">
        <v>1636.0166666666669</v>
      </c>
      <c r="K152" s="31">
        <v>1598.75</v>
      </c>
      <c r="L152" s="31">
        <v>1548.8</v>
      </c>
      <c r="M152" s="31">
        <v>6.9036799999999996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1024.05</v>
      </c>
      <c r="D153" s="40">
        <v>1020.7166666666667</v>
      </c>
      <c r="E153" s="40">
        <v>1005.4333333333334</v>
      </c>
      <c r="F153" s="40">
        <v>986.81666666666672</v>
      </c>
      <c r="G153" s="40">
        <v>971.53333333333342</v>
      </c>
      <c r="H153" s="40">
        <v>1039.3333333333335</v>
      </c>
      <c r="I153" s="40">
        <v>1054.6166666666668</v>
      </c>
      <c r="J153" s="40">
        <v>1073.2333333333333</v>
      </c>
      <c r="K153" s="31">
        <v>1036</v>
      </c>
      <c r="L153" s="31">
        <v>1002.1</v>
      </c>
      <c r="M153" s="31">
        <v>5.9041699999999997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181.2</v>
      </c>
      <c r="D154" s="40">
        <v>182.76666666666665</v>
      </c>
      <c r="E154" s="40">
        <v>179.0333333333333</v>
      </c>
      <c r="F154" s="40">
        <v>176.86666666666665</v>
      </c>
      <c r="G154" s="40">
        <v>173.1333333333333</v>
      </c>
      <c r="H154" s="40">
        <v>184.93333333333331</v>
      </c>
      <c r="I154" s="40">
        <v>188.66666666666666</v>
      </c>
      <c r="J154" s="40">
        <v>190.83333333333331</v>
      </c>
      <c r="K154" s="31">
        <v>186.5</v>
      </c>
      <c r="L154" s="31">
        <v>180.6</v>
      </c>
      <c r="M154" s="31">
        <v>233.98157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118.2</v>
      </c>
      <c r="D155" s="40">
        <v>118.13333333333333</v>
      </c>
      <c r="E155" s="40">
        <v>116.31666666666665</v>
      </c>
      <c r="F155" s="40">
        <v>114.43333333333332</v>
      </c>
      <c r="G155" s="40">
        <v>112.61666666666665</v>
      </c>
      <c r="H155" s="40">
        <v>120.01666666666665</v>
      </c>
      <c r="I155" s="40">
        <v>121.83333333333331</v>
      </c>
      <c r="J155" s="40">
        <v>123.71666666666665</v>
      </c>
      <c r="K155" s="31">
        <v>119.95</v>
      </c>
      <c r="L155" s="31">
        <v>116.25</v>
      </c>
      <c r="M155" s="31">
        <v>145.46263999999999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3657.25</v>
      </c>
      <c r="D156" s="40">
        <v>3646.2833333333333</v>
      </c>
      <c r="E156" s="40">
        <v>3562.5666666666666</v>
      </c>
      <c r="F156" s="40">
        <v>3467.8833333333332</v>
      </c>
      <c r="G156" s="40">
        <v>3384.1666666666665</v>
      </c>
      <c r="H156" s="40">
        <v>3740.9666666666667</v>
      </c>
      <c r="I156" s="40">
        <v>3824.6833333333329</v>
      </c>
      <c r="J156" s="40">
        <v>3919.3666666666668</v>
      </c>
      <c r="K156" s="31">
        <v>3730</v>
      </c>
      <c r="L156" s="31">
        <v>3551.6</v>
      </c>
      <c r="M156" s="31">
        <v>4.5861999999999998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17702.650000000001</v>
      </c>
      <c r="D157" s="40">
        <v>17771.216666666671</v>
      </c>
      <c r="E157" s="40">
        <v>17586.483333333341</v>
      </c>
      <c r="F157" s="40">
        <v>17470.316666666669</v>
      </c>
      <c r="G157" s="40">
        <v>17285.583333333339</v>
      </c>
      <c r="H157" s="40">
        <v>17887.383333333342</v>
      </c>
      <c r="I157" s="40">
        <v>18072.116666666672</v>
      </c>
      <c r="J157" s="40">
        <v>18188.283333333344</v>
      </c>
      <c r="K157" s="31">
        <v>17955.95</v>
      </c>
      <c r="L157" s="31">
        <v>17655.05</v>
      </c>
      <c r="M157" s="31">
        <v>0.8337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399.1</v>
      </c>
      <c r="D158" s="40">
        <v>400.7833333333333</v>
      </c>
      <c r="E158" s="40">
        <v>395.21666666666658</v>
      </c>
      <c r="F158" s="40">
        <v>391.33333333333326</v>
      </c>
      <c r="G158" s="40">
        <v>385.76666666666654</v>
      </c>
      <c r="H158" s="40">
        <v>404.66666666666663</v>
      </c>
      <c r="I158" s="40">
        <v>410.23333333333335</v>
      </c>
      <c r="J158" s="40">
        <v>414.11666666666667</v>
      </c>
      <c r="K158" s="31">
        <v>406.35</v>
      </c>
      <c r="L158" s="31">
        <v>396.9</v>
      </c>
      <c r="M158" s="31">
        <v>15.26596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672.4</v>
      </c>
      <c r="D159" s="40">
        <v>675.80000000000007</v>
      </c>
      <c r="E159" s="40">
        <v>662.60000000000014</v>
      </c>
      <c r="F159" s="40">
        <v>652.80000000000007</v>
      </c>
      <c r="G159" s="40">
        <v>639.60000000000014</v>
      </c>
      <c r="H159" s="40">
        <v>685.60000000000014</v>
      </c>
      <c r="I159" s="40">
        <v>698.80000000000018</v>
      </c>
      <c r="J159" s="40">
        <v>708.60000000000014</v>
      </c>
      <c r="K159" s="31">
        <v>689</v>
      </c>
      <c r="L159" s="31">
        <v>666</v>
      </c>
      <c r="M159" s="31">
        <v>7.81968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115.3</v>
      </c>
      <c r="D160" s="40">
        <v>115.28333333333335</v>
      </c>
      <c r="E160" s="40">
        <v>113.81666666666669</v>
      </c>
      <c r="F160" s="40">
        <v>112.33333333333334</v>
      </c>
      <c r="G160" s="40">
        <v>110.86666666666669</v>
      </c>
      <c r="H160" s="40">
        <v>116.76666666666669</v>
      </c>
      <c r="I160" s="40">
        <v>118.23333333333336</v>
      </c>
      <c r="J160" s="40">
        <v>119.7166666666667</v>
      </c>
      <c r="K160" s="31">
        <v>116.75</v>
      </c>
      <c r="L160" s="31">
        <v>113.8</v>
      </c>
      <c r="M160" s="31">
        <v>122.36156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166.85</v>
      </c>
      <c r="D161" s="40">
        <v>165.8</v>
      </c>
      <c r="E161" s="40">
        <v>163.10000000000002</v>
      </c>
      <c r="F161" s="40">
        <v>159.35000000000002</v>
      </c>
      <c r="G161" s="40">
        <v>156.65000000000003</v>
      </c>
      <c r="H161" s="40">
        <v>169.55</v>
      </c>
      <c r="I161" s="40">
        <v>172.25</v>
      </c>
      <c r="J161" s="40">
        <v>176</v>
      </c>
      <c r="K161" s="31">
        <v>168.5</v>
      </c>
      <c r="L161" s="31">
        <v>162.05000000000001</v>
      </c>
      <c r="M161" s="31">
        <v>6.3405199999999997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2950.2</v>
      </c>
      <c r="D162" s="40">
        <v>2958.7666666666664</v>
      </c>
      <c r="E162" s="40">
        <v>2910.4333333333329</v>
      </c>
      <c r="F162" s="40">
        <v>2870.6666666666665</v>
      </c>
      <c r="G162" s="40">
        <v>2822.333333333333</v>
      </c>
      <c r="H162" s="40">
        <v>2998.5333333333328</v>
      </c>
      <c r="I162" s="40">
        <v>3046.8666666666668</v>
      </c>
      <c r="J162" s="40">
        <v>3086.6333333333328</v>
      </c>
      <c r="K162" s="31">
        <v>3007.1</v>
      </c>
      <c r="L162" s="31">
        <v>2919</v>
      </c>
      <c r="M162" s="31">
        <v>5.3055700000000003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31502.1</v>
      </c>
      <c r="D163" s="40">
        <v>31658.333333333332</v>
      </c>
      <c r="E163" s="40">
        <v>31288.766666666663</v>
      </c>
      <c r="F163" s="40">
        <v>31075.433333333331</v>
      </c>
      <c r="G163" s="40">
        <v>30705.866666666661</v>
      </c>
      <c r="H163" s="40">
        <v>31871.666666666664</v>
      </c>
      <c r="I163" s="40">
        <v>32241.233333333337</v>
      </c>
      <c r="J163" s="40">
        <v>32454.566666666666</v>
      </c>
      <c r="K163" s="31">
        <v>32027.9</v>
      </c>
      <c r="L163" s="31">
        <v>31445</v>
      </c>
      <c r="M163" s="31">
        <v>0.13686999999999999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218.25</v>
      </c>
      <c r="D164" s="40">
        <v>217.93333333333331</v>
      </c>
      <c r="E164" s="40">
        <v>215.21666666666661</v>
      </c>
      <c r="F164" s="40">
        <v>212.18333333333331</v>
      </c>
      <c r="G164" s="40">
        <v>209.46666666666661</v>
      </c>
      <c r="H164" s="40">
        <v>220.96666666666661</v>
      </c>
      <c r="I164" s="40">
        <v>223.68333333333331</v>
      </c>
      <c r="J164" s="40">
        <v>226.71666666666661</v>
      </c>
      <c r="K164" s="31">
        <v>220.65</v>
      </c>
      <c r="L164" s="31">
        <v>214.9</v>
      </c>
      <c r="M164" s="31">
        <v>29.404969999999999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5874.05</v>
      </c>
      <c r="D165" s="40">
        <v>5847.9333333333334</v>
      </c>
      <c r="E165" s="40">
        <v>5785.8666666666668</v>
      </c>
      <c r="F165" s="40">
        <v>5697.6833333333334</v>
      </c>
      <c r="G165" s="40">
        <v>5635.6166666666668</v>
      </c>
      <c r="H165" s="40">
        <v>5936.1166666666668</v>
      </c>
      <c r="I165" s="40">
        <v>5998.1833333333343</v>
      </c>
      <c r="J165" s="40">
        <v>6086.3666666666668</v>
      </c>
      <c r="K165" s="31">
        <v>5910</v>
      </c>
      <c r="L165" s="31">
        <v>5759.75</v>
      </c>
      <c r="M165" s="31">
        <v>0.84089999999999998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2278.8000000000002</v>
      </c>
      <c r="D166" s="40">
        <v>2287.3666666666668</v>
      </c>
      <c r="E166" s="40">
        <v>2263.4333333333334</v>
      </c>
      <c r="F166" s="40">
        <v>2248.0666666666666</v>
      </c>
      <c r="G166" s="40">
        <v>2224.1333333333332</v>
      </c>
      <c r="H166" s="40">
        <v>2302.7333333333336</v>
      </c>
      <c r="I166" s="40">
        <v>2326.666666666667</v>
      </c>
      <c r="J166" s="40">
        <v>2342.0333333333338</v>
      </c>
      <c r="K166" s="31">
        <v>2311.3000000000002</v>
      </c>
      <c r="L166" s="31">
        <v>2272</v>
      </c>
      <c r="M166" s="31">
        <v>3.9078599999999999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2318.6</v>
      </c>
      <c r="D167" s="40">
        <v>2327.9166666666665</v>
      </c>
      <c r="E167" s="40">
        <v>2301.6833333333329</v>
      </c>
      <c r="F167" s="40">
        <v>2284.7666666666664</v>
      </c>
      <c r="G167" s="40">
        <v>2258.5333333333328</v>
      </c>
      <c r="H167" s="40">
        <v>2344.833333333333</v>
      </c>
      <c r="I167" s="40">
        <v>2371.0666666666666</v>
      </c>
      <c r="J167" s="40">
        <v>2387.9833333333331</v>
      </c>
      <c r="K167" s="31">
        <v>2354.15</v>
      </c>
      <c r="L167" s="31">
        <v>2311</v>
      </c>
      <c r="M167" s="31">
        <v>6.90144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1850.65</v>
      </c>
      <c r="D168" s="40">
        <v>1841.4333333333334</v>
      </c>
      <c r="E168" s="40">
        <v>1820.9666666666667</v>
      </c>
      <c r="F168" s="40">
        <v>1791.2833333333333</v>
      </c>
      <c r="G168" s="40">
        <v>1770.8166666666666</v>
      </c>
      <c r="H168" s="40">
        <v>1871.1166666666668</v>
      </c>
      <c r="I168" s="40">
        <v>1891.5833333333335</v>
      </c>
      <c r="J168" s="40">
        <v>1921.2666666666669</v>
      </c>
      <c r="K168" s="31">
        <v>1861.9</v>
      </c>
      <c r="L168" s="31">
        <v>1811.75</v>
      </c>
      <c r="M168" s="31">
        <v>2.55158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129.94999999999999</v>
      </c>
      <c r="D169" s="40">
        <v>129.73333333333335</v>
      </c>
      <c r="E169" s="40">
        <v>127.56666666666669</v>
      </c>
      <c r="F169" s="40">
        <v>125.18333333333334</v>
      </c>
      <c r="G169" s="40">
        <v>123.01666666666668</v>
      </c>
      <c r="H169" s="40">
        <v>132.1166666666667</v>
      </c>
      <c r="I169" s="40">
        <v>134.28333333333333</v>
      </c>
      <c r="J169" s="40">
        <v>136.66666666666671</v>
      </c>
      <c r="K169" s="31">
        <v>131.9</v>
      </c>
      <c r="L169" s="31">
        <v>127.35</v>
      </c>
      <c r="M169" s="31">
        <v>75.903660000000002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171.15</v>
      </c>
      <c r="D170" s="40">
        <v>170.85</v>
      </c>
      <c r="E170" s="40">
        <v>168.5</v>
      </c>
      <c r="F170" s="40">
        <v>165.85</v>
      </c>
      <c r="G170" s="40">
        <v>163.5</v>
      </c>
      <c r="H170" s="40">
        <v>173.5</v>
      </c>
      <c r="I170" s="40">
        <v>175.84999999999997</v>
      </c>
      <c r="J170" s="40">
        <v>178.5</v>
      </c>
      <c r="K170" s="31">
        <v>173.2</v>
      </c>
      <c r="L170" s="31">
        <v>168.2</v>
      </c>
      <c r="M170" s="31">
        <v>256.06626999999997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340.65</v>
      </c>
      <c r="D171" s="40">
        <v>340.5</v>
      </c>
      <c r="E171" s="40">
        <v>336.1</v>
      </c>
      <c r="F171" s="40">
        <v>331.55</v>
      </c>
      <c r="G171" s="40">
        <v>327.15000000000003</v>
      </c>
      <c r="H171" s="40">
        <v>345.05</v>
      </c>
      <c r="I171" s="40">
        <v>349.45</v>
      </c>
      <c r="J171" s="40">
        <v>354</v>
      </c>
      <c r="K171" s="31">
        <v>344.9</v>
      </c>
      <c r="L171" s="31">
        <v>335.95</v>
      </c>
      <c r="M171" s="31">
        <v>14.80292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12680.6</v>
      </c>
      <c r="D172" s="40">
        <v>12708.866666666667</v>
      </c>
      <c r="E172" s="40">
        <v>12626.733333333334</v>
      </c>
      <c r="F172" s="40">
        <v>12572.866666666667</v>
      </c>
      <c r="G172" s="40">
        <v>12490.733333333334</v>
      </c>
      <c r="H172" s="40">
        <v>12762.733333333334</v>
      </c>
      <c r="I172" s="40">
        <v>12844.866666666669</v>
      </c>
      <c r="J172" s="40">
        <v>12898.733333333334</v>
      </c>
      <c r="K172" s="31">
        <v>12791</v>
      </c>
      <c r="L172" s="31">
        <v>12655</v>
      </c>
      <c r="M172" s="31">
        <v>3.7850000000000002E-2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39.5</v>
      </c>
      <c r="D173" s="40">
        <v>39.583333333333336</v>
      </c>
      <c r="E173" s="40">
        <v>39.166666666666671</v>
      </c>
      <c r="F173" s="40">
        <v>38.833333333333336</v>
      </c>
      <c r="G173" s="40">
        <v>38.416666666666671</v>
      </c>
      <c r="H173" s="40">
        <v>39.916666666666671</v>
      </c>
      <c r="I173" s="40">
        <v>40.333333333333343</v>
      </c>
      <c r="J173" s="40">
        <v>40.666666666666671</v>
      </c>
      <c r="K173" s="31">
        <v>40</v>
      </c>
      <c r="L173" s="31">
        <v>39.25</v>
      </c>
      <c r="M173" s="31">
        <v>456.47205000000002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192.95</v>
      </c>
      <c r="D174" s="40">
        <v>192.1</v>
      </c>
      <c r="E174" s="40">
        <v>190.2</v>
      </c>
      <c r="F174" s="40">
        <v>187.45</v>
      </c>
      <c r="G174" s="40">
        <v>185.54999999999998</v>
      </c>
      <c r="H174" s="40">
        <v>194.85</v>
      </c>
      <c r="I174" s="40">
        <v>196.75000000000003</v>
      </c>
      <c r="J174" s="40">
        <v>199.5</v>
      </c>
      <c r="K174" s="31">
        <v>194</v>
      </c>
      <c r="L174" s="31">
        <v>189.35</v>
      </c>
      <c r="M174" s="31">
        <v>81.169330000000002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151.1</v>
      </c>
      <c r="D175" s="40">
        <v>151.25</v>
      </c>
      <c r="E175" s="40">
        <v>149.35</v>
      </c>
      <c r="F175" s="40">
        <v>147.6</v>
      </c>
      <c r="G175" s="40">
        <v>145.69999999999999</v>
      </c>
      <c r="H175" s="40">
        <v>153</v>
      </c>
      <c r="I175" s="40">
        <v>154.89999999999998</v>
      </c>
      <c r="J175" s="40">
        <v>156.65</v>
      </c>
      <c r="K175" s="31">
        <v>153.15</v>
      </c>
      <c r="L175" s="31">
        <v>149.5</v>
      </c>
      <c r="M175" s="31">
        <v>37.017000000000003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2035.3</v>
      </c>
      <c r="D176" s="40">
        <v>2044.7833333333335</v>
      </c>
      <c r="E176" s="40">
        <v>2021.6166666666672</v>
      </c>
      <c r="F176" s="40">
        <v>2007.9333333333336</v>
      </c>
      <c r="G176" s="40">
        <v>1984.7666666666673</v>
      </c>
      <c r="H176" s="40">
        <v>2058.4666666666672</v>
      </c>
      <c r="I176" s="40">
        <v>2081.6333333333337</v>
      </c>
      <c r="J176" s="40">
        <v>2095.3166666666671</v>
      </c>
      <c r="K176" s="31">
        <v>2067.9499999999998</v>
      </c>
      <c r="L176" s="31">
        <v>2031.1</v>
      </c>
      <c r="M176" s="31">
        <v>52.383040000000001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1036.75</v>
      </c>
      <c r="D177" s="40">
        <v>1030.6333333333334</v>
      </c>
      <c r="E177" s="40">
        <v>1021.2666666666669</v>
      </c>
      <c r="F177" s="40">
        <v>1005.7833333333334</v>
      </c>
      <c r="G177" s="40">
        <v>996.41666666666686</v>
      </c>
      <c r="H177" s="40">
        <v>1046.1166666666668</v>
      </c>
      <c r="I177" s="40">
        <v>1055.4833333333331</v>
      </c>
      <c r="J177" s="40">
        <v>1070.9666666666669</v>
      </c>
      <c r="K177" s="31">
        <v>1040</v>
      </c>
      <c r="L177" s="31">
        <v>1015.15</v>
      </c>
      <c r="M177" s="31">
        <v>20.729430000000001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1098.5999999999999</v>
      </c>
      <c r="D178" s="40">
        <v>1104.5333333333333</v>
      </c>
      <c r="E178" s="40">
        <v>1086.0666666666666</v>
      </c>
      <c r="F178" s="40">
        <v>1073.5333333333333</v>
      </c>
      <c r="G178" s="40">
        <v>1055.0666666666666</v>
      </c>
      <c r="H178" s="40">
        <v>1117.0666666666666</v>
      </c>
      <c r="I178" s="40">
        <v>1135.5333333333333</v>
      </c>
      <c r="J178" s="40">
        <v>1148.0666666666666</v>
      </c>
      <c r="K178" s="31">
        <v>1123</v>
      </c>
      <c r="L178" s="31">
        <v>1092</v>
      </c>
      <c r="M178" s="31">
        <v>12.382289999999999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8658.7000000000007</v>
      </c>
      <c r="D179" s="40">
        <v>8438.3833333333332</v>
      </c>
      <c r="E179" s="40">
        <v>8151.9666666666672</v>
      </c>
      <c r="F179" s="40">
        <v>7645.2333333333336</v>
      </c>
      <c r="G179" s="40">
        <v>7358.8166666666675</v>
      </c>
      <c r="H179" s="40">
        <v>8945.1166666666668</v>
      </c>
      <c r="I179" s="40">
        <v>9231.5333333333347</v>
      </c>
      <c r="J179" s="40">
        <v>9738.2666666666664</v>
      </c>
      <c r="K179" s="31">
        <v>8724.7999999999993</v>
      </c>
      <c r="L179" s="31">
        <v>7931.65</v>
      </c>
      <c r="M179" s="31">
        <v>13.024480000000001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8356.1</v>
      </c>
      <c r="D180" s="40">
        <v>8276.4666666666653</v>
      </c>
      <c r="E180" s="40">
        <v>8175.9333333333307</v>
      </c>
      <c r="F180" s="40">
        <v>7995.7666666666655</v>
      </c>
      <c r="G180" s="40">
        <v>7895.2333333333308</v>
      </c>
      <c r="H180" s="40">
        <v>8456.6333333333314</v>
      </c>
      <c r="I180" s="40">
        <v>8557.1666666666679</v>
      </c>
      <c r="J180" s="40">
        <v>8737.3333333333303</v>
      </c>
      <c r="K180" s="31">
        <v>8377</v>
      </c>
      <c r="L180" s="31">
        <v>8096.3</v>
      </c>
      <c r="M180" s="31">
        <v>0.54093000000000002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28265.75</v>
      </c>
      <c r="D181" s="40">
        <v>28060.883333333331</v>
      </c>
      <c r="E181" s="40">
        <v>27788.016666666663</v>
      </c>
      <c r="F181" s="40">
        <v>27310.283333333333</v>
      </c>
      <c r="G181" s="40">
        <v>27037.416666666664</v>
      </c>
      <c r="H181" s="40">
        <v>28538.616666666661</v>
      </c>
      <c r="I181" s="40">
        <v>28811.48333333333</v>
      </c>
      <c r="J181" s="40">
        <v>29289.21666666666</v>
      </c>
      <c r="K181" s="31">
        <v>28333.75</v>
      </c>
      <c r="L181" s="31">
        <v>27583.15</v>
      </c>
      <c r="M181" s="31">
        <v>0.45521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1390.1</v>
      </c>
      <c r="D182" s="40">
        <v>1386.7666666666664</v>
      </c>
      <c r="E182" s="40">
        <v>1363.4333333333329</v>
      </c>
      <c r="F182" s="40">
        <v>1336.7666666666664</v>
      </c>
      <c r="G182" s="40">
        <v>1313.4333333333329</v>
      </c>
      <c r="H182" s="40">
        <v>1413.4333333333329</v>
      </c>
      <c r="I182" s="40">
        <v>1436.7666666666664</v>
      </c>
      <c r="J182" s="40">
        <v>1463.4333333333329</v>
      </c>
      <c r="K182" s="31">
        <v>1410.1</v>
      </c>
      <c r="L182" s="31">
        <v>1360.1</v>
      </c>
      <c r="M182" s="31">
        <v>14.263999999999999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1953.2</v>
      </c>
      <c r="D183" s="40">
        <v>1958.4333333333332</v>
      </c>
      <c r="E183" s="40">
        <v>1935.8666666666663</v>
      </c>
      <c r="F183" s="40">
        <v>1918.5333333333331</v>
      </c>
      <c r="G183" s="40">
        <v>1895.9666666666662</v>
      </c>
      <c r="H183" s="40">
        <v>1975.7666666666664</v>
      </c>
      <c r="I183" s="40">
        <v>1998.3333333333335</v>
      </c>
      <c r="J183" s="40">
        <v>2015.6666666666665</v>
      </c>
      <c r="K183" s="31">
        <v>1981</v>
      </c>
      <c r="L183" s="31">
        <v>1941.1</v>
      </c>
      <c r="M183" s="31">
        <v>3.88612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431.8</v>
      </c>
      <c r="D184" s="40">
        <v>435.63333333333338</v>
      </c>
      <c r="E184" s="40">
        <v>426.86666666666679</v>
      </c>
      <c r="F184" s="40">
        <v>421.93333333333339</v>
      </c>
      <c r="G184" s="40">
        <v>413.1666666666668</v>
      </c>
      <c r="H184" s="40">
        <v>440.56666666666678</v>
      </c>
      <c r="I184" s="40">
        <v>449.33333333333331</v>
      </c>
      <c r="J184" s="40">
        <v>454.26666666666677</v>
      </c>
      <c r="K184" s="31">
        <v>444.4</v>
      </c>
      <c r="L184" s="31">
        <v>430.7</v>
      </c>
      <c r="M184" s="31">
        <v>351.96812999999997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142.05000000000001</v>
      </c>
      <c r="D185" s="40">
        <v>142.81666666666669</v>
      </c>
      <c r="E185" s="40">
        <v>139.73333333333338</v>
      </c>
      <c r="F185" s="40">
        <v>137.41666666666669</v>
      </c>
      <c r="G185" s="40">
        <v>134.33333333333337</v>
      </c>
      <c r="H185" s="40">
        <v>145.13333333333338</v>
      </c>
      <c r="I185" s="40">
        <v>148.2166666666667</v>
      </c>
      <c r="J185" s="40">
        <v>150.53333333333339</v>
      </c>
      <c r="K185" s="31">
        <v>145.9</v>
      </c>
      <c r="L185" s="31">
        <v>140.5</v>
      </c>
      <c r="M185" s="31">
        <v>837.58559000000002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773.95</v>
      </c>
      <c r="D186" s="40">
        <v>751.2833333333333</v>
      </c>
      <c r="E186" s="40">
        <v>718.81666666666661</v>
      </c>
      <c r="F186" s="40">
        <v>663.68333333333328</v>
      </c>
      <c r="G186" s="40">
        <v>631.21666666666658</v>
      </c>
      <c r="H186" s="40">
        <v>806.41666666666663</v>
      </c>
      <c r="I186" s="40">
        <v>838.88333333333333</v>
      </c>
      <c r="J186" s="40">
        <v>894.01666666666665</v>
      </c>
      <c r="K186" s="31">
        <v>783.75</v>
      </c>
      <c r="L186" s="31">
        <v>696.15</v>
      </c>
      <c r="M186" s="31">
        <v>358.93709999999999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579.6</v>
      </c>
      <c r="D187" s="40">
        <v>568.51666666666677</v>
      </c>
      <c r="E187" s="40">
        <v>553.33333333333348</v>
      </c>
      <c r="F187" s="40">
        <v>527.06666666666672</v>
      </c>
      <c r="G187" s="40">
        <v>511.88333333333344</v>
      </c>
      <c r="H187" s="40">
        <v>594.78333333333353</v>
      </c>
      <c r="I187" s="40">
        <v>609.9666666666667</v>
      </c>
      <c r="J187" s="40">
        <v>636.23333333333358</v>
      </c>
      <c r="K187" s="31">
        <v>583.70000000000005</v>
      </c>
      <c r="L187" s="31">
        <v>542.25</v>
      </c>
      <c r="M187" s="31">
        <v>111.37343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638.79999999999995</v>
      </c>
      <c r="D188" s="40">
        <v>635.65</v>
      </c>
      <c r="E188" s="40">
        <v>625.75</v>
      </c>
      <c r="F188" s="40">
        <v>612.70000000000005</v>
      </c>
      <c r="G188" s="40">
        <v>602.80000000000007</v>
      </c>
      <c r="H188" s="40">
        <v>648.69999999999993</v>
      </c>
      <c r="I188" s="40">
        <v>658.5999999999998</v>
      </c>
      <c r="J188" s="40">
        <v>671.64999999999986</v>
      </c>
      <c r="K188" s="31">
        <v>645.54999999999995</v>
      </c>
      <c r="L188" s="31">
        <v>622.6</v>
      </c>
      <c r="M188" s="31">
        <v>3.8786900000000002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579.29999999999995</v>
      </c>
      <c r="D189" s="40">
        <v>582.7833333333333</v>
      </c>
      <c r="E189" s="40">
        <v>560.56666666666661</v>
      </c>
      <c r="F189" s="40">
        <v>541.83333333333326</v>
      </c>
      <c r="G189" s="40">
        <v>519.61666666666656</v>
      </c>
      <c r="H189" s="40">
        <v>601.51666666666665</v>
      </c>
      <c r="I189" s="40">
        <v>623.73333333333335</v>
      </c>
      <c r="J189" s="40">
        <v>642.4666666666667</v>
      </c>
      <c r="K189" s="31">
        <v>605</v>
      </c>
      <c r="L189" s="31">
        <v>564.04999999999995</v>
      </c>
      <c r="M189" s="31">
        <v>98.833380000000005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763.15</v>
      </c>
      <c r="D190" s="40">
        <v>761.68333333333339</v>
      </c>
      <c r="E190" s="40">
        <v>752.61666666666679</v>
      </c>
      <c r="F190" s="40">
        <v>742.08333333333337</v>
      </c>
      <c r="G190" s="40">
        <v>733.01666666666677</v>
      </c>
      <c r="H190" s="40">
        <v>772.21666666666681</v>
      </c>
      <c r="I190" s="40">
        <v>781.28333333333342</v>
      </c>
      <c r="J190" s="40">
        <v>791.81666666666683</v>
      </c>
      <c r="K190" s="31">
        <v>770.75</v>
      </c>
      <c r="L190" s="31">
        <v>751.15</v>
      </c>
      <c r="M190" s="31">
        <v>22.558060000000001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3167.45</v>
      </c>
      <c r="D191" s="40">
        <v>3184.4333333333329</v>
      </c>
      <c r="E191" s="40">
        <v>3145.3666666666659</v>
      </c>
      <c r="F191" s="40">
        <v>3123.2833333333328</v>
      </c>
      <c r="G191" s="40">
        <v>3084.2166666666658</v>
      </c>
      <c r="H191" s="40">
        <v>3206.516666666666</v>
      </c>
      <c r="I191" s="40">
        <v>3245.5833333333326</v>
      </c>
      <c r="J191" s="40">
        <v>3267.6666666666661</v>
      </c>
      <c r="K191" s="31">
        <v>3223.5</v>
      </c>
      <c r="L191" s="31">
        <v>3162.35</v>
      </c>
      <c r="M191" s="31">
        <v>29.99943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756.25</v>
      </c>
      <c r="D192" s="40">
        <v>754.48333333333323</v>
      </c>
      <c r="E192" s="40">
        <v>746.96666666666647</v>
      </c>
      <c r="F192" s="40">
        <v>737.68333333333328</v>
      </c>
      <c r="G192" s="40">
        <v>730.16666666666652</v>
      </c>
      <c r="H192" s="40">
        <v>763.76666666666642</v>
      </c>
      <c r="I192" s="40">
        <v>771.28333333333308</v>
      </c>
      <c r="J192" s="40">
        <v>780.56666666666638</v>
      </c>
      <c r="K192" s="31">
        <v>762</v>
      </c>
      <c r="L192" s="31">
        <v>745.2</v>
      </c>
      <c r="M192" s="31">
        <v>16.13176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4225.8999999999996</v>
      </c>
      <c r="D193" s="40">
        <v>4242.1333333333332</v>
      </c>
      <c r="E193" s="40">
        <v>4189.2666666666664</v>
      </c>
      <c r="F193" s="40">
        <v>4152.6333333333332</v>
      </c>
      <c r="G193" s="40">
        <v>4099.7666666666664</v>
      </c>
      <c r="H193" s="40">
        <v>4278.7666666666664</v>
      </c>
      <c r="I193" s="40">
        <v>4331.6333333333332</v>
      </c>
      <c r="J193" s="40">
        <v>4368.2666666666664</v>
      </c>
      <c r="K193" s="31">
        <v>4295</v>
      </c>
      <c r="L193" s="31">
        <v>4205.5</v>
      </c>
      <c r="M193" s="31">
        <v>1.06288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293.95</v>
      </c>
      <c r="D194" s="40">
        <v>295.73333333333335</v>
      </c>
      <c r="E194" s="40">
        <v>291.4666666666667</v>
      </c>
      <c r="F194" s="40">
        <v>288.98333333333335</v>
      </c>
      <c r="G194" s="40">
        <v>284.7166666666667</v>
      </c>
      <c r="H194" s="40">
        <v>298.2166666666667</v>
      </c>
      <c r="I194" s="40">
        <v>302.48333333333335</v>
      </c>
      <c r="J194" s="40">
        <v>304.9666666666667</v>
      </c>
      <c r="K194" s="31">
        <v>300</v>
      </c>
      <c r="L194" s="31">
        <v>293.25</v>
      </c>
      <c r="M194" s="31">
        <v>305.89609000000002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125</v>
      </c>
      <c r="D195" s="40">
        <v>124.64999999999999</v>
      </c>
      <c r="E195" s="40">
        <v>122.64999999999998</v>
      </c>
      <c r="F195" s="40">
        <v>120.29999999999998</v>
      </c>
      <c r="G195" s="40">
        <v>118.29999999999997</v>
      </c>
      <c r="H195" s="40">
        <v>126.99999999999999</v>
      </c>
      <c r="I195" s="40">
        <v>129</v>
      </c>
      <c r="J195" s="40">
        <v>131.35</v>
      </c>
      <c r="K195" s="31">
        <v>126.65</v>
      </c>
      <c r="L195" s="31">
        <v>122.3</v>
      </c>
      <c r="M195" s="31">
        <v>301.63350000000003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1434.3</v>
      </c>
      <c r="D196" s="40">
        <v>1444.9333333333334</v>
      </c>
      <c r="E196" s="40">
        <v>1417.1666666666667</v>
      </c>
      <c r="F196" s="40">
        <v>1400.0333333333333</v>
      </c>
      <c r="G196" s="40">
        <v>1372.2666666666667</v>
      </c>
      <c r="H196" s="40">
        <v>1462.0666666666668</v>
      </c>
      <c r="I196" s="40">
        <v>1489.8333333333333</v>
      </c>
      <c r="J196" s="40">
        <v>1506.9666666666669</v>
      </c>
      <c r="K196" s="31">
        <v>1472.7</v>
      </c>
      <c r="L196" s="31">
        <v>1427.8</v>
      </c>
      <c r="M196" s="31">
        <v>140.49265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1209.55</v>
      </c>
      <c r="D197" s="40">
        <v>1207.2833333333333</v>
      </c>
      <c r="E197" s="40">
        <v>1177.2666666666667</v>
      </c>
      <c r="F197" s="40">
        <v>1144.9833333333333</v>
      </c>
      <c r="G197" s="40">
        <v>1114.9666666666667</v>
      </c>
      <c r="H197" s="40">
        <v>1239.5666666666666</v>
      </c>
      <c r="I197" s="40">
        <v>1269.583333333333</v>
      </c>
      <c r="J197" s="40">
        <v>1301.8666666666666</v>
      </c>
      <c r="K197" s="31">
        <v>1237.3</v>
      </c>
      <c r="L197" s="31">
        <v>1175</v>
      </c>
      <c r="M197" s="31">
        <v>204.25030000000001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1093.2</v>
      </c>
      <c r="D198" s="40">
        <v>1083.4833333333333</v>
      </c>
      <c r="E198" s="40">
        <v>1067.0166666666667</v>
      </c>
      <c r="F198" s="40">
        <v>1040.8333333333333</v>
      </c>
      <c r="G198" s="40">
        <v>1024.3666666666666</v>
      </c>
      <c r="H198" s="40">
        <v>1109.6666666666667</v>
      </c>
      <c r="I198" s="40">
        <v>1126.1333333333334</v>
      </c>
      <c r="J198" s="40">
        <v>1152.3166666666668</v>
      </c>
      <c r="K198" s="31">
        <v>1099.95</v>
      </c>
      <c r="L198" s="31">
        <v>1057.3</v>
      </c>
      <c r="M198" s="31">
        <v>7.5242100000000001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1714.55</v>
      </c>
      <c r="D199" s="40">
        <v>1724.55</v>
      </c>
      <c r="E199" s="40">
        <v>1701.1999999999998</v>
      </c>
      <c r="F199" s="40">
        <v>1687.85</v>
      </c>
      <c r="G199" s="40">
        <v>1664.4999999999998</v>
      </c>
      <c r="H199" s="40">
        <v>1737.8999999999999</v>
      </c>
      <c r="I199" s="40">
        <v>1761.2499999999998</v>
      </c>
      <c r="J199" s="40">
        <v>1774.6</v>
      </c>
      <c r="K199" s="31">
        <v>1747.9</v>
      </c>
      <c r="L199" s="31">
        <v>1711.2</v>
      </c>
      <c r="M199" s="31">
        <v>11.99644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3071.1</v>
      </c>
      <c r="D200" s="40">
        <v>3066.8333333333335</v>
      </c>
      <c r="E200" s="40">
        <v>3027.916666666667</v>
      </c>
      <c r="F200" s="40">
        <v>2984.7333333333336</v>
      </c>
      <c r="G200" s="40">
        <v>2945.8166666666671</v>
      </c>
      <c r="H200" s="40">
        <v>3110.0166666666669</v>
      </c>
      <c r="I200" s="40">
        <v>3148.9333333333338</v>
      </c>
      <c r="J200" s="40">
        <v>3192.1166666666668</v>
      </c>
      <c r="K200" s="31">
        <v>3105.75</v>
      </c>
      <c r="L200" s="31">
        <v>3023.65</v>
      </c>
      <c r="M200" s="31">
        <v>1.8989400000000001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455.2</v>
      </c>
      <c r="D201" s="40">
        <v>453.25</v>
      </c>
      <c r="E201" s="40">
        <v>450</v>
      </c>
      <c r="F201" s="40">
        <v>444.8</v>
      </c>
      <c r="G201" s="40">
        <v>441.55</v>
      </c>
      <c r="H201" s="40">
        <v>458.45</v>
      </c>
      <c r="I201" s="40">
        <v>461.7</v>
      </c>
      <c r="J201" s="40">
        <v>466.9</v>
      </c>
      <c r="K201" s="31">
        <v>456.5</v>
      </c>
      <c r="L201" s="31">
        <v>448.05</v>
      </c>
      <c r="M201" s="31">
        <v>4.0949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922.9</v>
      </c>
      <c r="D202" s="40">
        <v>925.94999999999993</v>
      </c>
      <c r="E202" s="40">
        <v>908.94999999999982</v>
      </c>
      <c r="F202" s="40">
        <v>894.99999999999989</v>
      </c>
      <c r="G202" s="40">
        <v>877.99999999999977</v>
      </c>
      <c r="H202" s="40">
        <v>939.89999999999986</v>
      </c>
      <c r="I202" s="40">
        <v>956.90000000000009</v>
      </c>
      <c r="J202" s="40">
        <v>970.84999999999991</v>
      </c>
      <c r="K202" s="31">
        <v>942.95</v>
      </c>
      <c r="L202" s="31">
        <v>912</v>
      </c>
      <c r="M202" s="31">
        <v>7.20404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808.55</v>
      </c>
      <c r="D203" s="40">
        <v>809.73333333333323</v>
      </c>
      <c r="E203" s="40">
        <v>784.96666666666647</v>
      </c>
      <c r="F203" s="40">
        <v>761.38333333333321</v>
      </c>
      <c r="G203" s="40">
        <v>736.61666666666645</v>
      </c>
      <c r="H203" s="40">
        <v>833.31666666666649</v>
      </c>
      <c r="I203" s="40">
        <v>858.08333333333314</v>
      </c>
      <c r="J203" s="40">
        <v>881.66666666666652</v>
      </c>
      <c r="K203" s="31">
        <v>834.5</v>
      </c>
      <c r="L203" s="31">
        <v>786.15</v>
      </c>
      <c r="M203" s="31">
        <v>77.030339999999995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7619.2</v>
      </c>
      <c r="D204" s="40">
        <v>7647.0666666666666</v>
      </c>
      <c r="E204" s="40">
        <v>7564.1333333333332</v>
      </c>
      <c r="F204" s="40">
        <v>7509.0666666666666</v>
      </c>
      <c r="G204" s="40">
        <v>7426.1333333333332</v>
      </c>
      <c r="H204" s="40">
        <v>7702.1333333333332</v>
      </c>
      <c r="I204" s="40">
        <v>7785.0666666666657</v>
      </c>
      <c r="J204" s="40">
        <v>7840.1333333333332</v>
      </c>
      <c r="K204" s="31">
        <v>7730</v>
      </c>
      <c r="L204" s="31">
        <v>7592</v>
      </c>
      <c r="M204" s="31">
        <v>2.45105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36.85</v>
      </c>
      <c r="D205" s="40">
        <v>37.316666666666663</v>
      </c>
      <c r="E205" s="40">
        <v>36.133333333333326</v>
      </c>
      <c r="F205" s="40">
        <v>35.416666666666664</v>
      </c>
      <c r="G205" s="40">
        <v>34.233333333333327</v>
      </c>
      <c r="H205" s="40">
        <v>38.033333333333324</v>
      </c>
      <c r="I205" s="40">
        <v>39.216666666666661</v>
      </c>
      <c r="J205" s="40">
        <v>39.933333333333323</v>
      </c>
      <c r="K205" s="31">
        <v>38.5</v>
      </c>
      <c r="L205" s="31">
        <v>36.6</v>
      </c>
      <c r="M205" s="31">
        <v>211.52450999999999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1428.6</v>
      </c>
      <c r="D206" s="40">
        <v>1433</v>
      </c>
      <c r="E206" s="40">
        <v>1414</v>
      </c>
      <c r="F206" s="40">
        <v>1399.4</v>
      </c>
      <c r="G206" s="40">
        <v>1380.4</v>
      </c>
      <c r="H206" s="40">
        <v>1447.6</v>
      </c>
      <c r="I206" s="40">
        <v>1466.6</v>
      </c>
      <c r="J206" s="40">
        <v>1481.1999999999998</v>
      </c>
      <c r="K206" s="31">
        <v>1452</v>
      </c>
      <c r="L206" s="31">
        <v>1418.4</v>
      </c>
      <c r="M206" s="31">
        <v>3.4261499999999998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640.75</v>
      </c>
      <c r="D207" s="40">
        <v>641.91666666666663</v>
      </c>
      <c r="E207" s="40">
        <v>635.83333333333326</v>
      </c>
      <c r="F207" s="40">
        <v>630.91666666666663</v>
      </c>
      <c r="G207" s="40">
        <v>624.83333333333326</v>
      </c>
      <c r="H207" s="40">
        <v>646.83333333333326</v>
      </c>
      <c r="I207" s="40">
        <v>652.91666666666652</v>
      </c>
      <c r="J207" s="40">
        <v>657.83333333333326</v>
      </c>
      <c r="K207" s="31">
        <v>648</v>
      </c>
      <c r="L207" s="31">
        <v>637</v>
      </c>
      <c r="M207" s="31">
        <v>11.65344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249</v>
      </c>
      <c r="D208" s="40">
        <v>250.88333333333333</v>
      </c>
      <c r="E208" s="40">
        <v>245.36666666666667</v>
      </c>
      <c r="F208" s="40">
        <v>241.73333333333335</v>
      </c>
      <c r="G208" s="40">
        <v>236.2166666666667</v>
      </c>
      <c r="H208" s="40">
        <v>254.51666666666665</v>
      </c>
      <c r="I208" s="40">
        <v>260.0333333333333</v>
      </c>
      <c r="J208" s="40">
        <v>263.66666666666663</v>
      </c>
      <c r="K208" s="31">
        <v>256.39999999999998</v>
      </c>
      <c r="L208" s="31">
        <v>247.25</v>
      </c>
      <c r="M208" s="31">
        <v>21.164110000000001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761.8</v>
      </c>
      <c r="D209" s="40">
        <v>761.23333333333323</v>
      </c>
      <c r="E209" s="40">
        <v>753.56666666666649</v>
      </c>
      <c r="F209" s="40">
        <v>745.33333333333326</v>
      </c>
      <c r="G209" s="40">
        <v>737.66666666666652</v>
      </c>
      <c r="H209" s="40">
        <v>769.46666666666647</v>
      </c>
      <c r="I209" s="40">
        <v>777.13333333333321</v>
      </c>
      <c r="J209" s="40">
        <v>785.36666666666645</v>
      </c>
      <c r="K209" s="31">
        <v>768.9</v>
      </c>
      <c r="L209" s="31">
        <v>753</v>
      </c>
      <c r="M209" s="31">
        <v>7.5162699999999996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301.85000000000002</v>
      </c>
      <c r="D210" s="40">
        <v>299.56666666666666</v>
      </c>
      <c r="E210" s="40">
        <v>292.7833333333333</v>
      </c>
      <c r="F210" s="40">
        <v>283.71666666666664</v>
      </c>
      <c r="G210" s="40">
        <v>276.93333333333328</v>
      </c>
      <c r="H210" s="40">
        <v>308.63333333333333</v>
      </c>
      <c r="I210" s="40">
        <v>315.41666666666674</v>
      </c>
      <c r="J210" s="40">
        <v>324.48333333333335</v>
      </c>
      <c r="K210" s="31">
        <v>306.35000000000002</v>
      </c>
      <c r="L210" s="31">
        <v>290.5</v>
      </c>
      <c r="M210" s="31">
        <v>346.14433000000002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8.25</v>
      </c>
      <c r="D211" s="40">
        <v>8.2833333333333332</v>
      </c>
      <c r="E211" s="40">
        <v>8.1666666666666661</v>
      </c>
      <c r="F211" s="40">
        <v>8.0833333333333321</v>
      </c>
      <c r="G211" s="40">
        <v>7.966666666666665</v>
      </c>
      <c r="H211" s="40">
        <v>8.3666666666666671</v>
      </c>
      <c r="I211" s="40">
        <v>8.4833333333333343</v>
      </c>
      <c r="J211" s="40">
        <v>8.5666666666666682</v>
      </c>
      <c r="K211" s="31">
        <v>8.4</v>
      </c>
      <c r="L211" s="31">
        <v>8.1999999999999993</v>
      </c>
      <c r="M211" s="31">
        <v>1191.7600299999999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1059.2</v>
      </c>
      <c r="D212" s="40">
        <v>1050.3166666666666</v>
      </c>
      <c r="E212" s="40">
        <v>1035.6333333333332</v>
      </c>
      <c r="F212" s="40">
        <v>1012.0666666666666</v>
      </c>
      <c r="G212" s="40">
        <v>997.38333333333321</v>
      </c>
      <c r="H212" s="40">
        <v>1073.8833333333332</v>
      </c>
      <c r="I212" s="40">
        <v>1088.5666666666666</v>
      </c>
      <c r="J212" s="40">
        <v>1112.1333333333332</v>
      </c>
      <c r="K212" s="31">
        <v>1065</v>
      </c>
      <c r="L212" s="31">
        <v>1026.75</v>
      </c>
      <c r="M212" s="31">
        <v>12.468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2202.9499999999998</v>
      </c>
      <c r="D213" s="40">
        <v>2181.6</v>
      </c>
      <c r="E213" s="40">
        <v>2153.1999999999998</v>
      </c>
      <c r="F213" s="40">
        <v>2103.4499999999998</v>
      </c>
      <c r="G213" s="40">
        <v>2075.0499999999997</v>
      </c>
      <c r="H213" s="40">
        <v>2231.35</v>
      </c>
      <c r="I213" s="40">
        <v>2259.7500000000005</v>
      </c>
      <c r="J213" s="40">
        <v>2309.5</v>
      </c>
      <c r="K213" s="31">
        <v>2210</v>
      </c>
      <c r="L213" s="31">
        <v>2131.85</v>
      </c>
      <c r="M213" s="31">
        <v>0.84153999999999995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587.15</v>
      </c>
      <c r="D214" s="40">
        <v>588.38333333333333</v>
      </c>
      <c r="E214" s="40">
        <v>583.76666666666665</v>
      </c>
      <c r="F214" s="40">
        <v>580.38333333333333</v>
      </c>
      <c r="G214" s="40">
        <v>575.76666666666665</v>
      </c>
      <c r="H214" s="40">
        <v>591.76666666666665</v>
      </c>
      <c r="I214" s="40">
        <v>596.38333333333321</v>
      </c>
      <c r="J214" s="40">
        <v>599.76666666666665</v>
      </c>
      <c r="K214" s="40">
        <v>593</v>
      </c>
      <c r="L214" s="40">
        <v>585</v>
      </c>
      <c r="M214" s="40">
        <v>31.782060000000001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12.75</v>
      </c>
      <c r="D215" s="40">
        <v>12.799999999999999</v>
      </c>
      <c r="E215" s="40">
        <v>12.649999999999999</v>
      </c>
      <c r="F215" s="40">
        <v>12.549999999999999</v>
      </c>
      <c r="G215" s="40">
        <v>12.399999999999999</v>
      </c>
      <c r="H215" s="40">
        <v>12.899999999999999</v>
      </c>
      <c r="I215" s="40">
        <v>13.05</v>
      </c>
      <c r="J215" s="40">
        <v>13.149999999999999</v>
      </c>
      <c r="K215" s="40">
        <v>12.95</v>
      </c>
      <c r="L215" s="40">
        <v>12.7</v>
      </c>
      <c r="M215" s="40">
        <v>994.29624000000001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202.75</v>
      </c>
      <c r="D216" s="40">
        <v>201.91666666666666</v>
      </c>
      <c r="E216" s="40">
        <v>197.83333333333331</v>
      </c>
      <c r="F216" s="40">
        <v>192.91666666666666</v>
      </c>
      <c r="G216" s="40">
        <v>188.83333333333331</v>
      </c>
      <c r="H216" s="40">
        <v>206.83333333333331</v>
      </c>
      <c r="I216" s="40">
        <v>210.91666666666663</v>
      </c>
      <c r="J216" s="40">
        <v>215.83333333333331</v>
      </c>
      <c r="K216" s="40">
        <v>206</v>
      </c>
      <c r="L216" s="40">
        <v>197</v>
      </c>
      <c r="M216" s="40">
        <v>93.192499999999995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2"/>
      <c r="B1" s="463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5" t="s">
        <v>16</v>
      </c>
      <c r="B9" s="457" t="s">
        <v>18</v>
      </c>
      <c r="C9" s="461" t="s">
        <v>20</v>
      </c>
      <c r="D9" s="461" t="s">
        <v>21</v>
      </c>
      <c r="E9" s="452" t="s">
        <v>22</v>
      </c>
      <c r="F9" s="453"/>
      <c r="G9" s="454"/>
      <c r="H9" s="452" t="s">
        <v>23</v>
      </c>
      <c r="I9" s="453"/>
      <c r="J9" s="454"/>
      <c r="K9" s="26"/>
      <c r="L9" s="27"/>
      <c r="M9" s="55"/>
      <c r="N9" s="1"/>
      <c r="O9" s="1"/>
    </row>
    <row r="10" spans="1:15" ht="42.75" customHeight="1">
      <c r="A10" s="459"/>
      <c r="B10" s="460"/>
      <c r="C10" s="460"/>
      <c r="D10" s="4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24660.9</v>
      </c>
      <c r="D11" s="40">
        <v>24722.3</v>
      </c>
      <c r="E11" s="40">
        <v>24449.599999999999</v>
      </c>
      <c r="F11" s="40">
        <v>24238.3</v>
      </c>
      <c r="G11" s="40">
        <v>23965.599999999999</v>
      </c>
      <c r="H11" s="40">
        <v>24933.599999999999</v>
      </c>
      <c r="I11" s="40">
        <v>25206.300000000003</v>
      </c>
      <c r="J11" s="40">
        <v>25417.599999999999</v>
      </c>
      <c r="K11" s="31">
        <v>24995</v>
      </c>
      <c r="L11" s="31">
        <v>24511</v>
      </c>
      <c r="M11" s="31">
        <v>1.4579999999999999E-2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1699.15</v>
      </c>
      <c r="D12" s="40">
        <v>1702.3</v>
      </c>
      <c r="E12" s="40">
        <v>1679.6</v>
      </c>
      <c r="F12" s="40">
        <v>1660.05</v>
      </c>
      <c r="G12" s="40">
        <v>1637.35</v>
      </c>
      <c r="H12" s="40">
        <v>1721.85</v>
      </c>
      <c r="I12" s="40">
        <v>1744.5500000000002</v>
      </c>
      <c r="J12" s="40">
        <v>1764.1</v>
      </c>
      <c r="K12" s="31">
        <v>1725</v>
      </c>
      <c r="L12" s="31">
        <v>1682.75</v>
      </c>
      <c r="M12" s="31">
        <v>0.85831000000000002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1925.6</v>
      </c>
      <c r="D13" s="40">
        <v>1924.3333333333333</v>
      </c>
      <c r="E13" s="40">
        <v>1905.4166666666665</v>
      </c>
      <c r="F13" s="40">
        <v>1885.2333333333333</v>
      </c>
      <c r="G13" s="40">
        <v>1866.3166666666666</v>
      </c>
      <c r="H13" s="40">
        <v>1944.5166666666664</v>
      </c>
      <c r="I13" s="40">
        <v>1963.4333333333329</v>
      </c>
      <c r="J13" s="40">
        <v>1983.6166666666663</v>
      </c>
      <c r="K13" s="31">
        <v>1943.25</v>
      </c>
      <c r="L13" s="31">
        <v>1904.15</v>
      </c>
      <c r="M13" s="31">
        <v>0.37291999999999997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2394.1</v>
      </c>
      <c r="D14" s="40">
        <v>2389.7000000000003</v>
      </c>
      <c r="E14" s="40">
        <v>2364.4000000000005</v>
      </c>
      <c r="F14" s="40">
        <v>2334.7000000000003</v>
      </c>
      <c r="G14" s="40">
        <v>2309.4000000000005</v>
      </c>
      <c r="H14" s="40">
        <v>2419.4000000000005</v>
      </c>
      <c r="I14" s="40">
        <v>2444.7000000000007</v>
      </c>
      <c r="J14" s="40">
        <v>2474.4000000000005</v>
      </c>
      <c r="K14" s="31">
        <v>2415</v>
      </c>
      <c r="L14" s="31">
        <v>2360</v>
      </c>
      <c r="M14" s="31">
        <v>4.6528400000000003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2000.7</v>
      </c>
      <c r="D15" s="40">
        <v>2004.6333333333332</v>
      </c>
      <c r="E15" s="40">
        <v>1986.3166666666664</v>
      </c>
      <c r="F15" s="40">
        <v>1971.9333333333332</v>
      </c>
      <c r="G15" s="40">
        <v>1953.6166666666663</v>
      </c>
      <c r="H15" s="40">
        <v>2019.0166666666664</v>
      </c>
      <c r="I15" s="40">
        <v>2037.333333333333</v>
      </c>
      <c r="J15" s="40">
        <v>2051.7166666666662</v>
      </c>
      <c r="K15" s="31">
        <v>2022.95</v>
      </c>
      <c r="L15" s="31">
        <v>1990.25</v>
      </c>
      <c r="M15" s="31">
        <v>8.276E-2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1746.1</v>
      </c>
      <c r="D16" s="40">
        <v>1759.7</v>
      </c>
      <c r="E16" s="40">
        <v>1719.9</v>
      </c>
      <c r="F16" s="40">
        <v>1693.7</v>
      </c>
      <c r="G16" s="40">
        <v>1653.9</v>
      </c>
      <c r="H16" s="40">
        <v>1785.9</v>
      </c>
      <c r="I16" s="40">
        <v>1825.6999999999998</v>
      </c>
      <c r="J16" s="40">
        <v>1851.9</v>
      </c>
      <c r="K16" s="31">
        <v>1799.5</v>
      </c>
      <c r="L16" s="31">
        <v>1733.5</v>
      </c>
      <c r="M16" s="31">
        <v>1.66442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1219.7</v>
      </c>
      <c r="D17" s="40">
        <v>1204.75</v>
      </c>
      <c r="E17" s="40">
        <v>1186.1500000000001</v>
      </c>
      <c r="F17" s="40">
        <v>1152.6000000000001</v>
      </c>
      <c r="G17" s="40">
        <v>1134.0000000000002</v>
      </c>
      <c r="H17" s="40">
        <v>1238.3</v>
      </c>
      <c r="I17" s="40">
        <v>1256.8999999999999</v>
      </c>
      <c r="J17" s="40">
        <v>1290.4499999999998</v>
      </c>
      <c r="K17" s="31">
        <v>1223.3499999999999</v>
      </c>
      <c r="L17" s="31">
        <v>1171.2</v>
      </c>
      <c r="M17" s="31">
        <v>12.683949999999999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667.4</v>
      </c>
      <c r="D18" s="40">
        <v>666.7833333333333</v>
      </c>
      <c r="E18" s="40">
        <v>663.36666666666656</v>
      </c>
      <c r="F18" s="40">
        <v>659.33333333333326</v>
      </c>
      <c r="G18" s="40">
        <v>655.91666666666652</v>
      </c>
      <c r="H18" s="40">
        <v>670.81666666666661</v>
      </c>
      <c r="I18" s="40">
        <v>674.23333333333335</v>
      </c>
      <c r="J18" s="40">
        <v>678.26666666666665</v>
      </c>
      <c r="K18" s="31">
        <v>670.2</v>
      </c>
      <c r="L18" s="31">
        <v>662.75</v>
      </c>
      <c r="M18" s="31">
        <v>2.8566500000000001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934.8</v>
      </c>
      <c r="D19" s="40">
        <v>923.23333333333323</v>
      </c>
      <c r="E19" s="40">
        <v>904.51666666666642</v>
      </c>
      <c r="F19" s="40">
        <v>874.23333333333323</v>
      </c>
      <c r="G19" s="40">
        <v>855.51666666666642</v>
      </c>
      <c r="H19" s="40">
        <v>953.51666666666642</v>
      </c>
      <c r="I19" s="40">
        <v>972.23333333333335</v>
      </c>
      <c r="J19" s="40">
        <v>1002.5166666666664</v>
      </c>
      <c r="K19" s="31">
        <v>941.95</v>
      </c>
      <c r="L19" s="31">
        <v>892.95</v>
      </c>
      <c r="M19" s="31">
        <v>19.05761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2521.6999999999998</v>
      </c>
      <c r="D20" s="40">
        <v>2572.6666666666665</v>
      </c>
      <c r="E20" s="40">
        <v>2459.0333333333328</v>
      </c>
      <c r="F20" s="40">
        <v>2396.3666666666663</v>
      </c>
      <c r="G20" s="40">
        <v>2282.7333333333327</v>
      </c>
      <c r="H20" s="40">
        <v>2635.333333333333</v>
      </c>
      <c r="I20" s="40">
        <v>2748.9666666666672</v>
      </c>
      <c r="J20" s="40">
        <v>2811.6333333333332</v>
      </c>
      <c r="K20" s="31">
        <v>2686.3</v>
      </c>
      <c r="L20" s="31">
        <v>2510</v>
      </c>
      <c r="M20" s="31">
        <v>0.56440999999999997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19012.75</v>
      </c>
      <c r="D21" s="40">
        <v>18769.133333333331</v>
      </c>
      <c r="E21" s="40">
        <v>18293.566666666662</v>
      </c>
      <c r="F21" s="40">
        <v>17574.383333333331</v>
      </c>
      <c r="G21" s="40">
        <v>17098.816666666662</v>
      </c>
      <c r="H21" s="40">
        <v>19488.316666666662</v>
      </c>
      <c r="I21" s="40">
        <v>19963.883333333328</v>
      </c>
      <c r="J21" s="40">
        <v>20683.066666666662</v>
      </c>
      <c r="K21" s="31">
        <v>19244.7</v>
      </c>
      <c r="L21" s="31">
        <v>18049.95</v>
      </c>
      <c r="M21" s="31">
        <v>0.24423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1420.25</v>
      </c>
      <c r="D22" s="40">
        <v>1423.3333333333333</v>
      </c>
      <c r="E22" s="40">
        <v>1397.1666666666665</v>
      </c>
      <c r="F22" s="40">
        <v>1374.0833333333333</v>
      </c>
      <c r="G22" s="40">
        <v>1347.9166666666665</v>
      </c>
      <c r="H22" s="40">
        <v>1446.4166666666665</v>
      </c>
      <c r="I22" s="40">
        <v>1472.583333333333</v>
      </c>
      <c r="J22" s="40">
        <v>1495.6666666666665</v>
      </c>
      <c r="K22" s="31">
        <v>1449.5</v>
      </c>
      <c r="L22" s="31">
        <v>1400.25</v>
      </c>
      <c r="M22" s="31">
        <v>44.03219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882.3</v>
      </c>
      <c r="D23" s="40">
        <v>898.4666666666667</v>
      </c>
      <c r="E23" s="40">
        <v>861.93333333333339</v>
      </c>
      <c r="F23" s="40">
        <v>841.56666666666672</v>
      </c>
      <c r="G23" s="40">
        <v>805.03333333333342</v>
      </c>
      <c r="H23" s="40">
        <v>918.83333333333337</v>
      </c>
      <c r="I23" s="40">
        <v>955.36666666666667</v>
      </c>
      <c r="J23" s="40">
        <v>975.73333333333335</v>
      </c>
      <c r="K23" s="31">
        <v>935</v>
      </c>
      <c r="L23" s="31">
        <v>878.1</v>
      </c>
      <c r="M23" s="31">
        <v>2.38191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674.5</v>
      </c>
      <c r="D24" s="40">
        <v>673.93333333333328</v>
      </c>
      <c r="E24" s="40">
        <v>660.06666666666661</v>
      </c>
      <c r="F24" s="40">
        <v>645.63333333333333</v>
      </c>
      <c r="G24" s="40">
        <v>631.76666666666665</v>
      </c>
      <c r="H24" s="40">
        <v>688.36666666666656</v>
      </c>
      <c r="I24" s="40">
        <v>702.23333333333312</v>
      </c>
      <c r="J24" s="40">
        <v>716.66666666666652</v>
      </c>
      <c r="K24" s="31">
        <v>687.8</v>
      </c>
      <c r="L24" s="31">
        <v>659.5</v>
      </c>
      <c r="M24" s="31">
        <v>134.40904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892.55</v>
      </c>
      <c r="D25" s="40">
        <v>900.86666666666667</v>
      </c>
      <c r="E25" s="40">
        <v>871.73333333333335</v>
      </c>
      <c r="F25" s="40">
        <v>850.91666666666663</v>
      </c>
      <c r="G25" s="40">
        <v>821.7833333333333</v>
      </c>
      <c r="H25" s="40">
        <v>921.68333333333339</v>
      </c>
      <c r="I25" s="40">
        <v>950.81666666666683</v>
      </c>
      <c r="J25" s="40">
        <v>971.63333333333344</v>
      </c>
      <c r="K25" s="31">
        <v>930</v>
      </c>
      <c r="L25" s="31">
        <v>880.05</v>
      </c>
      <c r="M25" s="31">
        <v>2.87188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893.45</v>
      </c>
      <c r="D26" s="40">
        <v>911.5</v>
      </c>
      <c r="E26" s="40">
        <v>873</v>
      </c>
      <c r="F26" s="40">
        <v>852.55</v>
      </c>
      <c r="G26" s="40">
        <v>814.05</v>
      </c>
      <c r="H26" s="40">
        <v>931.95</v>
      </c>
      <c r="I26" s="40">
        <v>970.45</v>
      </c>
      <c r="J26" s="40">
        <v>990.90000000000009</v>
      </c>
      <c r="K26" s="31">
        <v>950</v>
      </c>
      <c r="L26" s="31">
        <v>891.05</v>
      </c>
      <c r="M26" s="31">
        <v>1.66571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115.8</v>
      </c>
      <c r="D27" s="40">
        <v>116.39999999999999</v>
      </c>
      <c r="E27" s="40">
        <v>114.89999999999998</v>
      </c>
      <c r="F27" s="40">
        <v>113.99999999999999</v>
      </c>
      <c r="G27" s="40">
        <v>112.49999999999997</v>
      </c>
      <c r="H27" s="40">
        <v>117.29999999999998</v>
      </c>
      <c r="I27" s="40">
        <v>118.80000000000001</v>
      </c>
      <c r="J27" s="40">
        <v>119.69999999999999</v>
      </c>
      <c r="K27" s="31">
        <v>117.9</v>
      </c>
      <c r="L27" s="31">
        <v>115.5</v>
      </c>
      <c r="M27" s="31">
        <v>21.65183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224.25</v>
      </c>
      <c r="D28" s="40">
        <v>225.96666666666667</v>
      </c>
      <c r="E28" s="40">
        <v>217.43333333333334</v>
      </c>
      <c r="F28" s="40">
        <v>210.61666666666667</v>
      </c>
      <c r="G28" s="40">
        <v>202.08333333333334</v>
      </c>
      <c r="H28" s="40">
        <v>232.78333333333333</v>
      </c>
      <c r="I28" s="40">
        <v>241.31666666666669</v>
      </c>
      <c r="J28" s="40">
        <v>248.13333333333333</v>
      </c>
      <c r="K28" s="31">
        <v>234.5</v>
      </c>
      <c r="L28" s="31">
        <v>219.15</v>
      </c>
      <c r="M28" s="31">
        <v>141.24520999999999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399.25</v>
      </c>
      <c r="D29" s="40">
        <v>401.15000000000003</v>
      </c>
      <c r="E29" s="40">
        <v>394.60000000000008</v>
      </c>
      <c r="F29" s="40">
        <v>389.95000000000005</v>
      </c>
      <c r="G29" s="40">
        <v>383.40000000000009</v>
      </c>
      <c r="H29" s="40">
        <v>405.80000000000007</v>
      </c>
      <c r="I29" s="40">
        <v>412.35</v>
      </c>
      <c r="J29" s="40">
        <v>417.00000000000006</v>
      </c>
      <c r="K29" s="31">
        <v>407.7</v>
      </c>
      <c r="L29" s="31">
        <v>396.5</v>
      </c>
      <c r="M29" s="31">
        <v>1.5835999999999999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319.64999999999998</v>
      </c>
      <c r="D30" s="40">
        <v>321.09999999999997</v>
      </c>
      <c r="E30" s="40">
        <v>315.69999999999993</v>
      </c>
      <c r="F30" s="40">
        <v>311.74999999999994</v>
      </c>
      <c r="G30" s="40">
        <v>306.34999999999991</v>
      </c>
      <c r="H30" s="40">
        <v>325.04999999999995</v>
      </c>
      <c r="I30" s="40">
        <v>330.44999999999993</v>
      </c>
      <c r="J30" s="40">
        <v>334.4</v>
      </c>
      <c r="K30" s="31">
        <v>326.5</v>
      </c>
      <c r="L30" s="31">
        <v>317.14999999999998</v>
      </c>
      <c r="M30" s="31">
        <v>5.7139100000000003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4185.25</v>
      </c>
      <c r="D31" s="40">
        <v>4173.8833333333332</v>
      </c>
      <c r="E31" s="40">
        <v>4127.8666666666668</v>
      </c>
      <c r="F31" s="40">
        <v>4070.4833333333336</v>
      </c>
      <c r="G31" s="40">
        <v>4024.4666666666672</v>
      </c>
      <c r="H31" s="40">
        <v>4231.2666666666664</v>
      </c>
      <c r="I31" s="40">
        <v>4277.2833333333328</v>
      </c>
      <c r="J31" s="40">
        <v>4334.6666666666661</v>
      </c>
      <c r="K31" s="31">
        <v>4219.8999999999996</v>
      </c>
      <c r="L31" s="31">
        <v>4116.5</v>
      </c>
      <c r="M31" s="31">
        <v>0.27856999999999998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2292.1</v>
      </c>
      <c r="D32" s="40">
        <v>2311.0333333333333</v>
      </c>
      <c r="E32" s="40">
        <v>2232.1666666666665</v>
      </c>
      <c r="F32" s="40">
        <v>2172.2333333333331</v>
      </c>
      <c r="G32" s="40">
        <v>2093.3666666666663</v>
      </c>
      <c r="H32" s="40">
        <v>2370.9666666666667</v>
      </c>
      <c r="I32" s="40">
        <v>2449.8333333333335</v>
      </c>
      <c r="J32" s="40">
        <v>2509.7666666666669</v>
      </c>
      <c r="K32" s="31">
        <v>2389.9</v>
      </c>
      <c r="L32" s="31">
        <v>2251.1</v>
      </c>
      <c r="M32" s="31">
        <v>1.8413600000000001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2271.75</v>
      </c>
      <c r="D33" s="40">
        <v>2267.2333333333331</v>
      </c>
      <c r="E33" s="40">
        <v>2246.7166666666662</v>
      </c>
      <c r="F33" s="40">
        <v>2221.6833333333329</v>
      </c>
      <c r="G33" s="40">
        <v>2201.1666666666661</v>
      </c>
      <c r="H33" s="40">
        <v>2292.2666666666664</v>
      </c>
      <c r="I33" s="40">
        <v>2312.7833333333338</v>
      </c>
      <c r="J33" s="40">
        <v>2337.8166666666666</v>
      </c>
      <c r="K33" s="31">
        <v>2287.75</v>
      </c>
      <c r="L33" s="31">
        <v>2242.1999999999998</v>
      </c>
      <c r="M33" s="31">
        <v>6.0789999999999997E-2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120.65</v>
      </c>
      <c r="D34" s="40">
        <v>121.43333333333334</v>
      </c>
      <c r="E34" s="40">
        <v>119.41666666666667</v>
      </c>
      <c r="F34" s="40">
        <v>118.18333333333334</v>
      </c>
      <c r="G34" s="40">
        <v>116.16666666666667</v>
      </c>
      <c r="H34" s="40">
        <v>122.66666666666667</v>
      </c>
      <c r="I34" s="40">
        <v>124.68333333333332</v>
      </c>
      <c r="J34" s="40">
        <v>125.91666666666667</v>
      </c>
      <c r="K34" s="31">
        <v>123.45</v>
      </c>
      <c r="L34" s="31">
        <v>120.2</v>
      </c>
      <c r="M34" s="31">
        <v>5.7716099999999999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787.3</v>
      </c>
      <c r="D35" s="40">
        <v>786.56666666666661</v>
      </c>
      <c r="E35" s="40">
        <v>774.53333333333319</v>
      </c>
      <c r="F35" s="40">
        <v>761.76666666666654</v>
      </c>
      <c r="G35" s="40">
        <v>749.73333333333312</v>
      </c>
      <c r="H35" s="40">
        <v>799.33333333333326</v>
      </c>
      <c r="I35" s="40">
        <v>811.36666666666656</v>
      </c>
      <c r="J35" s="40">
        <v>824.13333333333333</v>
      </c>
      <c r="K35" s="31">
        <v>798.6</v>
      </c>
      <c r="L35" s="31">
        <v>773.8</v>
      </c>
      <c r="M35" s="31">
        <v>9.6584900000000005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3453.6</v>
      </c>
      <c r="D36" s="40">
        <v>3414.65</v>
      </c>
      <c r="E36" s="40">
        <v>3364.3</v>
      </c>
      <c r="F36" s="40">
        <v>3275</v>
      </c>
      <c r="G36" s="40">
        <v>3224.65</v>
      </c>
      <c r="H36" s="40">
        <v>3503.9500000000003</v>
      </c>
      <c r="I36" s="40">
        <v>3554.2999999999997</v>
      </c>
      <c r="J36" s="40">
        <v>3643.6000000000004</v>
      </c>
      <c r="K36" s="31">
        <v>3465</v>
      </c>
      <c r="L36" s="31">
        <v>3325.35</v>
      </c>
      <c r="M36" s="31">
        <v>2.5916100000000002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4386.45</v>
      </c>
      <c r="D37" s="40">
        <v>4350.9666666666662</v>
      </c>
      <c r="E37" s="40">
        <v>4213.4833333333327</v>
      </c>
      <c r="F37" s="40">
        <v>4040.5166666666664</v>
      </c>
      <c r="G37" s="40">
        <v>3903.0333333333328</v>
      </c>
      <c r="H37" s="40">
        <v>4523.9333333333325</v>
      </c>
      <c r="I37" s="40">
        <v>4661.4166666666661</v>
      </c>
      <c r="J37" s="40">
        <v>4834.3833333333323</v>
      </c>
      <c r="K37" s="31">
        <v>4488.45</v>
      </c>
      <c r="L37" s="31">
        <v>4178</v>
      </c>
      <c r="M37" s="31">
        <v>1.3390500000000001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24.6</v>
      </c>
      <c r="D38" s="40">
        <v>24.75</v>
      </c>
      <c r="E38" s="40">
        <v>24.4</v>
      </c>
      <c r="F38" s="40">
        <v>24.2</v>
      </c>
      <c r="G38" s="40">
        <v>23.849999999999998</v>
      </c>
      <c r="H38" s="40">
        <v>24.95</v>
      </c>
      <c r="I38" s="40">
        <v>25.3</v>
      </c>
      <c r="J38" s="40">
        <v>25.5</v>
      </c>
      <c r="K38" s="31">
        <v>25.1</v>
      </c>
      <c r="L38" s="31">
        <v>24.55</v>
      </c>
      <c r="M38" s="31">
        <v>44.00956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719.85</v>
      </c>
      <c r="D39" s="40">
        <v>712.40000000000009</v>
      </c>
      <c r="E39" s="40">
        <v>702.60000000000014</v>
      </c>
      <c r="F39" s="40">
        <v>685.35</v>
      </c>
      <c r="G39" s="40">
        <v>675.55000000000007</v>
      </c>
      <c r="H39" s="40">
        <v>729.6500000000002</v>
      </c>
      <c r="I39" s="40">
        <v>739.45000000000016</v>
      </c>
      <c r="J39" s="40">
        <v>756.70000000000027</v>
      </c>
      <c r="K39" s="31">
        <v>722.2</v>
      </c>
      <c r="L39" s="31">
        <v>695.15</v>
      </c>
      <c r="M39" s="31">
        <v>15.043659999999999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2991.7</v>
      </c>
      <c r="D40" s="40">
        <v>2988.9</v>
      </c>
      <c r="E40" s="40">
        <v>2962.8</v>
      </c>
      <c r="F40" s="40">
        <v>2933.9</v>
      </c>
      <c r="G40" s="40">
        <v>2907.8</v>
      </c>
      <c r="H40" s="40">
        <v>3017.8</v>
      </c>
      <c r="I40" s="40">
        <v>3043.8999999999996</v>
      </c>
      <c r="J40" s="40">
        <v>3072.8</v>
      </c>
      <c r="K40" s="31">
        <v>3015</v>
      </c>
      <c r="L40" s="31">
        <v>2960</v>
      </c>
      <c r="M40" s="31">
        <v>0.36842999999999998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411.15</v>
      </c>
      <c r="D41" s="40">
        <v>410.83333333333331</v>
      </c>
      <c r="E41" s="40">
        <v>406.31666666666661</v>
      </c>
      <c r="F41" s="40">
        <v>401.48333333333329</v>
      </c>
      <c r="G41" s="40">
        <v>396.96666666666658</v>
      </c>
      <c r="H41" s="40">
        <v>415.66666666666663</v>
      </c>
      <c r="I41" s="40">
        <v>420.18333333333339</v>
      </c>
      <c r="J41" s="40">
        <v>425.01666666666665</v>
      </c>
      <c r="K41" s="31">
        <v>415.35</v>
      </c>
      <c r="L41" s="31">
        <v>406</v>
      </c>
      <c r="M41" s="31">
        <v>27.008279999999999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1187.25</v>
      </c>
      <c r="D42" s="40">
        <v>1191.4166666666667</v>
      </c>
      <c r="E42" s="40">
        <v>1170.8333333333335</v>
      </c>
      <c r="F42" s="40">
        <v>1154.4166666666667</v>
      </c>
      <c r="G42" s="40">
        <v>1133.8333333333335</v>
      </c>
      <c r="H42" s="40">
        <v>1207.8333333333335</v>
      </c>
      <c r="I42" s="40">
        <v>1228.416666666667</v>
      </c>
      <c r="J42" s="40">
        <v>1244.8333333333335</v>
      </c>
      <c r="K42" s="31">
        <v>1212</v>
      </c>
      <c r="L42" s="31">
        <v>1175</v>
      </c>
      <c r="M42" s="31">
        <v>2.05897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4035</v>
      </c>
      <c r="D43" s="40">
        <v>4042.9833333333336</v>
      </c>
      <c r="E43" s="40">
        <v>3999.5166666666673</v>
      </c>
      <c r="F43" s="40">
        <v>3964.0333333333338</v>
      </c>
      <c r="G43" s="40">
        <v>3920.5666666666675</v>
      </c>
      <c r="H43" s="40">
        <v>4078.4666666666672</v>
      </c>
      <c r="I43" s="40">
        <v>4121.9333333333334</v>
      </c>
      <c r="J43" s="40">
        <v>4157.416666666667</v>
      </c>
      <c r="K43" s="31">
        <v>4086.45</v>
      </c>
      <c r="L43" s="31">
        <v>4007.5</v>
      </c>
      <c r="M43" s="31">
        <v>6.2736700000000001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223.45</v>
      </c>
      <c r="D44" s="40">
        <v>221.66666666666666</v>
      </c>
      <c r="E44" s="40">
        <v>217.83333333333331</v>
      </c>
      <c r="F44" s="40">
        <v>212.21666666666667</v>
      </c>
      <c r="G44" s="40">
        <v>208.38333333333333</v>
      </c>
      <c r="H44" s="40">
        <v>227.2833333333333</v>
      </c>
      <c r="I44" s="40">
        <v>231.11666666666662</v>
      </c>
      <c r="J44" s="40">
        <v>236.73333333333329</v>
      </c>
      <c r="K44" s="31">
        <v>225.5</v>
      </c>
      <c r="L44" s="31">
        <v>216.05</v>
      </c>
      <c r="M44" s="31">
        <v>57.675289999999997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383</v>
      </c>
      <c r="D45" s="40">
        <v>383.76666666666665</v>
      </c>
      <c r="E45" s="40">
        <v>359.23333333333329</v>
      </c>
      <c r="F45" s="40">
        <v>335.46666666666664</v>
      </c>
      <c r="G45" s="40">
        <v>310.93333333333328</v>
      </c>
      <c r="H45" s="40">
        <v>407.5333333333333</v>
      </c>
      <c r="I45" s="40">
        <v>432.06666666666661</v>
      </c>
      <c r="J45" s="40">
        <v>455.83333333333331</v>
      </c>
      <c r="K45" s="31">
        <v>408.3</v>
      </c>
      <c r="L45" s="31">
        <v>360</v>
      </c>
      <c r="M45" s="31">
        <v>33.480400000000003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132.80000000000001</v>
      </c>
      <c r="D46" s="40">
        <v>132.26666666666668</v>
      </c>
      <c r="E46" s="40">
        <v>127.03333333333336</v>
      </c>
      <c r="F46" s="40">
        <v>121.26666666666668</v>
      </c>
      <c r="G46" s="40">
        <v>116.03333333333336</v>
      </c>
      <c r="H46" s="40">
        <v>138.03333333333336</v>
      </c>
      <c r="I46" s="40">
        <v>143.26666666666665</v>
      </c>
      <c r="J46" s="40">
        <v>149.03333333333336</v>
      </c>
      <c r="K46" s="31">
        <v>137.5</v>
      </c>
      <c r="L46" s="31">
        <v>126.5</v>
      </c>
      <c r="M46" s="31">
        <v>783.28764000000001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107.4</v>
      </c>
      <c r="D47" s="40">
        <v>107.55</v>
      </c>
      <c r="E47" s="40">
        <v>104.6</v>
      </c>
      <c r="F47" s="40">
        <v>101.8</v>
      </c>
      <c r="G47" s="40">
        <v>98.85</v>
      </c>
      <c r="H47" s="40">
        <v>110.35</v>
      </c>
      <c r="I47" s="40">
        <v>113.30000000000001</v>
      </c>
      <c r="J47" s="40">
        <v>116.1</v>
      </c>
      <c r="K47" s="31">
        <v>110.5</v>
      </c>
      <c r="L47" s="31">
        <v>104.75</v>
      </c>
      <c r="M47" s="31">
        <v>38.940739999999998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2958.45</v>
      </c>
      <c r="D48" s="40">
        <v>2973</v>
      </c>
      <c r="E48" s="40">
        <v>2937.35</v>
      </c>
      <c r="F48" s="40">
        <v>2916.25</v>
      </c>
      <c r="G48" s="40">
        <v>2880.6</v>
      </c>
      <c r="H48" s="40">
        <v>2994.1</v>
      </c>
      <c r="I48" s="40">
        <v>3029.7499999999995</v>
      </c>
      <c r="J48" s="40">
        <v>3050.85</v>
      </c>
      <c r="K48" s="31">
        <v>3008.65</v>
      </c>
      <c r="L48" s="31">
        <v>2951.9</v>
      </c>
      <c r="M48" s="31">
        <v>10.67423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163.4</v>
      </c>
      <c r="D49" s="40">
        <v>162.29999999999998</v>
      </c>
      <c r="E49" s="40">
        <v>158.59999999999997</v>
      </c>
      <c r="F49" s="40">
        <v>153.79999999999998</v>
      </c>
      <c r="G49" s="40">
        <v>150.09999999999997</v>
      </c>
      <c r="H49" s="40">
        <v>167.09999999999997</v>
      </c>
      <c r="I49" s="40">
        <v>170.79999999999995</v>
      </c>
      <c r="J49" s="40">
        <v>175.59999999999997</v>
      </c>
      <c r="K49" s="31">
        <v>166</v>
      </c>
      <c r="L49" s="31">
        <v>157.5</v>
      </c>
      <c r="M49" s="31">
        <v>18.48226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3369.5</v>
      </c>
      <c r="D50" s="40">
        <v>3374.5166666666664</v>
      </c>
      <c r="E50" s="40">
        <v>3355.0333333333328</v>
      </c>
      <c r="F50" s="40">
        <v>3340.5666666666666</v>
      </c>
      <c r="G50" s="40">
        <v>3321.083333333333</v>
      </c>
      <c r="H50" s="40">
        <v>3388.9833333333327</v>
      </c>
      <c r="I50" s="40">
        <v>3408.4666666666662</v>
      </c>
      <c r="J50" s="40">
        <v>3422.9333333333325</v>
      </c>
      <c r="K50" s="31">
        <v>3394</v>
      </c>
      <c r="L50" s="31">
        <v>3360.05</v>
      </c>
      <c r="M50" s="31">
        <v>0.11142000000000001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2081.75</v>
      </c>
      <c r="D51" s="40">
        <v>2078.6</v>
      </c>
      <c r="E51" s="40">
        <v>2063.1999999999998</v>
      </c>
      <c r="F51" s="40">
        <v>2044.65</v>
      </c>
      <c r="G51" s="40">
        <v>2029.25</v>
      </c>
      <c r="H51" s="40">
        <v>2097.1499999999996</v>
      </c>
      <c r="I51" s="40">
        <v>2112.5500000000002</v>
      </c>
      <c r="J51" s="40">
        <v>2131.0999999999995</v>
      </c>
      <c r="K51" s="31">
        <v>2094</v>
      </c>
      <c r="L51" s="31">
        <v>2060.0500000000002</v>
      </c>
      <c r="M51" s="31">
        <v>3.1592099999999999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9053.35</v>
      </c>
      <c r="D52" s="40">
        <v>9090.4499999999989</v>
      </c>
      <c r="E52" s="40">
        <v>8955.8999999999978</v>
      </c>
      <c r="F52" s="40">
        <v>8858.4499999999989</v>
      </c>
      <c r="G52" s="40">
        <v>8723.8999999999978</v>
      </c>
      <c r="H52" s="40">
        <v>9187.8999999999978</v>
      </c>
      <c r="I52" s="40">
        <v>9322.4499999999971</v>
      </c>
      <c r="J52" s="40">
        <v>9419.8999999999978</v>
      </c>
      <c r="K52" s="31">
        <v>9225</v>
      </c>
      <c r="L52" s="31">
        <v>8993</v>
      </c>
      <c r="M52" s="31">
        <v>0.33334999999999998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916.6</v>
      </c>
      <c r="D53" s="40">
        <v>916.51666666666677</v>
      </c>
      <c r="E53" s="40">
        <v>903.08333333333348</v>
      </c>
      <c r="F53" s="40">
        <v>889.56666666666672</v>
      </c>
      <c r="G53" s="40">
        <v>876.13333333333344</v>
      </c>
      <c r="H53" s="40">
        <v>930.03333333333353</v>
      </c>
      <c r="I53" s="40">
        <v>943.4666666666667</v>
      </c>
      <c r="J53" s="40">
        <v>956.98333333333358</v>
      </c>
      <c r="K53" s="31">
        <v>929.95</v>
      </c>
      <c r="L53" s="31">
        <v>903</v>
      </c>
      <c r="M53" s="31">
        <v>15.285299999999999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635.35</v>
      </c>
      <c r="D54" s="40">
        <v>633.5333333333333</v>
      </c>
      <c r="E54" s="40">
        <v>627.06666666666661</v>
      </c>
      <c r="F54" s="40">
        <v>618.7833333333333</v>
      </c>
      <c r="G54" s="40">
        <v>612.31666666666661</v>
      </c>
      <c r="H54" s="40">
        <v>641.81666666666661</v>
      </c>
      <c r="I54" s="40">
        <v>648.2833333333333</v>
      </c>
      <c r="J54" s="40">
        <v>656.56666666666661</v>
      </c>
      <c r="K54" s="31">
        <v>640</v>
      </c>
      <c r="L54" s="31">
        <v>625.25</v>
      </c>
      <c r="M54" s="31">
        <v>2.7187899999999998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3500.8</v>
      </c>
      <c r="D55" s="40">
        <v>3500.0166666666664</v>
      </c>
      <c r="E55" s="40">
        <v>3476.0333333333328</v>
      </c>
      <c r="F55" s="40">
        <v>3451.2666666666664</v>
      </c>
      <c r="G55" s="40">
        <v>3427.2833333333328</v>
      </c>
      <c r="H55" s="40">
        <v>3524.7833333333328</v>
      </c>
      <c r="I55" s="40">
        <v>3548.7666666666664</v>
      </c>
      <c r="J55" s="40">
        <v>3573.5333333333328</v>
      </c>
      <c r="K55" s="31">
        <v>3524</v>
      </c>
      <c r="L55" s="31">
        <v>3475.25</v>
      </c>
      <c r="M55" s="31">
        <v>2.7054499999999999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708.9</v>
      </c>
      <c r="D56" s="40">
        <v>711.56666666666661</v>
      </c>
      <c r="E56" s="40">
        <v>704.48333333333323</v>
      </c>
      <c r="F56" s="40">
        <v>700.06666666666661</v>
      </c>
      <c r="G56" s="40">
        <v>692.98333333333323</v>
      </c>
      <c r="H56" s="40">
        <v>715.98333333333323</v>
      </c>
      <c r="I56" s="40">
        <v>723.06666666666672</v>
      </c>
      <c r="J56" s="40">
        <v>727.48333333333323</v>
      </c>
      <c r="K56" s="31">
        <v>718.65</v>
      </c>
      <c r="L56" s="31">
        <v>707.15</v>
      </c>
      <c r="M56" s="31">
        <v>103.58450000000001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2876.2</v>
      </c>
      <c r="D57" s="40">
        <v>2881.2666666666664</v>
      </c>
      <c r="E57" s="40">
        <v>2836.8833333333328</v>
      </c>
      <c r="F57" s="40">
        <v>2797.5666666666662</v>
      </c>
      <c r="G57" s="40">
        <v>2753.1833333333325</v>
      </c>
      <c r="H57" s="40">
        <v>2920.583333333333</v>
      </c>
      <c r="I57" s="40">
        <v>2964.9666666666662</v>
      </c>
      <c r="J57" s="40">
        <v>3004.2833333333333</v>
      </c>
      <c r="K57" s="31">
        <v>2925.65</v>
      </c>
      <c r="L57" s="31">
        <v>2841.95</v>
      </c>
      <c r="M57" s="31">
        <v>0.51907000000000003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1303.1500000000001</v>
      </c>
      <c r="D58" s="40">
        <v>1299.2166666666667</v>
      </c>
      <c r="E58" s="40">
        <v>1285.4333333333334</v>
      </c>
      <c r="F58" s="40">
        <v>1267.7166666666667</v>
      </c>
      <c r="G58" s="40">
        <v>1253.9333333333334</v>
      </c>
      <c r="H58" s="40">
        <v>1316.9333333333334</v>
      </c>
      <c r="I58" s="40">
        <v>1330.7166666666667</v>
      </c>
      <c r="J58" s="40">
        <v>1348.4333333333334</v>
      </c>
      <c r="K58" s="31">
        <v>1313</v>
      </c>
      <c r="L58" s="31">
        <v>1281.5</v>
      </c>
      <c r="M58" s="31">
        <v>1.97617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1248.8</v>
      </c>
      <c r="D59" s="40">
        <v>1252.7833333333335</v>
      </c>
      <c r="E59" s="40">
        <v>1234.5666666666671</v>
      </c>
      <c r="F59" s="40">
        <v>1220.3333333333335</v>
      </c>
      <c r="G59" s="40">
        <v>1202.116666666667</v>
      </c>
      <c r="H59" s="40">
        <v>1267.0166666666671</v>
      </c>
      <c r="I59" s="40">
        <v>1285.2333333333338</v>
      </c>
      <c r="J59" s="40">
        <v>1299.4666666666672</v>
      </c>
      <c r="K59" s="31">
        <v>1271</v>
      </c>
      <c r="L59" s="31">
        <v>1238.55</v>
      </c>
      <c r="M59" s="31">
        <v>5.9239899999999999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3829.6</v>
      </c>
      <c r="D60" s="40">
        <v>3813.5833333333335</v>
      </c>
      <c r="E60" s="40">
        <v>3769.166666666667</v>
      </c>
      <c r="F60" s="40">
        <v>3708.7333333333336</v>
      </c>
      <c r="G60" s="40">
        <v>3664.3166666666671</v>
      </c>
      <c r="H60" s="40">
        <v>3874.0166666666669</v>
      </c>
      <c r="I60" s="40">
        <v>3918.4333333333338</v>
      </c>
      <c r="J60" s="40">
        <v>3978.8666666666668</v>
      </c>
      <c r="K60" s="31">
        <v>3858</v>
      </c>
      <c r="L60" s="31">
        <v>3753.15</v>
      </c>
      <c r="M60" s="31">
        <v>5.1176700000000004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285.2</v>
      </c>
      <c r="D61" s="40">
        <v>285.55</v>
      </c>
      <c r="E61" s="40">
        <v>283.15000000000003</v>
      </c>
      <c r="F61" s="40">
        <v>281.10000000000002</v>
      </c>
      <c r="G61" s="40">
        <v>278.70000000000005</v>
      </c>
      <c r="H61" s="40">
        <v>287.60000000000002</v>
      </c>
      <c r="I61" s="40">
        <v>290</v>
      </c>
      <c r="J61" s="40">
        <v>292.05</v>
      </c>
      <c r="K61" s="31">
        <v>287.95</v>
      </c>
      <c r="L61" s="31">
        <v>283.5</v>
      </c>
      <c r="M61" s="31">
        <v>2.1335099999999998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1153</v>
      </c>
      <c r="D62" s="40">
        <v>1147.8500000000001</v>
      </c>
      <c r="E62" s="40">
        <v>1137.1500000000003</v>
      </c>
      <c r="F62" s="40">
        <v>1121.3000000000002</v>
      </c>
      <c r="G62" s="40">
        <v>1110.6000000000004</v>
      </c>
      <c r="H62" s="40">
        <v>1163.7000000000003</v>
      </c>
      <c r="I62" s="40">
        <v>1174.4000000000001</v>
      </c>
      <c r="J62" s="40">
        <v>1190.2500000000002</v>
      </c>
      <c r="K62" s="31">
        <v>1158.55</v>
      </c>
      <c r="L62" s="31">
        <v>1132</v>
      </c>
      <c r="M62" s="31">
        <v>4.7429500000000004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6228.1</v>
      </c>
      <c r="D63" s="40">
        <v>6285.7166666666672</v>
      </c>
      <c r="E63" s="40">
        <v>6154.5833333333339</v>
      </c>
      <c r="F63" s="40">
        <v>6081.0666666666666</v>
      </c>
      <c r="G63" s="40">
        <v>5949.9333333333334</v>
      </c>
      <c r="H63" s="40">
        <v>6359.2333333333345</v>
      </c>
      <c r="I63" s="40">
        <v>6490.3666666666677</v>
      </c>
      <c r="J63" s="40">
        <v>6563.883333333335</v>
      </c>
      <c r="K63" s="31">
        <v>6416.85</v>
      </c>
      <c r="L63" s="31">
        <v>6212.2</v>
      </c>
      <c r="M63" s="31">
        <v>14.068849999999999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14222.2</v>
      </c>
      <c r="D64" s="40">
        <v>14332.35</v>
      </c>
      <c r="E64" s="40">
        <v>14050.85</v>
      </c>
      <c r="F64" s="40">
        <v>13879.5</v>
      </c>
      <c r="G64" s="40">
        <v>13598</v>
      </c>
      <c r="H64" s="40">
        <v>14503.7</v>
      </c>
      <c r="I64" s="40">
        <v>14785.2</v>
      </c>
      <c r="J64" s="40">
        <v>14956.550000000001</v>
      </c>
      <c r="K64" s="31">
        <v>14613.85</v>
      </c>
      <c r="L64" s="31">
        <v>14161</v>
      </c>
      <c r="M64" s="31">
        <v>3.5454300000000001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4023.05</v>
      </c>
      <c r="D65" s="40">
        <v>4007.0666666666671</v>
      </c>
      <c r="E65" s="40">
        <v>3980.233333333334</v>
      </c>
      <c r="F65" s="40">
        <v>3937.416666666667</v>
      </c>
      <c r="G65" s="40">
        <v>3910.5833333333339</v>
      </c>
      <c r="H65" s="40">
        <v>4049.8833333333341</v>
      </c>
      <c r="I65" s="40">
        <v>4076.7166666666672</v>
      </c>
      <c r="J65" s="40">
        <v>4119.5333333333347</v>
      </c>
      <c r="K65" s="31">
        <v>4033.9</v>
      </c>
      <c r="L65" s="31">
        <v>3964.25</v>
      </c>
      <c r="M65" s="31">
        <v>0.21622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3266.75</v>
      </c>
      <c r="D66" s="40">
        <v>3250.2333333333336</v>
      </c>
      <c r="E66" s="40">
        <v>3200.5166666666673</v>
      </c>
      <c r="F66" s="40">
        <v>3134.2833333333338</v>
      </c>
      <c r="G66" s="40">
        <v>3084.5666666666675</v>
      </c>
      <c r="H66" s="40">
        <v>3316.4666666666672</v>
      </c>
      <c r="I66" s="40">
        <v>3366.1833333333334</v>
      </c>
      <c r="J66" s="40">
        <v>3432.416666666667</v>
      </c>
      <c r="K66" s="31">
        <v>3299.95</v>
      </c>
      <c r="L66" s="31">
        <v>3184</v>
      </c>
      <c r="M66" s="31">
        <v>1.2143900000000001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2373.85</v>
      </c>
      <c r="D67" s="40">
        <v>2357.4499999999998</v>
      </c>
      <c r="E67" s="40">
        <v>2316.9499999999998</v>
      </c>
      <c r="F67" s="40">
        <v>2260.0500000000002</v>
      </c>
      <c r="G67" s="40">
        <v>2219.5500000000002</v>
      </c>
      <c r="H67" s="40">
        <v>2414.3499999999995</v>
      </c>
      <c r="I67" s="40">
        <v>2454.8499999999995</v>
      </c>
      <c r="J67" s="40">
        <v>2511.7499999999991</v>
      </c>
      <c r="K67" s="31">
        <v>2397.9499999999998</v>
      </c>
      <c r="L67" s="31">
        <v>2300.5500000000002</v>
      </c>
      <c r="M67" s="31">
        <v>5.4444999999999997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135.44999999999999</v>
      </c>
      <c r="D68" s="40">
        <v>135.66666666666666</v>
      </c>
      <c r="E68" s="40">
        <v>134.18333333333331</v>
      </c>
      <c r="F68" s="40">
        <v>132.91666666666666</v>
      </c>
      <c r="G68" s="40">
        <v>131.43333333333331</v>
      </c>
      <c r="H68" s="40">
        <v>136.93333333333331</v>
      </c>
      <c r="I68" s="40">
        <v>138.41666666666666</v>
      </c>
      <c r="J68" s="40">
        <v>139.68333333333331</v>
      </c>
      <c r="K68" s="31">
        <v>137.15</v>
      </c>
      <c r="L68" s="31">
        <v>134.4</v>
      </c>
      <c r="M68" s="31">
        <v>2.9277899999999999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381.25</v>
      </c>
      <c r="D69" s="40">
        <v>378.86666666666662</v>
      </c>
      <c r="E69" s="40">
        <v>372.93333333333322</v>
      </c>
      <c r="F69" s="40">
        <v>364.61666666666662</v>
      </c>
      <c r="G69" s="40">
        <v>358.68333333333322</v>
      </c>
      <c r="H69" s="40">
        <v>387.18333333333322</v>
      </c>
      <c r="I69" s="40">
        <v>393.11666666666662</v>
      </c>
      <c r="J69" s="40">
        <v>401.43333333333322</v>
      </c>
      <c r="K69" s="31">
        <v>384.8</v>
      </c>
      <c r="L69" s="31">
        <v>370.55</v>
      </c>
      <c r="M69" s="31">
        <v>14.810449999999999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291.25</v>
      </c>
      <c r="D70" s="40">
        <v>292.43333333333334</v>
      </c>
      <c r="E70" s="40">
        <v>289.36666666666667</v>
      </c>
      <c r="F70" s="40">
        <v>287.48333333333335</v>
      </c>
      <c r="G70" s="40">
        <v>284.41666666666669</v>
      </c>
      <c r="H70" s="40">
        <v>294.31666666666666</v>
      </c>
      <c r="I70" s="40">
        <v>297.38333333333338</v>
      </c>
      <c r="J70" s="40">
        <v>299.26666666666665</v>
      </c>
      <c r="K70" s="31">
        <v>295.5</v>
      </c>
      <c r="L70" s="31">
        <v>290.55</v>
      </c>
      <c r="M70" s="31">
        <v>50.645180000000003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80.3</v>
      </c>
      <c r="D71" s="40">
        <v>80.533333333333346</v>
      </c>
      <c r="E71" s="40">
        <v>79.566666666666691</v>
      </c>
      <c r="F71" s="40">
        <v>78.833333333333343</v>
      </c>
      <c r="G71" s="40">
        <v>77.866666666666688</v>
      </c>
      <c r="H71" s="40">
        <v>81.266666666666694</v>
      </c>
      <c r="I71" s="40">
        <v>82.233333333333363</v>
      </c>
      <c r="J71" s="40">
        <v>82.966666666666697</v>
      </c>
      <c r="K71" s="31">
        <v>81.5</v>
      </c>
      <c r="L71" s="31">
        <v>79.8</v>
      </c>
      <c r="M71" s="31">
        <v>237.49504999999999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74.400000000000006</v>
      </c>
      <c r="D72" s="40">
        <v>73.7</v>
      </c>
      <c r="E72" s="40">
        <v>72.2</v>
      </c>
      <c r="F72" s="40">
        <v>70</v>
      </c>
      <c r="G72" s="40">
        <v>68.5</v>
      </c>
      <c r="H72" s="40">
        <v>75.900000000000006</v>
      </c>
      <c r="I72" s="40">
        <v>77.400000000000006</v>
      </c>
      <c r="J72" s="40">
        <v>79.600000000000009</v>
      </c>
      <c r="K72" s="31">
        <v>75.2</v>
      </c>
      <c r="L72" s="31">
        <v>71.5</v>
      </c>
      <c r="M72" s="31">
        <v>43.532170000000001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21.9</v>
      </c>
      <c r="D73" s="40">
        <v>21.849999999999998</v>
      </c>
      <c r="E73" s="40">
        <v>21.449999999999996</v>
      </c>
      <c r="F73" s="40">
        <v>20.999999999999996</v>
      </c>
      <c r="G73" s="40">
        <v>20.599999999999994</v>
      </c>
      <c r="H73" s="40">
        <v>22.299999999999997</v>
      </c>
      <c r="I73" s="40">
        <v>22.699999999999996</v>
      </c>
      <c r="J73" s="40">
        <v>23.15</v>
      </c>
      <c r="K73" s="31">
        <v>22.25</v>
      </c>
      <c r="L73" s="31">
        <v>21.4</v>
      </c>
      <c r="M73" s="31">
        <v>62.877800000000001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1619.2</v>
      </c>
      <c r="D74" s="40">
        <v>1624.05</v>
      </c>
      <c r="E74" s="40">
        <v>1608.1</v>
      </c>
      <c r="F74" s="40">
        <v>1597</v>
      </c>
      <c r="G74" s="40">
        <v>1581.05</v>
      </c>
      <c r="H74" s="40">
        <v>1635.1499999999999</v>
      </c>
      <c r="I74" s="40">
        <v>1651.1000000000001</v>
      </c>
      <c r="J74" s="40">
        <v>1662.1999999999998</v>
      </c>
      <c r="K74" s="31">
        <v>1640</v>
      </c>
      <c r="L74" s="31">
        <v>1612.95</v>
      </c>
      <c r="M74" s="31">
        <v>4.30457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5778.4</v>
      </c>
      <c r="D75" s="40">
        <v>5797.6166666666659</v>
      </c>
      <c r="E75" s="40">
        <v>5730.7833333333319</v>
      </c>
      <c r="F75" s="40">
        <v>5683.1666666666661</v>
      </c>
      <c r="G75" s="40">
        <v>5616.3333333333321</v>
      </c>
      <c r="H75" s="40">
        <v>5845.2333333333318</v>
      </c>
      <c r="I75" s="40">
        <v>5912.0666666666657</v>
      </c>
      <c r="J75" s="40">
        <v>5959.6833333333316</v>
      </c>
      <c r="K75" s="31">
        <v>5864.45</v>
      </c>
      <c r="L75" s="31">
        <v>5750</v>
      </c>
      <c r="M75" s="31">
        <v>8.0060000000000006E-2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843.55</v>
      </c>
      <c r="D76" s="40">
        <v>846.41666666666663</v>
      </c>
      <c r="E76" s="40">
        <v>839.33333333333326</v>
      </c>
      <c r="F76" s="40">
        <v>835.11666666666667</v>
      </c>
      <c r="G76" s="40">
        <v>828.0333333333333</v>
      </c>
      <c r="H76" s="40">
        <v>850.63333333333321</v>
      </c>
      <c r="I76" s="40">
        <v>857.71666666666647</v>
      </c>
      <c r="J76" s="40">
        <v>861.93333333333317</v>
      </c>
      <c r="K76" s="31">
        <v>853.5</v>
      </c>
      <c r="L76" s="31">
        <v>842.2</v>
      </c>
      <c r="M76" s="31">
        <v>5.9886600000000003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420.05</v>
      </c>
      <c r="D77" s="40">
        <v>418.23333333333335</v>
      </c>
      <c r="E77" s="40">
        <v>409.86666666666667</v>
      </c>
      <c r="F77" s="40">
        <v>399.68333333333334</v>
      </c>
      <c r="G77" s="40">
        <v>391.31666666666666</v>
      </c>
      <c r="H77" s="40">
        <v>428.41666666666669</v>
      </c>
      <c r="I77" s="40">
        <v>436.78333333333336</v>
      </c>
      <c r="J77" s="40">
        <v>446.9666666666667</v>
      </c>
      <c r="K77" s="31">
        <v>426.6</v>
      </c>
      <c r="L77" s="31">
        <v>408.05</v>
      </c>
      <c r="M77" s="31">
        <v>10.38946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184.65</v>
      </c>
      <c r="D78" s="40">
        <v>185.20000000000002</v>
      </c>
      <c r="E78" s="40">
        <v>181.95000000000005</v>
      </c>
      <c r="F78" s="40">
        <v>179.25000000000003</v>
      </c>
      <c r="G78" s="40">
        <v>176.00000000000006</v>
      </c>
      <c r="H78" s="40">
        <v>187.90000000000003</v>
      </c>
      <c r="I78" s="40">
        <v>191.14999999999998</v>
      </c>
      <c r="J78" s="40">
        <v>193.85000000000002</v>
      </c>
      <c r="K78" s="31">
        <v>188.45</v>
      </c>
      <c r="L78" s="31">
        <v>182.5</v>
      </c>
      <c r="M78" s="31">
        <v>95.855919999999998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771.65</v>
      </c>
      <c r="D79" s="40">
        <v>777.25</v>
      </c>
      <c r="E79" s="40">
        <v>764.65</v>
      </c>
      <c r="F79" s="40">
        <v>757.65</v>
      </c>
      <c r="G79" s="40">
        <v>745.05</v>
      </c>
      <c r="H79" s="40">
        <v>784.25</v>
      </c>
      <c r="I79" s="40">
        <v>796.84999999999991</v>
      </c>
      <c r="J79" s="40">
        <v>803.85</v>
      </c>
      <c r="K79" s="31">
        <v>789.85</v>
      </c>
      <c r="L79" s="31">
        <v>770.25</v>
      </c>
      <c r="M79" s="31">
        <v>14.064629999999999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59.4</v>
      </c>
      <c r="D80" s="40">
        <v>60.15</v>
      </c>
      <c r="E80" s="40">
        <v>58.05</v>
      </c>
      <c r="F80" s="40">
        <v>56.699999999999996</v>
      </c>
      <c r="G80" s="40">
        <v>54.599999999999994</v>
      </c>
      <c r="H80" s="40">
        <v>61.5</v>
      </c>
      <c r="I80" s="40">
        <v>63.600000000000009</v>
      </c>
      <c r="J80" s="40">
        <v>64.95</v>
      </c>
      <c r="K80" s="31">
        <v>62.25</v>
      </c>
      <c r="L80" s="31">
        <v>58.8</v>
      </c>
      <c r="M80" s="31">
        <v>644.97796000000005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445.5</v>
      </c>
      <c r="D81" s="40">
        <v>448.2</v>
      </c>
      <c r="E81" s="40">
        <v>442.2</v>
      </c>
      <c r="F81" s="40">
        <v>438.9</v>
      </c>
      <c r="G81" s="40">
        <v>432.9</v>
      </c>
      <c r="H81" s="40">
        <v>451.5</v>
      </c>
      <c r="I81" s="40">
        <v>457.5</v>
      </c>
      <c r="J81" s="40">
        <v>460.8</v>
      </c>
      <c r="K81" s="31">
        <v>454.2</v>
      </c>
      <c r="L81" s="31">
        <v>444.9</v>
      </c>
      <c r="M81" s="31">
        <v>67.659350000000003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13302.35</v>
      </c>
      <c r="D82" s="40">
        <v>13285.083333333334</v>
      </c>
      <c r="E82" s="40">
        <v>13138.466666666667</v>
      </c>
      <c r="F82" s="40">
        <v>12974.583333333334</v>
      </c>
      <c r="G82" s="40">
        <v>12827.966666666667</v>
      </c>
      <c r="H82" s="40">
        <v>13448.966666666667</v>
      </c>
      <c r="I82" s="40">
        <v>13595.583333333332</v>
      </c>
      <c r="J82" s="40">
        <v>13759.466666666667</v>
      </c>
      <c r="K82" s="31">
        <v>13431.7</v>
      </c>
      <c r="L82" s="31">
        <v>13121.2</v>
      </c>
      <c r="M82" s="31">
        <v>1.349E-2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561.65</v>
      </c>
      <c r="D83" s="40">
        <v>562.65</v>
      </c>
      <c r="E83" s="40">
        <v>556.79999999999995</v>
      </c>
      <c r="F83" s="40">
        <v>551.94999999999993</v>
      </c>
      <c r="G83" s="40">
        <v>546.09999999999991</v>
      </c>
      <c r="H83" s="40">
        <v>567.5</v>
      </c>
      <c r="I83" s="40">
        <v>573.35000000000014</v>
      </c>
      <c r="J83" s="40">
        <v>578.20000000000005</v>
      </c>
      <c r="K83" s="31">
        <v>568.5</v>
      </c>
      <c r="L83" s="31">
        <v>557.79999999999995</v>
      </c>
      <c r="M83" s="31">
        <v>99.388120000000001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386.35</v>
      </c>
      <c r="D84" s="40">
        <v>385.56666666666666</v>
      </c>
      <c r="E84" s="40">
        <v>381.88333333333333</v>
      </c>
      <c r="F84" s="40">
        <v>377.41666666666669</v>
      </c>
      <c r="G84" s="40">
        <v>373.73333333333335</v>
      </c>
      <c r="H84" s="40">
        <v>390.0333333333333</v>
      </c>
      <c r="I84" s="40">
        <v>393.71666666666658</v>
      </c>
      <c r="J84" s="40">
        <v>398.18333333333328</v>
      </c>
      <c r="K84" s="31">
        <v>389.25</v>
      </c>
      <c r="L84" s="31">
        <v>381.1</v>
      </c>
      <c r="M84" s="31">
        <v>27.927289999999999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1492.6</v>
      </c>
      <c r="D85" s="40">
        <v>1487.5333333333335</v>
      </c>
      <c r="E85" s="40">
        <v>1477.0666666666671</v>
      </c>
      <c r="F85" s="40">
        <v>1461.5333333333335</v>
      </c>
      <c r="G85" s="40">
        <v>1451.0666666666671</v>
      </c>
      <c r="H85" s="40">
        <v>1503.0666666666671</v>
      </c>
      <c r="I85" s="40">
        <v>1513.5333333333338</v>
      </c>
      <c r="J85" s="40">
        <v>1529.0666666666671</v>
      </c>
      <c r="K85" s="31">
        <v>1498</v>
      </c>
      <c r="L85" s="31">
        <v>1472</v>
      </c>
      <c r="M85" s="31">
        <v>0.71289000000000002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401.65</v>
      </c>
      <c r="D86" s="40">
        <v>404.66666666666669</v>
      </c>
      <c r="E86" s="40">
        <v>397.43333333333339</v>
      </c>
      <c r="F86" s="40">
        <v>393.2166666666667</v>
      </c>
      <c r="G86" s="40">
        <v>385.98333333333341</v>
      </c>
      <c r="H86" s="40">
        <v>408.88333333333338</v>
      </c>
      <c r="I86" s="40">
        <v>416.11666666666662</v>
      </c>
      <c r="J86" s="40">
        <v>420.33333333333337</v>
      </c>
      <c r="K86" s="31">
        <v>411.9</v>
      </c>
      <c r="L86" s="31">
        <v>400.45</v>
      </c>
      <c r="M86" s="31">
        <v>13.26418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107.8</v>
      </c>
      <c r="D87" s="40">
        <v>108.43333333333334</v>
      </c>
      <c r="E87" s="40">
        <v>105.86666666666667</v>
      </c>
      <c r="F87" s="40">
        <v>103.93333333333334</v>
      </c>
      <c r="G87" s="40">
        <v>101.36666666666667</v>
      </c>
      <c r="H87" s="40">
        <v>110.36666666666667</v>
      </c>
      <c r="I87" s="40">
        <v>112.93333333333334</v>
      </c>
      <c r="J87" s="40">
        <v>114.86666666666667</v>
      </c>
      <c r="K87" s="31">
        <v>111</v>
      </c>
      <c r="L87" s="31">
        <v>106.5</v>
      </c>
      <c r="M87" s="31">
        <v>2.60284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5468.2</v>
      </c>
      <c r="D88" s="40">
        <v>5462.7333333333336</v>
      </c>
      <c r="E88" s="40">
        <v>5425.4666666666672</v>
      </c>
      <c r="F88" s="40">
        <v>5382.7333333333336</v>
      </c>
      <c r="G88" s="40">
        <v>5345.4666666666672</v>
      </c>
      <c r="H88" s="40">
        <v>5505.4666666666672</v>
      </c>
      <c r="I88" s="40">
        <v>5542.7333333333336</v>
      </c>
      <c r="J88" s="40">
        <v>5585.4666666666672</v>
      </c>
      <c r="K88" s="31">
        <v>5500</v>
      </c>
      <c r="L88" s="31">
        <v>5420</v>
      </c>
      <c r="M88" s="31">
        <v>0.55942999999999998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842.95</v>
      </c>
      <c r="D89" s="40">
        <v>841.79999999999984</v>
      </c>
      <c r="E89" s="40">
        <v>833.6999999999997</v>
      </c>
      <c r="F89" s="40">
        <v>824.44999999999982</v>
      </c>
      <c r="G89" s="40">
        <v>816.34999999999968</v>
      </c>
      <c r="H89" s="40">
        <v>851.04999999999973</v>
      </c>
      <c r="I89" s="40">
        <v>859.14999999999986</v>
      </c>
      <c r="J89" s="40">
        <v>868.39999999999975</v>
      </c>
      <c r="K89" s="31">
        <v>849.9</v>
      </c>
      <c r="L89" s="31">
        <v>832.55</v>
      </c>
      <c r="M89" s="31">
        <v>0.40816999999999998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1239.75</v>
      </c>
      <c r="D90" s="40">
        <v>1243.75</v>
      </c>
      <c r="E90" s="40">
        <v>1227.55</v>
      </c>
      <c r="F90" s="40">
        <v>1215.3499999999999</v>
      </c>
      <c r="G90" s="40">
        <v>1199.1499999999999</v>
      </c>
      <c r="H90" s="40">
        <v>1255.95</v>
      </c>
      <c r="I90" s="40">
        <v>1272.1499999999999</v>
      </c>
      <c r="J90" s="40">
        <v>1284.3500000000001</v>
      </c>
      <c r="K90" s="31">
        <v>1259.95</v>
      </c>
      <c r="L90" s="31">
        <v>1231.55</v>
      </c>
      <c r="M90" s="31">
        <v>0.62477000000000005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14968.25</v>
      </c>
      <c r="D91" s="40">
        <v>15044.166666666666</v>
      </c>
      <c r="E91" s="40">
        <v>14763.333333333332</v>
      </c>
      <c r="F91" s="40">
        <v>14558.416666666666</v>
      </c>
      <c r="G91" s="40">
        <v>14277.583333333332</v>
      </c>
      <c r="H91" s="40">
        <v>15249.083333333332</v>
      </c>
      <c r="I91" s="40">
        <v>15529.916666666664</v>
      </c>
      <c r="J91" s="40">
        <v>15734.833333333332</v>
      </c>
      <c r="K91" s="31">
        <v>15325</v>
      </c>
      <c r="L91" s="31">
        <v>14839.25</v>
      </c>
      <c r="M91" s="31">
        <v>0.47094999999999998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326.25</v>
      </c>
      <c r="D92" s="40">
        <v>325.40000000000003</v>
      </c>
      <c r="E92" s="40">
        <v>320.55000000000007</v>
      </c>
      <c r="F92" s="40">
        <v>314.85000000000002</v>
      </c>
      <c r="G92" s="40">
        <v>310.00000000000006</v>
      </c>
      <c r="H92" s="40">
        <v>331.10000000000008</v>
      </c>
      <c r="I92" s="40">
        <v>335.9500000000001</v>
      </c>
      <c r="J92" s="40">
        <v>341.65000000000009</v>
      </c>
      <c r="K92" s="31">
        <v>330.25</v>
      </c>
      <c r="L92" s="31">
        <v>319.7</v>
      </c>
      <c r="M92" s="31">
        <v>3.0400999999999998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3423.4</v>
      </c>
      <c r="D93" s="40">
        <v>3413.7999999999997</v>
      </c>
      <c r="E93" s="40">
        <v>3387.5999999999995</v>
      </c>
      <c r="F93" s="40">
        <v>3351.7999999999997</v>
      </c>
      <c r="G93" s="40">
        <v>3325.5999999999995</v>
      </c>
      <c r="H93" s="40">
        <v>3449.5999999999995</v>
      </c>
      <c r="I93" s="40">
        <v>3475.7999999999993</v>
      </c>
      <c r="J93" s="40">
        <v>3511.5999999999995</v>
      </c>
      <c r="K93" s="31">
        <v>3440</v>
      </c>
      <c r="L93" s="31">
        <v>3378</v>
      </c>
      <c r="M93" s="31">
        <v>9.8831699999999998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180.85</v>
      </c>
      <c r="D94" s="40">
        <v>180.48333333333335</v>
      </c>
      <c r="E94" s="40">
        <v>178.4666666666667</v>
      </c>
      <c r="F94" s="40">
        <v>176.08333333333334</v>
      </c>
      <c r="G94" s="40">
        <v>174.06666666666669</v>
      </c>
      <c r="H94" s="40">
        <v>182.8666666666667</v>
      </c>
      <c r="I94" s="40">
        <v>184.88333333333335</v>
      </c>
      <c r="J94" s="40">
        <v>187.26666666666671</v>
      </c>
      <c r="K94" s="31">
        <v>182.5</v>
      </c>
      <c r="L94" s="31">
        <v>178.1</v>
      </c>
      <c r="M94" s="31">
        <v>23.928529999999999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442.5</v>
      </c>
      <c r="D95" s="40">
        <v>441.58333333333331</v>
      </c>
      <c r="E95" s="40">
        <v>432.16666666666663</v>
      </c>
      <c r="F95" s="40">
        <v>421.83333333333331</v>
      </c>
      <c r="G95" s="40">
        <v>412.41666666666663</v>
      </c>
      <c r="H95" s="40">
        <v>451.91666666666663</v>
      </c>
      <c r="I95" s="40">
        <v>461.33333333333326</v>
      </c>
      <c r="J95" s="40">
        <v>471.66666666666663</v>
      </c>
      <c r="K95" s="31">
        <v>451</v>
      </c>
      <c r="L95" s="31">
        <v>431.25</v>
      </c>
      <c r="M95" s="31">
        <v>11.1898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838.8</v>
      </c>
      <c r="D96" s="40">
        <v>840.38333333333333</v>
      </c>
      <c r="E96" s="40">
        <v>832.91666666666663</v>
      </c>
      <c r="F96" s="40">
        <v>827.0333333333333</v>
      </c>
      <c r="G96" s="40">
        <v>819.56666666666661</v>
      </c>
      <c r="H96" s="40">
        <v>846.26666666666665</v>
      </c>
      <c r="I96" s="40">
        <v>853.73333333333335</v>
      </c>
      <c r="J96" s="40">
        <v>859.61666666666667</v>
      </c>
      <c r="K96" s="31">
        <v>847.85</v>
      </c>
      <c r="L96" s="31">
        <v>834.5</v>
      </c>
      <c r="M96" s="31">
        <v>2.6464400000000001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2787.65</v>
      </c>
      <c r="D97" s="40">
        <v>2800</v>
      </c>
      <c r="E97" s="40">
        <v>2738.85</v>
      </c>
      <c r="F97" s="40">
        <v>2690.0499999999997</v>
      </c>
      <c r="G97" s="40">
        <v>2628.8999999999996</v>
      </c>
      <c r="H97" s="40">
        <v>2848.8</v>
      </c>
      <c r="I97" s="40">
        <v>2909.95</v>
      </c>
      <c r="J97" s="40">
        <v>2958.7500000000005</v>
      </c>
      <c r="K97" s="31">
        <v>2861.15</v>
      </c>
      <c r="L97" s="31">
        <v>2751.2</v>
      </c>
      <c r="M97" s="31">
        <v>0.75463000000000002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350.05</v>
      </c>
      <c r="D98" s="40">
        <v>348.81666666666666</v>
      </c>
      <c r="E98" s="40">
        <v>344.23333333333335</v>
      </c>
      <c r="F98" s="40">
        <v>338.41666666666669</v>
      </c>
      <c r="G98" s="40">
        <v>333.83333333333337</v>
      </c>
      <c r="H98" s="40">
        <v>354.63333333333333</v>
      </c>
      <c r="I98" s="40">
        <v>359.2166666666667</v>
      </c>
      <c r="J98" s="40">
        <v>365.0333333333333</v>
      </c>
      <c r="K98" s="31">
        <v>353.4</v>
      </c>
      <c r="L98" s="31">
        <v>343</v>
      </c>
      <c r="M98" s="31">
        <v>3.2970000000000002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586.1</v>
      </c>
      <c r="D99" s="40">
        <v>584.36666666666667</v>
      </c>
      <c r="E99" s="40">
        <v>574.23333333333335</v>
      </c>
      <c r="F99" s="40">
        <v>562.36666666666667</v>
      </c>
      <c r="G99" s="40">
        <v>552.23333333333335</v>
      </c>
      <c r="H99" s="40">
        <v>596.23333333333335</v>
      </c>
      <c r="I99" s="40">
        <v>606.36666666666679</v>
      </c>
      <c r="J99" s="40">
        <v>618.23333333333335</v>
      </c>
      <c r="K99" s="31">
        <v>594.5</v>
      </c>
      <c r="L99" s="31">
        <v>572.5</v>
      </c>
      <c r="M99" s="31">
        <v>31.874099999999999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539.79999999999995</v>
      </c>
      <c r="D100" s="40">
        <v>543.2166666666667</v>
      </c>
      <c r="E100" s="40">
        <v>534.93333333333339</v>
      </c>
      <c r="F100" s="40">
        <v>530.06666666666672</v>
      </c>
      <c r="G100" s="40">
        <v>521.78333333333342</v>
      </c>
      <c r="H100" s="40">
        <v>548.08333333333337</v>
      </c>
      <c r="I100" s="40">
        <v>556.36666666666667</v>
      </c>
      <c r="J100" s="40">
        <v>561.23333333333335</v>
      </c>
      <c r="K100" s="31">
        <v>551.5</v>
      </c>
      <c r="L100" s="31">
        <v>538.35</v>
      </c>
      <c r="M100" s="31">
        <v>2.8792200000000001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153.19999999999999</v>
      </c>
      <c r="D101" s="40">
        <v>152.36666666666667</v>
      </c>
      <c r="E101" s="40">
        <v>149.68333333333334</v>
      </c>
      <c r="F101" s="40">
        <v>146.16666666666666</v>
      </c>
      <c r="G101" s="40">
        <v>143.48333333333332</v>
      </c>
      <c r="H101" s="40">
        <v>155.88333333333335</v>
      </c>
      <c r="I101" s="40">
        <v>158.56666666666669</v>
      </c>
      <c r="J101" s="40">
        <v>162.08333333333337</v>
      </c>
      <c r="K101" s="31">
        <v>155.05000000000001</v>
      </c>
      <c r="L101" s="31">
        <v>148.85</v>
      </c>
      <c r="M101" s="31">
        <v>191.85849999999999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884.7</v>
      </c>
      <c r="D102" s="40">
        <v>895.44999999999993</v>
      </c>
      <c r="E102" s="40">
        <v>869.34999999999991</v>
      </c>
      <c r="F102" s="40">
        <v>854</v>
      </c>
      <c r="G102" s="40">
        <v>827.9</v>
      </c>
      <c r="H102" s="40">
        <v>910.79999999999984</v>
      </c>
      <c r="I102" s="40">
        <v>936.9</v>
      </c>
      <c r="J102" s="40">
        <v>952.24999999999977</v>
      </c>
      <c r="K102" s="31">
        <v>921.55</v>
      </c>
      <c r="L102" s="31">
        <v>880.1</v>
      </c>
      <c r="M102" s="31">
        <v>4.6398299999999999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534.54999999999995</v>
      </c>
      <c r="D103" s="40">
        <v>534.1</v>
      </c>
      <c r="E103" s="40">
        <v>521.45000000000005</v>
      </c>
      <c r="F103" s="40">
        <v>508.35</v>
      </c>
      <c r="G103" s="40">
        <v>495.70000000000005</v>
      </c>
      <c r="H103" s="40">
        <v>547.20000000000005</v>
      </c>
      <c r="I103" s="40">
        <v>559.84999999999991</v>
      </c>
      <c r="J103" s="40">
        <v>572.95000000000005</v>
      </c>
      <c r="K103" s="31">
        <v>546.75</v>
      </c>
      <c r="L103" s="31">
        <v>521</v>
      </c>
      <c r="M103" s="31">
        <v>0.54296999999999995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672.95</v>
      </c>
      <c r="D104" s="40">
        <v>668.85</v>
      </c>
      <c r="E104" s="40">
        <v>655.7</v>
      </c>
      <c r="F104" s="40">
        <v>638.45000000000005</v>
      </c>
      <c r="G104" s="40">
        <v>625.30000000000007</v>
      </c>
      <c r="H104" s="40">
        <v>686.1</v>
      </c>
      <c r="I104" s="40">
        <v>699.24999999999989</v>
      </c>
      <c r="J104" s="40">
        <v>716.5</v>
      </c>
      <c r="K104" s="31">
        <v>682</v>
      </c>
      <c r="L104" s="31">
        <v>651.6</v>
      </c>
      <c r="M104" s="31">
        <v>2.0541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138.4</v>
      </c>
      <c r="D105" s="40">
        <v>139.21666666666667</v>
      </c>
      <c r="E105" s="40">
        <v>137.28333333333333</v>
      </c>
      <c r="F105" s="40">
        <v>136.16666666666666</v>
      </c>
      <c r="G105" s="40">
        <v>134.23333333333332</v>
      </c>
      <c r="H105" s="40">
        <v>140.33333333333334</v>
      </c>
      <c r="I105" s="40">
        <v>142.26666666666668</v>
      </c>
      <c r="J105" s="40">
        <v>143.38333333333335</v>
      </c>
      <c r="K105" s="31">
        <v>141.15</v>
      </c>
      <c r="L105" s="31">
        <v>138.1</v>
      </c>
      <c r="M105" s="31">
        <v>8.4048700000000007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1356.85</v>
      </c>
      <c r="D106" s="40">
        <v>1353.9166666666667</v>
      </c>
      <c r="E106" s="40">
        <v>1335.9333333333334</v>
      </c>
      <c r="F106" s="40">
        <v>1315.0166666666667</v>
      </c>
      <c r="G106" s="40">
        <v>1297.0333333333333</v>
      </c>
      <c r="H106" s="40">
        <v>1374.8333333333335</v>
      </c>
      <c r="I106" s="40">
        <v>1392.8166666666666</v>
      </c>
      <c r="J106" s="40">
        <v>1413.7333333333336</v>
      </c>
      <c r="K106" s="31">
        <v>1371.9</v>
      </c>
      <c r="L106" s="31">
        <v>1333</v>
      </c>
      <c r="M106" s="31">
        <v>2.48306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24.3</v>
      </c>
      <c r="D107" s="40">
        <v>24.466666666666669</v>
      </c>
      <c r="E107" s="40">
        <v>23.983333333333338</v>
      </c>
      <c r="F107" s="40">
        <v>23.666666666666668</v>
      </c>
      <c r="G107" s="40">
        <v>23.183333333333337</v>
      </c>
      <c r="H107" s="40">
        <v>24.783333333333339</v>
      </c>
      <c r="I107" s="40">
        <v>25.266666666666673</v>
      </c>
      <c r="J107" s="40">
        <v>25.583333333333339</v>
      </c>
      <c r="K107" s="31">
        <v>24.95</v>
      </c>
      <c r="L107" s="31">
        <v>24.15</v>
      </c>
      <c r="M107" s="31">
        <v>67.558710000000005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1331.45</v>
      </c>
      <c r="D108" s="40">
        <v>1330.1499999999999</v>
      </c>
      <c r="E108" s="40">
        <v>1291.2999999999997</v>
      </c>
      <c r="F108" s="40">
        <v>1251.1499999999999</v>
      </c>
      <c r="G108" s="40">
        <v>1212.2999999999997</v>
      </c>
      <c r="H108" s="40">
        <v>1370.2999999999997</v>
      </c>
      <c r="I108" s="40">
        <v>1409.1499999999996</v>
      </c>
      <c r="J108" s="40">
        <v>1449.2999999999997</v>
      </c>
      <c r="K108" s="31">
        <v>1369</v>
      </c>
      <c r="L108" s="31">
        <v>1290</v>
      </c>
      <c r="M108" s="31">
        <v>2.96312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422.7</v>
      </c>
      <c r="D109" s="40">
        <v>426.7166666666667</v>
      </c>
      <c r="E109" s="40">
        <v>417.58333333333337</v>
      </c>
      <c r="F109" s="40">
        <v>412.4666666666667</v>
      </c>
      <c r="G109" s="40">
        <v>403.33333333333337</v>
      </c>
      <c r="H109" s="40">
        <v>431.83333333333337</v>
      </c>
      <c r="I109" s="40">
        <v>440.9666666666667</v>
      </c>
      <c r="J109" s="40">
        <v>446.08333333333337</v>
      </c>
      <c r="K109" s="31">
        <v>435.85</v>
      </c>
      <c r="L109" s="31">
        <v>421.6</v>
      </c>
      <c r="M109" s="31">
        <v>0.91874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795.75</v>
      </c>
      <c r="D110" s="40">
        <v>790.55000000000007</v>
      </c>
      <c r="E110" s="40">
        <v>772.20000000000016</v>
      </c>
      <c r="F110" s="40">
        <v>748.65000000000009</v>
      </c>
      <c r="G110" s="40">
        <v>730.30000000000018</v>
      </c>
      <c r="H110" s="40">
        <v>814.10000000000014</v>
      </c>
      <c r="I110" s="40">
        <v>832.45</v>
      </c>
      <c r="J110" s="40">
        <v>856.00000000000011</v>
      </c>
      <c r="K110" s="31">
        <v>808.9</v>
      </c>
      <c r="L110" s="31">
        <v>767</v>
      </c>
      <c r="M110" s="31">
        <v>17.10229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4453</v>
      </c>
      <c r="D111" s="40">
        <v>4466.8499999999995</v>
      </c>
      <c r="E111" s="40">
        <v>4283.6999999999989</v>
      </c>
      <c r="F111" s="40">
        <v>4114.3999999999996</v>
      </c>
      <c r="G111" s="40">
        <v>3931.2499999999991</v>
      </c>
      <c r="H111" s="40">
        <v>4636.1499999999987</v>
      </c>
      <c r="I111" s="40">
        <v>4819.2999999999984</v>
      </c>
      <c r="J111" s="40">
        <v>4988.5999999999985</v>
      </c>
      <c r="K111" s="31">
        <v>4650</v>
      </c>
      <c r="L111" s="31">
        <v>4297.55</v>
      </c>
      <c r="M111" s="31">
        <v>0.82481000000000004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177.05</v>
      </c>
      <c r="D112" s="40">
        <v>177.86666666666667</v>
      </c>
      <c r="E112" s="40">
        <v>175.18333333333334</v>
      </c>
      <c r="F112" s="40">
        <v>173.31666666666666</v>
      </c>
      <c r="G112" s="40">
        <v>170.63333333333333</v>
      </c>
      <c r="H112" s="40">
        <v>179.73333333333335</v>
      </c>
      <c r="I112" s="40">
        <v>182.41666666666669</v>
      </c>
      <c r="J112" s="40">
        <v>184.28333333333336</v>
      </c>
      <c r="K112" s="31">
        <v>180.55</v>
      </c>
      <c r="L112" s="31">
        <v>176</v>
      </c>
      <c r="M112" s="31">
        <v>1.4720299999999999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304.95</v>
      </c>
      <c r="D113" s="40">
        <v>309.31666666666666</v>
      </c>
      <c r="E113" s="40">
        <v>296.73333333333335</v>
      </c>
      <c r="F113" s="40">
        <v>288.51666666666671</v>
      </c>
      <c r="G113" s="40">
        <v>275.93333333333339</v>
      </c>
      <c r="H113" s="40">
        <v>317.5333333333333</v>
      </c>
      <c r="I113" s="40">
        <v>330.11666666666667</v>
      </c>
      <c r="J113" s="40">
        <v>338.33333333333326</v>
      </c>
      <c r="K113" s="31">
        <v>321.89999999999998</v>
      </c>
      <c r="L113" s="31">
        <v>301.10000000000002</v>
      </c>
      <c r="M113" s="31">
        <v>55.804920000000003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661.9</v>
      </c>
      <c r="D114" s="40">
        <v>658.91666666666663</v>
      </c>
      <c r="E114" s="40">
        <v>643.23333333333323</v>
      </c>
      <c r="F114" s="40">
        <v>624.56666666666661</v>
      </c>
      <c r="G114" s="40">
        <v>608.88333333333321</v>
      </c>
      <c r="H114" s="40">
        <v>677.58333333333326</v>
      </c>
      <c r="I114" s="40">
        <v>693.26666666666665</v>
      </c>
      <c r="J114" s="40">
        <v>711.93333333333328</v>
      </c>
      <c r="K114" s="31">
        <v>674.6</v>
      </c>
      <c r="L114" s="31">
        <v>640.25</v>
      </c>
      <c r="M114" s="31">
        <v>0.30180000000000001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475.75</v>
      </c>
      <c r="D115" s="40">
        <v>479.08333333333331</v>
      </c>
      <c r="E115" s="40">
        <v>467.16666666666663</v>
      </c>
      <c r="F115" s="40">
        <v>458.58333333333331</v>
      </c>
      <c r="G115" s="40">
        <v>446.66666666666663</v>
      </c>
      <c r="H115" s="40">
        <v>487.66666666666663</v>
      </c>
      <c r="I115" s="40">
        <v>499.58333333333326</v>
      </c>
      <c r="J115" s="40">
        <v>508.16666666666663</v>
      </c>
      <c r="K115" s="31">
        <v>491</v>
      </c>
      <c r="L115" s="31">
        <v>470.5</v>
      </c>
      <c r="M115" s="31">
        <v>42.657249999999998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920.05</v>
      </c>
      <c r="D116" s="40">
        <v>909.23333333333323</v>
      </c>
      <c r="E116" s="40">
        <v>888.56666666666649</v>
      </c>
      <c r="F116" s="40">
        <v>857.08333333333326</v>
      </c>
      <c r="G116" s="40">
        <v>836.41666666666652</v>
      </c>
      <c r="H116" s="40">
        <v>940.71666666666647</v>
      </c>
      <c r="I116" s="40">
        <v>961.38333333333321</v>
      </c>
      <c r="J116" s="40">
        <v>992.86666666666645</v>
      </c>
      <c r="K116" s="31">
        <v>929.9</v>
      </c>
      <c r="L116" s="31">
        <v>877.75</v>
      </c>
      <c r="M116" s="31">
        <v>62.803649999999998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150.25</v>
      </c>
      <c r="D117" s="40">
        <v>150.79999999999998</v>
      </c>
      <c r="E117" s="40">
        <v>149.29999999999995</v>
      </c>
      <c r="F117" s="40">
        <v>148.34999999999997</v>
      </c>
      <c r="G117" s="40">
        <v>146.84999999999994</v>
      </c>
      <c r="H117" s="40">
        <v>151.74999999999997</v>
      </c>
      <c r="I117" s="40">
        <v>153.25000000000003</v>
      </c>
      <c r="J117" s="40">
        <v>154.19999999999999</v>
      </c>
      <c r="K117" s="31">
        <v>152.30000000000001</v>
      </c>
      <c r="L117" s="31">
        <v>149.85</v>
      </c>
      <c r="M117" s="31">
        <v>12.728009999999999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143.30000000000001</v>
      </c>
      <c r="D118" s="40">
        <v>143.15</v>
      </c>
      <c r="E118" s="40">
        <v>141.4</v>
      </c>
      <c r="F118" s="40">
        <v>139.5</v>
      </c>
      <c r="G118" s="40">
        <v>137.75</v>
      </c>
      <c r="H118" s="40">
        <v>145.05000000000001</v>
      </c>
      <c r="I118" s="40">
        <v>146.80000000000001</v>
      </c>
      <c r="J118" s="40">
        <v>148.70000000000002</v>
      </c>
      <c r="K118" s="31">
        <v>144.9</v>
      </c>
      <c r="L118" s="31">
        <v>141.25</v>
      </c>
      <c r="M118" s="31">
        <v>95.264510000000001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376.7</v>
      </c>
      <c r="D119" s="40">
        <v>378.4666666666667</v>
      </c>
      <c r="E119" s="40">
        <v>374.23333333333341</v>
      </c>
      <c r="F119" s="40">
        <v>371.76666666666671</v>
      </c>
      <c r="G119" s="40">
        <v>367.53333333333342</v>
      </c>
      <c r="H119" s="40">
        <v>380.93333333333339</v>
      </c>
      <c r="I119" s="40">
        <v>385.16666666666674</v>
      </c>
      <c r="J119" s="40">
        <v>387.63333333333338</v>
      </c>
      <c r="K119" s="31">
        <v>382.7</v>
      </c>
      <c r="L119" s="31">
        <v>376</v>
      </c>
      <c r="M119" s="31">
        <v>2.8245399999999998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5083.8999999999996</v>
      </c>
      <c r="D120" s="40">
        <v>5116.3166666666666</v>
      </c>
      <c r="E120" s="40">
        <v>5002.6333333333332</v>
      </c>
      <c r="F120" s="40">
        <v>4921.3666666666668</v>
      </c>
      <c r="G120" s="40">
        <v>4807.6833333333334</v>
      </c>
      <c r="H120" s="40">
        <v>5197.583333333333</v>
      </c>
      <c r="I120" s="40">
        <v>5311.2666666666655</v>
      </c>
      <c r="J120" s="40">
        <v>5392.5333333333328</v>
      </c>
      <c r="K120" s="31">
        <v>5230</v>
      </c>
      <c r="L120" s="31">
        <v>5035.05</v>
      </c>
      <c r="M120" s="31">
        <v>5.0442099999999996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1704.4</v>
      </c>
      <c r="D121" s="40">
        <v>1694.8833333333332</v>
      </c>
      <c r="E121" s="40">
        <v>1679.5166666666664</v>
      </c>
      <c r="F121" s="40">
        <v>1654.6333333333332</v>
      </c>
      <c r="G121" s="40">
        <v>1639.2666666666664</v>
      </c>
      <c r="H121" s="40">
        <v>1719.7666666666664</v>
      </c>
      <c r="I121" s="40">
        <v>1735.1333333333332</v>
      </c>
      <c r="J121" s="40">
        <v>1760.0166666666664</v>
      </c>
      <c r="K121" s="31">
        <v>1710.25</v>
      </c>
      <c r="L121" s="31">
        <v>1670</v>
      </c>
      <c r="M121" s="31">
        <v>6.2096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3340.75</v>
      </c>
      <c r="D122" s="40">
        <v>3326.4666666666667</v>
      </c>
      <c r="E122" s="40">
        <v>3277.9333333333334</v>
      </c>
      <c r="F122" s="40">
        <v>3215.1166666666668</v>
      </c>
      <c r="G122" s="40">
        <v>3166.5833333333335</v>
      </c>
      <c r="H122" s="40">
        <v>3389.2833333333333</v>
      </c>
      <c r="I122" s="40">
        <v>3437.8166666666671</v>
      </c>
      <c r="J122" s="40">
        <v>3500.6333333333332</v>
      </c>
      <c r="K122" s="31">
        <v>3375</v>
      </c>
      <c r="L122" s="31">
        <v>3263.65</v>
      </c>
      <c r="M122" s="31">
        <v>2.0816499999999998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643.9</v>
      </c>
      <c r="D123" s="40">
        <v>650.33333333333337</v>
      </c>
      <c r="E123" s="40">
        <v>634.91666666666674</v>
      </c>
      <c r="F123" s="40">
        <v>625.93333333333339</v>
      </c>
      <c r="G123" s="40">
        <v>610.51666666666677</v>
      </c>
      <c r="H123" s="40">
        <v>659.31666666666672</v>
      </c>
      <c r="I123" s="40">
        <v>674.73333333333346</v>
      </c>
      <c r="J123" s="40">
        <v>683.7166666666667</v>
      </c>
      <c r="K123" s="31">
        <v>665.75</v>
      </c>
      <c r="L123" s="31">
        <v>641.35</v>
      </c>
      <c r="M123" s="31">
        <v>66.026449999999997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918</v>
      </c>
      <c r="D124" s="40">
        <v>901.61666666666667</v>
      </c>
      <c r="E124" s="40">
        <v>878.2833333333333</v>
      </c>
      <c r="F124" s="40">
        <v>838.56666666666661</v>
      </c>
      <c r="G124" s="40">
        <v>815.23333333333323</v>
      </c>
      <c r="H124" s="40">
        <v>941.33333333333337</v>
      </c>
      <c r="I124" s="40">
        <v>964.66666666666663</v>
      </c>
      <c r="J124" s="40">
        <v>1004.3833333333334</v>
      </c>
      <c r="K124" s="31">
        <v>924.95</v>
      </c>
      <c r="L124" s="31">
        <v>861.9</v>
      </c>
      <c r="M124" s="31">
        <v>17.766780000000001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664.9</v>
      </c>
      <c r="D125" s="40">
        <v>668.85</v>
      </c>
      <c r="E125" s="40">
        <v>656</v>
      </c>
      <c r="F125" s="40">
        <v>647.1</v>
      </c>
      <c r="G125" s="40">
        <v>634.25</v>
      </c>
      <c r="H125" s="40">
        <v>677.75</v>
      </c>
      <c r="I125" s="40">
        <v>690.60000000000014</v>
      </c>
      <c r="J125" s="40">
        <v>699.5</v>
      </c>
      <c r="K125" s="31">
        <v>681.7</v>
      </c>
      <c r="L125" s="31">
        <v>659.95</v>
      </c>
      <c r="M125" s="31">
        <v>0.72119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487.1</v>
      </c>
      <c r="D126" s="40">
        <v>481.73333333333335</v>
      </c>
      <c r="E126" s="40">
        <v>475.4666666666667</v>
      </c>
      <c r="F126" s="40">
        <v>463.83333333333337</v>
      </c>
      <c r="G126" s="40">
        <v>457.56666666666672</v>
      </c>
      <c r="H126" s="40">
        <v>493.36666666666667</v>
      </c>
      <c r="I126" s="40">
        <v>499.63333333333333</v>
      </c>
      <c r="J126" s="40">
        <v>511.26666666666665</v>
      </c>
      <c r="K126" s="31">
        <v>488</v>
      </c>
      <c r="L126" s="31">
        <v>470.1</v>
      </c>
      <c r="M126" s="31">
        <v>14.48171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852.4</v>
      </c>
      <c r="D127" s="40">
        <v>850.68333333333339</v>
      </c>
      <c r="E127" s="40">
        <v>843.16666666666674</v>
      </c>
      <c r="F127" s="40">
        <v>833.93333333333339</v>
      </c>
      <c r="G127" s="40">
        <v>826.41666666666674</v>
      </c>
      <c r="H127" s="40">
        <v>859.91666666666674</v>
      </c>
      <c r="I127" s="40">
        <v>867.43333333333339</v>
      </c>
      <c r="J127" s="40">
        <v>876.66666666666674</v>
      </c>
      <c r="K127" s="31">
        <v>858.2</v>
      </c>
      <c r="L127" s="31">
        <v>841.45</v>
      </c>
      <c r="M127" s="31">
        <v>4.4323899999999998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986.7</v>
      </c>
      <c r="D128" s="40">
        <v>987.01666666666677</v>
      </c>
      <c r="E128" s="40">
        <v>972.18333333333351</v>
      </c>
      <c r="F128" s="40">
        <v>957.66666666666674</v>
      </c>
      <c r="G128" s="40">
        <v>942.83333333333348</v>
      </c>
      <c r="H128" s="40">
        <v>1001.5333333333335</v>
      </c>
      <c r="I128" s="40">
        <v>1016.3666666666668</v>
      </c>
      <c r="J128" s="40">
        <v>1030.8833333333337</v>
      </c>
      <c r="K128" s="31">
        <v>1001.85</v>
      </c>
      <c r="L128" s="31">
        <v>972.5</v>
      </c>
      <c r="M128" s="31">
        <v>6.52149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105</v>
      </c>
      <c r="D129" s="40">
        <v>104.91666666666667</v>
      </c>
      <c r="E129" s="40">
        <v>104.13333333333334</v>
      </c>
      <c r="F129" s="40">
        <v>103.26666666666667</v>
      </c>
      <c r="G129" s="40">
        <v>102.48333333333333</v>
      </c>
      <c r="H129" s="40">
        <v>105.78333333333335</v>
      </c>
      <c r="I129" s="40">
        <v>106.56666666666668</v>
      </c>
      <c r="J129" s="40">
        <v>107.43333333333335</v>
      </c>
      <c r="K129" s="31">
        <v>105.7</v>
      </c>
      <c r="L129" s="31">
        <v>104.05</v>
      </c>
      <c r="M129" s="31">
        <v>6.5383699999999996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929.35</v>
      </c>
      <c r="D130" s="40">
        <v>932.88333333333333</v>
      </c>
      <c r="E130" s="40">
        <v>921.56666666666661</v>
      </c>
      <c r="F130" s="40">
        <v>913.7833333333333</v>
      </c>
      <c r="G130" s="40">
        <v>902.46666666666658</v>
      </c>
      <c r="H130" s="40">
        <v>940.66666666666663</v>
      </c>
      <c r="I130" s="40">
        <v>951.98333333333346</v>
      </c>
      <c r="J130" s="40">
        <v>959.76666666666665</v>
      </c>
      <c r="K130" s="31">
        <v>944.2</v>
      </c>
      <c r="L130" s="31">
        <v>925.1</v>
      </c>
      <c r="M130" s="31">
        <v>0.60313000000000005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337.65</v>
      </c>
      <c r="D131" s="40">
        <v>339.46666666666664</v>
      </c>
      <c r="E131" s="40">
        <v>334.43333333333328</v>
      </c>
      <c r="F131" s="40">
        <v>331.21666666666664</v>
      </c>
      <c r="G131" s="40">
        <v>326.18333333333328</v>
      </c>
      <c r="H131" s="40">
        <v>342.68333333333328</v>
      </c>
      <c r="I131" s="40">
        <v>347.7166666666667</v>
      </c>
      <c r="J131" s="40">
        <v>350.93333333333328</v>
      </c>
      <c r="K131" s="31">
        <v>344.5</v>
      </c>
      <c r="L131" s="31">
        <v>336.25</v>
      </c>
      <c r="M131" s="31">
        <v>96.159419999999997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600.70000000000005</v>
      </c>
      <c r="D132" s="40">
        <v>596.16666666666663</v>
      </c>
      <c r="E132" s="40">
        <v>588.68333333333328</v>
      </c>
      <c r="F132" s="40">
        <v>576.66666666666663</v>
      </c>
      <c r="G132" s="40">
        <v>569.18333333333328</v>
      </c>
      <c r="H132" s="40">
        <v>608.18333333333328</v>
      </c>
      <c r="I132" s="40">
        <v>615.66666666666663</v>
      </c>
      <c r="J132" s="40">
        <v>627.68333333333328</v>
      </c>
      <c r="K132" s="31">
        <v>603.65</v>
      </c>
      <c r="L132" s="31">
        <v>584.15</v>
      </c>
      <c r="M132" s="31">
        <v>31.45307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2139.1</v>
      </c>
      <c r="D133" s="40">
        <v>2146.4666666666667</v>
      </c>
      <c r="E133" s="40">
        <v>2123.7333333333336</v>
      </c>
      <c r="F133" s="40">
        <v>2108.3666666666668</v>
      </c>
      <c r="G133" s="40">
        <v>2085.6333333333337</v>
      </c>
      <c r="H133" s="40">
        <v>2161.8333333333335</v>
      </c>
      <c r="I133" s="40">
        <v>2184.5666666666662</v>
      </c>
      <c r="J133" s="40">
        <v>2199.9333333333334</v>
      </c>
      <c r="K133" s="31">
        <v>2169.1999999999998</v>
      </c>
      <c r="L133" s="31">
        <v>2131.1</v>
      </c>
      <c r="M133" s="31">
        <v>1.6734500000000001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2039.2</v>
      </c>
      <c r="D134" s="40">
        <v>2023.5166666666667</v>
      </c>
      <c r="E134" s="40">
        <v>1962.1333333333332</v>
      </c>
      <c r="F134" s="40">
        <v>1885.0666666666666</v>
      </c>
      <c r="G134" s="40">
        <v>1823.6833333333332</v>
      </c>
      <c r="H134" s="40">
        <v>2100.583333333333</v>
      </c>
      <c r="I134" s="40">
        <v>2161.9666666666672</v>
      </c>
      <c r="J134" s="40">
        <v>2239.0333333333333</v>
      </c>
      <c r="K134" s="31">
        <v>2084.9</v>
      </c>
      <c r="L134" s="31">
        <v>1946.45</v>
      </c>
      <c r="M134" s="31">
        <v>68.731579999999994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183.35</v>
      </c>
      <c r="D135" s="40">
        <v>183.9666666666667</v>
      </c>
      <c r="E135" s="40">
        <v>180.43333333333339</v>
      </c>
      <c r="F135" s="40">
        <v>177.51666666666671</v>
      </c>
      <c r="G135" s="40">
        <v>173.98333333333341</v>
      </c>
      <c r="H135" s="40">
        <v>186.88333333333338</v>
      </c>
      <c r="I135" s="40">
        <v>190.41666666666669</v>
      </c>
      <c r="J135" s="40">
        <v>193.33333333333337</v>
      </c>
      <c r="K135" s="31">
        <v>187.5</v>
      </c>
      <c r="L135" s="31">
        <v>181.05</v>
      </c>
      <c r="M135" s="31">
        <v>14.11021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230.1</v>
      </c>
      <c r="D136" s="40">
        <v>231.83333333333334</v>
      </c>
      <c r="E136" s="40">
        <v>226.56666666666669</v>
      </c>
      <c r="F136" s="40">
        <v>223.03333333333336</v>
      </c>
      <c r="G136" s="40">
        <v>217.76666666666671</v>
      </c>
      <c r="H136" s="40">
        <v>235.36666666666667</v>
      </c>
      <c r="I136" s="40">
        <v>240.63333333333333</v>
      </c>
      <c r="J136" s="40">
        <v>244.16666666666666</v>
      </c>
      <c r="K136" s="31">
        <v>237.1</v>
      </c>
      <c r="L136" s="31">
        <v>228.3</v>
      </c>
      <c r="M136" s="31">
        <v>13.616160000000001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948.7</v>
      </c>
      <c r="D137" s="40">
        <v>961.5333333333333</v>
      </c>
      <c r="E137" s="40">
        <v>932.16666666666663</v>
      </c>
      <c r="F137" s="40">
        <v>915.63333333333333</v>
      </c>
      <c r="G137" s="40">
        <v>886.26666666666665</v>
      </c>
      <c r="H137" s="40">
        <v>978.06666666666661</v>
      </c>
      <c r="I137" s="40">
        <v>1007.4333333333334</v>
      </c>
      <c r="J137" s="40">
        <v>1023.9666666666666</v>
      </c>
      <c r="K137" s="31">
        <v>990.9</v>
      </c>
      <c r="L137" s="31">
        <v>945</v>
      </c>
      <c r="M137" s="31">
        <v>2.4349699999999999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562.35</v>
      </c>
      <c r="D138" s="40">
        <v>566.08333333333337</v>
      </c>
      <c r="E138" s="40">
        <v>557.26666666666677</v>
      </c>
      <c r="F138" s="40">
        <v>552.18333333333339</v>
      </c>
      <c r="G138" s="40">
        <v>543.36666666666679</v>
      </c>
      <c r="H138" s="40">
        <v>571.16666666666674</v>
      </c>
      <c r="I138" s="40">
        <v>579.98333333333335</v>
      </c>
      <c r="J138" s="40">
        <v>585.06666666666672</v>
      </c>
      <c r="K138" s="31">
        <v>574.9</v>
      </c>
      <c r="L138" s="31">
        <v>561</v>
      </c>
      <c r="M138" s="31">
        <v>1.21807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14.05</v>
      </c>
      <c r="D139" s="40">
        <v>14.15</v>
      </c>
      <c r="E139" s="40">
        <v>13.850000000000001</v>
      </c>
      <c r="F139" s="40">
        <v>13.65</v>
      </c>
      <c r="G139" s="40">
        <v>13.350000000000001</v>
      </c>
      <c r="H139" s="40">
        <v>14.350000000000001</v>
      </c>
      <c r="I139" s="40">
        <v>14.650000000000002</v>
      </c>
      <c r="J139" s="40">
        <v>14.850000000000001</v>
      </c>
      <c r="K139" s="31">
        <v>14.45</v>
      </c>
      <c r="L139" s="31">
        <v>13.95</v>
      </c>
      <c r="M139" s="31">
        <v>30.39443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209.25</v>
      </c>
      <c r="D140" s="40">
        <v>210.2166666666667</v>
      </c>
      <c r="E140" s="40">
        <v>205.5833333333334</v>
      </c>
      <c r="F140" s="40">
        <v>201.91666666666671</v>
      </c>
      <c r="G140" s="40">
        <v>197.28333333333342</v>
      </c>
      <c r="H140" s="40">
        <v>213.88333333333338</v>
      </c>
      <c r="I140" s="40">
        <v>218.51666666666671</v>
      </c>
      <c r="J140" s="40">
        <v>222.18333333333337</v>
      </c>
      <c r="K140" s="31">
        <v>214.85</v>
      </c>
      <c r="L140" s="31">
        <v>206.55</v>
      </c>
      <c r="M140" s="31">
        <v>5.3416199999999998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4906.1000000000004</v>
      </c>
      <c r="D141" s="40">
        <v>4903.0999999999995</v>
      </c>
      <c r="E141" s="40">
        <v>4865.2499999999991</v>
      </c>
      <c r="F141" s="40">
        <v>4824.3999999999996</v>
      </c>
      <c r="G141" s="40">
        <v>4786.5499999999993</v>
      </c>
      <c r="H141" s="40">
        <v>4943.9499999999989</v>
      </c>
      <c r="I141" s="40">
        <v>4981.7999999999993</v>
      </c>
      <c r="J141" s="40">
        <v>5022.6499999999987</v>
      </c>
      <c r="K141" s="31">
        <v>4940.95</v>
      </c>
      <c r="L141" s="31">
        <v>4862.25</v>
      </c>
      <c r="M141" s="31">
        <v>6.5906099999999999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4304.6000000000004</v>
      </c>
      <c r="D142" s="40">
        <v>4281.3666666666677</v>
      </c>
      <c r="E142" s="40">
        <v>4235.9333333333352</v>
      </c>
      <c r="F142" s="40">
        <v>4167.2666666666673</v>
      </c>
      <c r="G142" s="40">
        <v>4121.8333333333348</v>
      </c>
      <c r="H142" s="40">
        <v>4350.0333333333356</v>
      </c>
      <c r="I142" s="40">
        <v>4395.4666666666681</v>
      </c>
      <c r="J142" s="40">
        <v>4464.1333333333359</v>
      </c>
      <c r="K142" s="31">
        <v>4326.8</v>
      </c>
      <c r="L142" s="31">
        <v>4212.7</v>
      </c>
      <c r="M142" s="31">
        <v>2.8406500000000001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3556.35</v>
      </c>
      <c r="D143" s="40">
        <v>3686.1666666666665</v>
      </c>
      <c r="E143" s="40">
        <v>3322.333333333333</v>
      </c>
      <c r="F143" s="40">
        <v>3088.3166666666666</v>
      </c>
      <c r="G143" s="40">
        <v>2724.4833333333331</v>
      </c>
      <c r="H143" s="40">
        <v>3920.1833333333329</v>
      </c>
      <c r="I143" s="40">
        <v>4284.0166666666664</v>
      </c>
      <c r="J143" s="40">
        <v>4518.0333333333328</v>
      </c>
      <c r="K143" s="31">
        <v>4050</v>
      </c>
      <c r="L143" s="31">
        <v>3452.15</v>
      </c>
      <c r="M143" s="31">
        <v>21.74757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4711.2</v>
      </c>
      <c r="D144" s="40">
        <v>4731.2666666666673</v>
      </c>
      <c r="E144" s="40">
        <v>4657.5333333333347</v>
      </c>
      <c r="F144" s="40">
        <v>4603.8666666666677</v>
      </c>
      <c r="G144" s="40">
        <v>4530.133333333335</v>
      </c>
      <c r="H144" s="40">
        <v>4784.9333333333343</v>
      </c>
      <c r="I144" s="40">
        <v>4858.6666666666661</v>
      </c>
      <c r="J144" s="40">
        <v>4912.3333333333339</v>
      </c>
      <c r="K144" s="31">
        <v>4805</v>
      </c>
      <c r="L144" s="31">
        <v>4677.6000000000004</v>
      </c>
      <c r="M144" s="31">
        <v>13.731999999999999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437</v>
      </c>
      <c r="D145" s="40">
        <v>439.63333333333338</v>
      </c>
      <c r="E145" s="40">
        <v>430.46666666666675</v>
      </c>
      <c r="F145" s="40">
        <v>423.93333333333339</v>
      </c>
      <c r="G145" s="40">
        <v>414.76666666666677</v>
      </c>
      <c r="H145" s="40">
        <v>446.16666666666674</v>
      </c>
      <c r="I145" s="40">
        <v>455.33333333333337</v>
      </c>
      <c r="J145" s="40">
        <v>461.86666666666673</v>
      </c>
      <c r="K145" s="31">
        <v>448.8</v>
      </c>
      <c r="L145" s="31">
        <v>433.1</v>
      </c>
      <c r="M145" s="31">
        <v>8.7556499999999993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111.25</v>
      </c>
      <c r="D146" s="40">
        <v>112.06666666666666</v>
      </c>
      <c r="E146" s="40">
        <v>110.23333333333332</v>
      </c>
      <c r="F146" s="40">
        <v>109.21666666666665</v>
      </c>
      <c r="G146" s="40">
        <v>107.38333333333331</v>
      </c>
      <c r="H146" s="40">
        <v>113.08333333333333</v>
      </c>
      <c r="I146" s="40">
        <v>114.91666666666667</v>
      </c>
      <c r="J146" s="40">
        <v>115.93333333333334</v>
      </c>
      <c r="K146" s="31">
        <v>113.9</v>
      </c>
      <c r="L146" s="31">
        <v>111.05</v>
      </c>
      <c r="M146" s="31">
        <v>3.0129600000000001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246.55</v>
      </c>
      <c r="D147" s="40">
        <v>246.86666666666667</v>
      </c>
      <c r="E147" s="40">
        <v>240.78333333333336</v>
      </c>
      <c r="F147" s="40">
        <v>235.01666666666668</v>
      </c>
      <c r="G147" s="40">
        <v>228.93333333333337</v>
      </c>
      <c r="H147" s="40">
        <v>252.63333333333335</v>
      </c>
      <c r="I147" s="40">
        <v>258.7166666666667</v>
      </c>
      <c r="J147" s="40">
        <v>264.48333333333335</v>
      </c>
      <c r="K147" s="31">
        <v>252.95</v>
      </c>
      <c r="L147" s="31">
        <v>241.1</v>
      </c>
      <c r="M147" s="31">
        <v>7.3405699999999996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91.75</v>
      </c>
      <c r="D148" s="40">
        <v>92.116666666666674</v>
      </c>
      <c r="E148" s="40">
        <v>90.233333333333348</v>
      </c>
      <c r="F148" s="40">
        <v>88.716666666666669</v>
      </c>
      <c r="G148" s="40">
        <v>86.833333333333343</v>
      </c>
      <c r="H148" s="40">
        <v>93.633333333333354</v>
      </c>
      <c r="I148" s="40">
        <v>95.51666666666668</v>
      </c>
      <c r="J148" s="40">
        <v>97.03333333333336</v>
      </c>
      <c r="K148" s="31">
        <v>94</v>
      </c>
      <c r="L148" s="31">
        <v>90.6</v>
      </c>
      <c r="M148" s="31">
        <v>36.252830000000003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2530.25</v>
      </c>
      <c r="D149" s="40">
        <v>2534.3166666666666</v>
      </c>
      <c r="E149" s="40">
        <v>2504.9333333333334</v>
      </c>
      <c r="F149" s="40">
        <v>2479.6166666666668</v>
      </c>
      <c r="G149" s="40">
        <v>2450.2333333333336</v>
      </c>
      <c r="H149" s="40">
        <v>2559.6333333333332</v>
      </c>
      <c r="I149" s="40">
        <v>2589.0166666666664</v>
      </c>
      <c r="J149" s="40">
        <v>2614.333333333333</v>
      </c>
      <c r="K149" s="31">
        <v>2563.6999999999998</v>
      </c>
      <c r="L149" s="31">
        <v>2509</v>
      </c>
      <c r="M149" s="31">
        <v>6.0622999999999996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219.5</v>
      </c>
      <c r="D150" s="40">
        <v>221.56666666666669</v>
      </c>
      <c r="E150" s="40">
        <v>215.13333333333338</v>
      </c>
      <c r="F150" s="40">
        <v>210.76666666666668</v>
      </c>
      <c r="G150" s="40">
        <v>204.33333333333337</v>
      </c>
      <c r="H150" s="40">
        <v>225.93333333333339</v>
      </c>
      <c r="I150" s="40">
        <v>232.36666666666673</v>
      </c>
      <c r="J150" s="40">
        <v>236.73333333333341</v>
      </c>
      <c r="K150" s="31">
        <v>228</v>
      </c>
      <c r="L150" s="31">
        <v>217.2</v>
      </c>
      <c r="M150" s="31">
        <v>48.7607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558.85</v>
      </c>
      <c r="D151" s="40">
        <v>556.96666666666658</v>
      </c>
      <c r="E151" s="40">
        <v>545.93333333333317</v>
      </c>
      <c r="F151" s="40">
        <v>533.01666666666654</v>
      </c>
      <c r="G151" s="40">
        <v>521.98333333333312</v>
      </c>
      <c r="H151" s="40">
        <v>569.88333333333321</v>
      </c>
      <c r="I151" s="40">
        <v>580.91666666666674</v>
      </c>
      <c r="J151" s="40">
        <v>593.83333333333326</v>
      </c>
      <c r="K151" s="31">
        <v>568</v>
      </c>
      <c r="L151" s="31">
        <v>544.04999999999995</v>
      </c>
      <c r="M151" s="31">
        <v>5.2894699999999997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1732</v>
      </c>
      <c r="D152" s="40">
        <v>1719.1166666666668</v>
      </c>
      <c r="E152" s="40">
        <v>1688.2333333333336</v>
      </c>
      <c r="F152" s="40">
        <v>1644.4666666666667</v>
      </c>
      <c r="G152" s="40">
        <v>1613.5833333333335</v>
      </c>
      <c r="H152" s="40">
        <v>1762.8833333333337</v>
      </c>
      <c r="I152" s="40">
        <v>1793.7666666666669</v>
      </c>
      <c r="J152" s="40">
        <v>1837.5333333333338</v>
      </c>
      <c r="K152" s="31">
        <v>1750</v>
      </c>
      <c r="L152" s="31">
        <v>1675.35</v>
      </c>
      <c r="M152" s="31">
        <v>1.78912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75.05</v>
      </c>
      <c r="D153" s="40">
        <v>75.033333333333346</v>
      </c>
      <c r="E153" s="40">
        <v>74.566666666666691</v>
      </c>
      <c r="F153" s="40">
        <v>74.083333333333343</v>
      </c>
      <c r="G153" s="40">
        <v>73.616666666666688</v>
      </c>
      <c r="H153" s="40">
        <v>75.516666666666694</v>
      </c>
      <c r="I153" s="40">
        <v>75.983333333333363</v>
      </c>
      <c r="J153" s="40">
        <v>76.466666666666697</v>
      </c>
      <c r="K153" s="31">
        <v>75.5</v>
      </c>
      <c r="L153" s="31">
        <v>74.55</v>
      </c>
      <c r="M153" s="31">
        <v>10.0344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128.85</v>
      </c>
      <c r="D154" s="40">
        <v>129.13333333333333</v>
      </c>
      <c r="E154" s="40">
        <v>126.71666666666664</v>
      </c>
      <c r="F154" s="40">
        <v>124.58333333333331</v>
      </c>
      <c r="G154" s="40">
        <v>122.16666666666663</v>
      </c>
      <c r="H154" s="40">
        <v>131.26666666666665</v>
      </c>
      <c r="I154" s="40">
        <v>133.68333333333334</v>
      </c>
      <c r="J154" s="40">
        <v>135.81666666666666</v>
      </c>
      <c r="K154" s="31">
        <v>131.55000000000001</v>
      </c>
      <c r="L154" s="31">
        <v>127</v>
      </c>
      <c r="M154" s="31">
        <v>7.7251099999999999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790.75</v>
      </c>
      <c r="D155" s="40">
        <v>790.63333333333333</v>
      </c>
      <c r="E155" s="40">
        <v>761.56666666666661</v>
      </c>
      <c r="F155" s="40">
        <v>732.38333333333333</v>
      </c>
      <c r="G155" s="40">
        <v>703.31666666666661</v>
      </c>
      <c r="H155" s="40">
        <v>819.81666666666661</v>
      </c>
      <c r="I155" s="40">
        <v>848.88333333333344</v>
      </c>
      <c r="J155" s="40">
        <v>878.06666666666661</v>
      </c>
      <c r="K155" s="31">
        <v>819.7</v>
      </c>
      <c r="L155" s="31">
        <v>761.45</v>
      </c>
      <c r="M155" s="31">
        <v>10.140459999999999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1184.3499999999999</v>
      </c>
      <c r="D156" s="40">
        <v>1169.8333333333333</v>
      </c>
      <c r="E156" s="40">
        <v>1151.6666666666665</v>
      </c>
      <c r="F156" s="40">
        <v>1118.9833333333333</v>
      </c>
      <c r="G156" s="40">
        <v>1100.8166666666666</v>
      </c>
      <c r="H156" s="40">
        <v>1202.5166666666664</v>
      </c>
      <c r="I156" s="40">
        <v>1220.6833333333329</v>
      </c>
      <c r="J156" s="40">
        <v>1253.3666666666663</v>
      </c>
      <c r="K156" s="31">
        <v>1188</v>
      </c>
      <c r="L156" s="31">
        <v>1137.1500000000001</v>
      </c>
      <c r="M156" s="31">
        <v>13.773759999999999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178.65</v>
      </c>
      <c r="D157" s="40">
        <v>178.08333333333334</v>
      </c>
      <c r="E157" s="40">
        <v>175.16666666666669</v>
      </c>
      <c r="F157" s="40">
        <v>171.68333333333334</v>
      </c>
      <c r="G157" s="40">
        <v>168.76666666666668</v>
      </c>
      <c r="H157" s="40">
        <v>181.56666666666669</v>
      </c>
      <c r="I157" s="40">
        <v>184.48333333333338</v>
      </c>
      <c r="J157" s="40">
        <v>187.9666666666667</v>
      </c>
      <c r="K157" s="31">
        <v>181</v>
      </c>
      <c r="L157" s="31">
        <v>174.6</v>
      </c>
      <c r="M157" s="31">
        <v>66.572460000000007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372.2</v>
      </c>
      <c r="D158" s="40">
        <v>370.5333333333333</v>
      </c>
      <c r="E158" s="40">
        <v>362.56666666666661</v>
      </c>
      <c r="F158" s="40">
        <v>352.93333333333328</v>
      </c>
      <c r="G158" s="40">
        <v>344.96666666666658</v>
      </c>
      <c r="H158" s="40">
        <v>380.16666666666663</v>
      </c>
      <c r="I158" s="40">
        <v>388.13333333333333</v>
      </c>
      <c r="J158" s="40">
        <v>397.76666666666665</v>
      </c>
      <c r="K158" s="31">
        <v>378.5</v>
      </c>
      <c r="L158" s="31">
        <v>360.9</v>
      </c>
      <c r="M158" s="31">
        <v>3.19773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87.45</v>
      </c>
      <c r="D159" s="40">
        <v>86.933333333333323</v>
      </c>
      <c r="E159" s="40">
        <v>85.866666666666646</v>
      </c>
      <c r="F159" s="40">
        <v>84.283333333333317</v>
      </c>
      <c r="G159" s="40">
        <v>83.21666666666664</v>
      </c>
      <c r="H159" s="40">
        <v>88.516666666666652</v>
      </c>
      <c r="I159" s="40">
        <v>89.583333333333343</v>
      </c>
      <c r="J159" s="40">
        <v>91.166666666666657</v>
      </c>
      <c r="K159" s="31">
        <v>88</v>
      </c>
      <c r="L159" s="31">
        <v>85.35</v>
      </c>
      <c r="M159" s="31">
        <v>144.56555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3000.2</v>
      </c>
      <c r="D160" s="40">
        <v>2986.4</v>
      </c>
      <c r="E160" s="40">
        <v>2933.8</v>
      </c>
      <c r="F160" s="40">
        <v>2867.4</v>
      </c>
      <c r="G160" s="40">
        <v>2814.8</v>
      </c>
      <c r="H160" s="40">
        <v>3052.8</v>
      </c>
      <c r="I160" s="40">
        <v>3105.3999999999996</v>
      </c>
      <c r="J160" s="40">
        <v>3171.8</v>
      </c>
      <c r="K160" s="31">
        <v>3039</v>
      </c>
      <c r="L160" s="31">
        <v>2920</v>
      </c>
      <c r="M160" s="31">
        <v>0.44092999999999999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522</v>
      </c>
      <c r="D161" s="40">
        <v>523.61666666666667</v>
      </c>
      <c r="E161" s="40">
        <v>518.38333333333333</v>
      </c>
      <c r="F161" s="40">
        <v>514.76666666666665</v>
      </c>
      <c r="G161" s="40">
        <v>509.5333333333333</v>
      </c>
      <c r="H161" s="40">
        <v>527.23333333333335</v>
      </c>
      <c r="I161" s="40">
        <v>532.4666666666667</v>
      </c>
      <c r="J161" s="40">
        <v>536.08333333333337</v>
      </c>
      <c r="K161" s="31">
        <v>528.85</v>
      </c>
      <c r="L161" s="31">
        <v>520</v>
      </c>
      <c r="M161" s="31">
        <v>1.03759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177</v>
      </c>
      <c r="D162" s="40">
        <v>177.46666666666667</v>
      </c>
      <c r="E162" s="40">
        <v>175.93333333333334</v>
      </c>
      <c r="F162" s="40">
        <v>174.86666666666667</v>
      </c>
      <c r="G162" s="40">
        <v>173.33333333333334</v>
      </c>
      <c r="H162" s="40">
        <v>178.53333333333333</v>
      </c>
      <c r="I162" s="40">
        <v>180.06666666666669</v>
      </c>
      <c r="J162" s="40">
        <v>181.13333333333333</v>
      </c>
      <c r="K162" s="31">
        <v>179</v>
      </c>
      <c r="L162" s="31">
        <v>176.4</v>
      </c>
      <c r="M162" s="31">
        <v>5.9098100000000002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194.8</v>
      </c>
      <c r="D163" s="40">
        <v>198.25</v>
      </c>
      <c r="E163" s="40">
        <v>188.8</v>
      </c>
      <c r="F163" s="40">
        <v>182.8</v>
      </c>
      <c r="G163" s="40">
        <v>173.35000000000002</v>
      </c>
      <c r="H163" s="40">
        <v>204.25</v>
      </c>
      <c r="I163" s="40">
        <v>213.7</v>
      </c>
      <c r="J163" s="40">
        <v>219.7</v>
      </c>
      <c r="K163" s="31">
        <v>207.7</v>
      </c>
      <c r="L163" s="31">
        <v>192.25</v>
      </c>
      <c r="M163" s="31">
        <v>80.392709999999994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250.7</v>
      </c>
      <c r="D164" s="40">
        <v>250.61666666666667</v>
      </c>
      <c r="E164" s="40">
        <v>246.68333333333334</v>
      </c>
      <c r="F164" s="40">
        <v>242.66666666666666</v>
      </c>
      <c r="G164" s="40">
        <v>238.73333333333332</v>
      </c>
      <c r="H164" s="40">
        <v>254.63333333333335</v>
      </c>
      <c r="I164" s="40">
        <v>258.56666666666672</v>
      </c>
      <c r="J164" s="40">
        <v>262.58333333333337</v>
      </c>
      <c r="K164" s="31">
        <v>254.55</v>
      </c>
      <c r="L164" s="31">
        <v>246.6</v>
      </c>
      <c r="M164" s="31">
        <v>20.958780000000001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8.25</v>
      </c>
      <c r="D165" s="40">
        <v>8.2166666666666668</v>
      </c>
      <c r="E165" s="40">
        <v>7.9833333333333343</v>
      </c>
      <c r="F165" s="40">
        <v>7.7166666666666677</v>
      </c>
      <c r="G165" s="40">
        <v>7.4833333333333352</v>
      </c>
      <c r="H165" s="40">
        <v>8.4833333333333343</v>
      </c>
      <c r="I165" s="40">
        <v>8.716666666666665</v>
      </c>
      <c r="J165" s="40">
        <v>8.9833333333333325</v>
      </c>
      <c r="K165" s="31">
        <v>8.4499999999999993</v>
      </c>
      <c r="L165" s="31">
        <v>7.95</v>
      </c>
      <c r="M165" s="31">
        <v>65.463650000000001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61.15</v>
      </c>
      <c r="D166" s="40">
        <v>60.983333333333327</v>
      </c>
      <c r="E166" s="40">
        <v>59.966666666666654</v>
      </c>
      <c r="F166" s="40">
        <v>58.783333333333324</v>
      </c>
      <c r="G166" s="40">
        <v>57.766666666666652</v>
      </c>
      <c r="H166" s="40">
        <v>62.166666666666657</v>
      </c>
      <c r="I166" s="40">
        <v>63.183333333333323</v>
      </c>
      <c r="J166" s="40">
        <v>64.36666666666666</v>
      </c>
      <c r="K166" s="31">
        <v>62</v>
      </c>
      <c r="L166" s="31">
        <v>59.8</v>
      </c>
      <c r="M166" s="31">
        <v>17.609279999999998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139.55000000000001</v>
      </c>
      <c r="D167" s="40">
        <v>139.53333333333333</v>
      </c>
      <c r="E167" s="40">
        <v>137.26666666666665</v>
      </c>
      <c r="F167" s="40">
        <v>134.98333333333332</v>
      </c>
      <c r="G167" s="40">
        <v>132.71666666666664</v>
      </c>
      <c r="H167" s="40">
        <v>141.81666666666666</v>
      </c>
      <c r="I167" s="40">
        <v>144.08333333333337</v>
      </c>
      <c r="J167" s="40">
        <v>146.36666666666667</v>
      </c>
      <c r="K167" s="31">
        <v>141.80000000000001</v>
      </c>
      <c r="L167" s="31">
        <v>137.25</v>
      </c>
      <c r="M167" s="31">
        <v>144.18252000000001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332.65</v>
      </c>
      <c r="D168" s="40">
        <v>333.5</v>
      </c>
      <c r="E168" s="40">
        <v>329.2</v>
      </c>
      <c r="F168" s="40">
        <v>325.75</v>
      </c>
      <c r="G168" s="40">
        <v>321.45</v>
      </c>
      <c r="H168" s="40">
        <v>336.95</v>
      </c>
      <c r="I168" s="40">
        <v>341.24999999999994</v>
      </c>
      <c r="J168" s="40">
        <v>344.7</v>
      </c>
      <c r="K168" s="31">
        <v>337.8</v>
      </c>
      <c r="L168" s="31">
        <v>330.05</v>
      </c>
      <c r="M168" s="31">
        <v>1.4743200000000001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4597.3</v>
      </c>
      <c r="D169" s="40">
        <v>4614.3833333333341</v>
      </c>
      <c r="E169" s="40">
        <v>4572.2166666666681</v>
      </c>
      <c r="F169" s="40">
        <v>4547.1333333333341</v>
      </c>
      <c r="G169" s="40">
        <v>4504.9666666666681</v>
      </c>
      <c r="H169" s="40">
        <v>4639.4666666666681</v>
      </c>
      <c r="I169" s="40">
        <v>4681.6333333333341</v>
      </c>
      <c r="J169" s="40">
        <v>4706.7166666666681</v>
      </c>
      <c r="K169" s="31">
        <v>4656.55</v>
      </c>
      <c r="L169" s="31">
        <v>4589.3</v>
      </c>
      <c r="M169" s="31">
        <v>0.13839000000000001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28.4</v>
      </c>
      <c r="D170" s="40">
        <v>28.283333333333331</v>
      </c>
      <c r="E170" s="40">
        <v>28.016666666666662</v>
      </c>
      <c r="F170" s="40">
        <v>27.633333333333329</v>
      </c>
      <c r="G170" s="40">
        <v>27.36666666666666</v>
      </c>
      <c r="H170" s="40">
        <v>28.666666666666664</v>
      </c>
      <c r="I170" s="40">
        <v>28.93333333333333</v>
      </c>
      <c r="J170" s="40">
        <v>29.316666666666666</v>
      </c>
      <c r="K170" s="31">
        <v>28.55</v>
      </c>
      <c r="L170" s="31">
        <v>27.9</v>
      </c>
      <c r="M170" s="31">
        <v>160.28878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3119.1</v>
      </c>
      <c r="D171" s="40">
        <v>3108.65</v>
      </c>
      <c r="E171" s="40">
        <v>3092.4</v>
      </c>
      <c r="F171" s="40">
        <v>3065.7</v>
      </c>
      <c r="G171" s="40">
        <v>3049.45</v>
      </c>
      <c r="H171" s="40">
        <v>3135.3500000000004</v>
      </c>
      <c r="I171" s="40">
        <v>3151.6000000000004</v>
      </c>
      <c r="J171" s="40">
        <v>3178.3000000000006</v>
      </c>
      <c r="K171" s="31">
        <v>3124.9</v>
      </c>
      <c r="L171" s="31">
        <v>3081.95</v>
      </c>
      <c r="M171" s="31">
        <v>0.18354000000000001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197.8</v>
      </c>
      <c r="D172" s="40">
        <v>199.10000000000002</v>
      </c>
      <c r="E172" s="40">
        <v>195.80000000000004</v>
      </c>
      <c r="F172" s="40">
        <v>193.8</v>
      </c>
      <c r="G172" s="40">
        <v>190.50000000000003</v>
      </c>
      <c r="H172" s="40">
        <v>201.10000000000005</v>
      </c>
      <c r="I172" s="40">
        <v>204.4</v>
      </c>
      <c r="J172" s="40">
        <v>206.40000000000006</v>
      </c>
      <c r="K172" s="31">
        <v>202.4</v>
      </c>
      <c r="L172" s="31">
        <v>197.1</v>
      </c>
      <c r="M172" s="31">
        <v>2.1113300000000002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3457.9</v>
      </c>
      <c r="D173" s="40">
        <v>3464.9666666666667</v>
      </c>
      <c r="E173" s="40">
        <v>3414.9333333333334</v>
      </c>
      <c r="F173" s="40">
        <v>3371.9666666666667</v>
      </c>
      <c r="G173" s="40">
        <v>3321.9333333333334</v>
      </c>
      <c r="H173" s="40">
        <v>3507.9333333333334</v>
      </c>
      <c r="I173" s="40">
        <v>3557.9666666666672</v>
      </c>
      <c r="J173" s="40">
        <v>3600.9333333333334</v>
      </c>
      <c r="K173" s="31">
        <v>3515</v>
      </c>
      <c r="L173" s="31">
        <v>3422</v>
      </c>
      <c r="M173" s="31">
        <v>0.13786000000000001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180.5</v>
      </c>
      <c r="D174" s="40">
        <v>180.1</v>
      </c>
      <c r="E174" s="40">
        <v>179.04999999999998</v>
      </c>
      <c r="F174" s="40">
        <v>177.6</v>
      </c>
      <c r="G174" s="40">
        <v>176.54999999999998</v>
      </c>
      <c r="H174" s="40">
        <v>181.54999999999998</v>
      </c>
      <c r="I174" s="40">
        <v>182.6</v>
      </c>
      <c r="J174" s="40">
        <v>184.04999999999998</v>
      </c>
      <c r="K174" s="31">
        <v>181.15</v>
      </c>
      <c r="L174" s="31">
        <v>178.65</v>
      </c>
      <c r="M174" s="31">
        <v>5.6209899999999999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5994.3</v>
      </c>
      <c r="D175" s="40">
        <v>5996.3833333333341</v>
      </c>
      <c r="E175" s="40">
        <v>5938.8166666666684</v>
      </c>
      <c r="F175" s="40">
        <v>5883.3333333333339</v>
      </c>
      <c r="G175" s="40">
        <v>5825.7666666666682</v>
      </c>
      <c r="H175" s="40">
        <v>6051.8666666666686</v>
      </c>
      <c r="I175" s="40">
        <v>6109.4333333333343</v>
      </c>
      <c r="J175" s="40">
        <v>6164.9166666666688</v>
      </c>
      <c r="K175" s="31">
        <v>6053.95</v>
      </c>
      <c r="L175" s="31">
        <v>5940.9</v>
      </c>
      <c r="M175" s="31">
        <v>5.7660000000000003E-2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3930.45</v>
      </c>
      <c r="D176" s="40">
        <v>3926.9</v>
      </c>
      <c r="E176" s="40">
        <v>3803.8</v>
      </c>
      <c r="F176" s="40">
        <v>3677.15</v>
      </c>
      <c r="G176" s="40">
        <v>3554.05</v>
      </c>
      <c r="H176" s="40">
        <v>4053.55</v>
      </c>
      <c r="I176" s="40">
        <v>4176.6499999999996</v>
      </c>
      <c r="J176" s="40">
        <v>4303.3</v>
      </c>
      <c r="K176" s="31">
        <v>4050</v>
      </c>
      <c r="L176" s="31">
        <v>3800.25</v>
      </c>
      <c r="M176" s="31">
        <v>1.7802800000000001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1607.75</v>
      </c>
      <c r="D177" s="40">
        <v>1616.7166666666665</v>
      </c>
      <c r="E177" s="40">
        <v>1593.5333333333328</v>
      </c>
      <c r="F177" s="40">
        <v>1579.3166666666664</v>
      </c>
      <c r="G177" s="40">
        <v>1556.1333333333328</v>
      </c>
      <c r="H177" s="40">
        <v>1630.9333333333329</v>
      </c>
      <c r="I177" s="40">
        <v>1654.1166666666668</v>
      </c>
      <c r="J177" s="40">
        <v>1668.333333333333</v>
      </c>
      <c r="K177" s="31">
        <v>1639.9</v>
      </c>
      <c r="L177" s="31">
        <v>1602.5</v>
      </c>
      <c r="M177" s="31">
        <v>0.24868999999999999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607.45000000000005</v>
      </c>
      <c r="D178" s="40">
        <v>603.23333333333335</v>
      </c>
      <c r="E178" s="40">
        <v>594.66666666666674</v>
      </c>
      <c r="F178" s="40">
        <v>581.88333333333344</v>
      </c>
      <c r="G178" s="40">
        <v>573.31666666666683</v>
      </c>
      <c r="H178" s="40">
        <v>616.01666666666665</v>
      </c>
      <c r="I178" s="40">
        <v>624.58333333333326</v>
      </c>
      <c r="J178" s="40">
        <v>637.36666666666656</v>
      </c>
      <c r="K178" s="31">
        <v>611.79999999999995</v>
      </c>
      <c r="L178" s="31">
        <v>590.45000000000005</v>
      </c>
      <c r="M178" s="31">
        <v>22.244800000000001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1022.75</v>
      </c>
      <c r="D179" s="40">
        <v>1027.95</v>
      </c>
      <c r="E179" s="40">
        <v>1010.8000000000002</v>
      </c>
      <c r="F179" s="40">
        <v>998.85000000000014</v>
      </c>
      <c r="G179" s="40">
        <v>981.70000000000027</v>
      </c>
      <c r="H179" s="40">
        <v>1039.9000000000001</v>
      </c>
      <c r="I179" s="40">
        <v>1057.0500000000002</v>
      </c>
      <c r="J179" s="40">
        <v>1069</v>
      </c>
      <c r="K179" s="31">
        <v>1045.0999999999999</v>
      </c>
      <c r="L179" s="31">
        <v>1016</v>
      </c>
      <c r="M179" s="31">
        <v>0.31158000000000002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697.2</v>
      </c>
      <c r="D180" s="40">
        <v>684.9</v>
      </c>
      <c r="E180" s="40">
        <v>669.8</v>
      </c>
      <c r="F180" s="40">
        <v>642.4</v>
      </c>
      <c r="G180" s="40">
        <v>627.29999999999995</v>
      </c>
      <c r="H180" s="40">
        <v>712.3</v>
      </c>
      <c r="I180" s="40">
        <v>727.40000000000009</v>
      </c>
      <c r="J180" s="40">
        <v>754.8</v>
      </c>
      <c r="K180" s="31">
        <v>700</v>
      </c>
      <c r="L180" s="31">
        <v>657.5</v>
      </c>
      <c r="M180" s="31">
        <v>13.4861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987.8</v>
      </c>
      <c r="D181" s="40">
        <v>985.7166666666667</v>
      </c>
      <c r="E181" s="40">
        <v>972.58333333333337</v>
      </c>
      <c r="F181" s="40">
        <v>957.36666666666667</v>
      </c>
      <c r="G181" s="40">
        <v>944.23333333333335</v>
      </c>
      <c r="H181" s="40">
        <v>1000.9333333333334</v>
      </c>
      <c r="I181" s="40">
        <v>1014.0666666666666</v>
      </c>
      <c r="J181" s="40">
        <v>1029.2833333333333</v>
      </c>
      <c r="K181" s="31">
        <v>998.85</v>
      </c>
      <c r="L181" s="31">
        <v>970.5</v>
      </c>
      <c r="M181" s="31">
        <v>10.15249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546.04999999999995</v>
      </c>
      <c r="D182" s="40">
        <v>546.7166666666667</v>
      </c>
      <c r="E182" s="40">
        <v>538.58333333333337</v>
      </c>
      <c r="F182" s="40">
        <v>531.11666666666667</v>
      </c>
      <c r="G182" s="40">
        <v>522.98333333333335</v>
      </c>
      <c r="H182" s="40">
        <v>554.18333333333339</v>
      </c>
      <c r="I182" s="40">
        <v>562.31666666666661</v>
      </c>
      <c r="J182" s="40">
        <v>569.78333333333342</v>
      </c>
      <c r="K182" s="31">
        <v>554.85</v>
      </c>
      <c r="L182" s="31">
        <v>539.25</v>
      </c>
      <c r="M182" s="31">
        <v>1.64683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1602.35</v>
      </c>
      <c r="D183" s="40">
        <v>1593.7833333333335</v>
      </c>
      <c r="E183" s="40">
        <v>1563.5666666666671</v>
      </c>
      <c r="F183" s="40">
        <v>1524.7833333333335</v>
      </c>
      <c r="G183" s="40">
        <v>1494.5666666666671</v>
      </c>
      <c r="H183" s="40">
        <v>1632.5666666666671</v>
      </c>
      <c r="I183" s="40">
        <v>1662.7833333333338</v>
      </c>
      <c r="J183" s="40">
        <v>1701.5666666666671</v>
      </c>
      <c r="K183" s="31">
        <v>1624</v>
      </c>
      <c r="L183" s="31">
        <v>1555</v>
      </c>
      <c r="M183" s="31">
        <v>13.394349999999999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379.4</v>
      </c>
      <c r="D184" s="40">
        <v>378.7</v>
      </c>
      <c r="E184" s="40">
        <v>372.7</v>
      </c>
      <c r="F184" s="40">
        <v>366</v>
      </c>
      <c r="G184" s="40">
        <v>360</v>
      </c>
      <c r="H184" s="40">
        <v>385.4</v>
      </c>
      <c r="I184" s="40">
        <v>391.4</v>
      </c>
      <c r="J184" s="40">
        <v>398.09999999999997</v>
      </c>
      <c r="K184" s="31">
        <v>384.7</v>
      </c>
      <c r="L184" s="31">
        <v>372</v>
      </c>
      <c r="M184" s="31">
        <v>38.256019999999999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707.7</v>
      </c>
      <c r="D185" s="40">
        <v>702.13333333333333</v>
      </c>
      <c r="E185" s="40">
        <v>688.01666666666665</v>
      </c>
      <c r="F185" s="40">
        <v>668.33333333333337</v>
      </c>
      <c r="G185" s="40">
        <v>654.2166666666667</v>
      </c>
      <c r="H185" s="40">
        <v>721.81666666666661</v>
      </c>
      <c r="I185" s="40">
        <v>735.93333333333317</v>
      </c>
      <c r="J185" s="40">
        <v>755.61666666666656</v>
      </c>
      <c r="K185" s="31">
        <v>716.25</v>
      </c>
      <c r="L185" s="31">
        <v>682.45</v>
      </c>
      <c r="M185" s="31">
        <v>16.9056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1551.35</v>
      </c>
      <c r="D186" s="40">
        <v>1546.3333333333333</v>
      </c>
      <c r="E186" s="40">
        <v>1526.6666666666665</v>
      </c>
      <c r="F186" s="40">
        <v>1501.9833333333333</v>
      </c>
      <c r="G186" s="40">
        <v>1482.3166666666666</v>
      </c>
      <c r="H186" s="40">
        <v>1571.0166666666664</v>
      </c>
      <c r="I186" s="40">
        <v>1590.6833333333329</v>
      </c>
      <c r="J186" s="40">
        <v>1615.3666666666663</v>
      </c>
      <c r="K186" s="31">
        <v>1566</v>
      </c>
      <c r="L186" s="31">
        <v>1521.65</v>
      </c>
      <c r="M186" s="31">
        <v>11.263730000000001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340</v>
      </c>
      <c r="D187" s="40">
        <v>339.09999999999997</v>
      </c>
      <c r="E187" s="40">
        <v>335.19999999999993</v>
      </c>
      <c r="F187" s="40">
        <v>330.4</v>
      </c>
      <c r="G187" s="40">
        <v>326.49999999999994</v>
      </c>
      <c r="H187" s="40">
        <v>343.89999999999992</v>
      </c>
      <c r="I187" s="40">
        <v>347.7999999999999</v>
      </c>
      <c r="J187" s="40">
        <v>352.59999999999991</v>
      </c>
      <c r="K187" s="31">
        <v>343</v>
      </c>
      <c r="L187" s="31">
        <v>334.3</v>
      </c>
      <c r="M187" s="31">
        <v>7.7809900000000001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160.94999999999999</v>
      </c>
      <c r="D188" s="40">
        <v>162.4</v>
      </c>
      <c r="E188" s="40">
        <v>159.05000000000001</v>
      </c>
      <c r="F188" s="40">
        <v>157.15</v>
      </c>
      <c r="G188" s="40">
        <v>153.80000000000001</v>
      </c>
      <c r="H188" s="40">
        <v>164.3</v>
      </c>
      <c r="I188" s="40">
        <v>167.64999999999998</v>
      </c>
      <c r="J188" s="40">
        <v>169.55</v>
      </c>
      <c r="K188" s="31">
        <v>165.75</v>
      </c>
      <c r="L188" s="31">
        <v>160.5</v>
      </c>
      <c r="M188" s="31">
        <v>13.897679999999999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1252.0999999999999</v>
      </c>
      <c r="D189" s="40">
        <v>1261.3666666666666</v>
      </c>
      <c r="E189" s="40">
        <v>1230.7333333333331</v>
      </c>
      <c r="F189" s="40">
        <v>1209.3666666666666</v>
      </c>
      <c r="G189" s="40">
        <v>1178.7333333333331</v>
      </c>
      <c r="H189" s="40">
        <v>1282.7333333333331</v>
      </c>
      <c r="I189" s="40">
        <v>1313.3666666666668</v>
      </c>
      <c r="J189" s="40">
        <v>1334.7333333333331</v>
      </c>
      <c r="K189" s="31">
        <v>1292</v>
      </c>
      <c r="L189" s="31">
        <v>1240</v>
      </c>
      <c r="M189" s="31">
        <v>0.52641000000000004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478.6</v>
      </c>
      <c r="D190" s="40">
        <v>482.09999999999997</v>
      </c>
      <c r="E190" s="40">
        <v>472.69999999999993</v>
      </c>
      <c r="F190" s="40">
        <v>466.79999999999995</v>
      </c>
      <c r="G190" s="40">
        <v>457.39999999999992</v>
      </c>
      <c r="H190" s="40">
        <v>487.99999999999994</v>
      </c>
      <c r="I190" s="40">
        <v>497.39999999999992</v>
      </c>
      <c r="J190" s="40">
        <v>503.29999999999995</v>
      </c>
      <c r="K190" s="31">
        <v>491.5</v>
      </c>
      <c r="L190" s="31">
        <v>476.2</v>
      </c>
      <c r="M190" s="31">
        <v>5.1145300000000002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194.1</v>
      </c>
      <c r="D191" s="40">
        <v>194.25</v>
      </c>
      <c r="E191" s="40">
        <v>191.4</v>
      </c>
      <c r="F191" s="40">
        <v>188.70000000000002</v>
      </c>
      <c r="G191" s="40">
        <v>185.85000000000002</v>
      </c>
      <c r="H191" s="40">
        <v>196.95</v>
      </c>
      <c r="I191" s="40">
        <v>199.8</v>
      </c>
      <c r="J191" s="40">
        <v>202.49999999999997</v>
      </c>
      <c r="K191" s="31">
        <v>197.1</v>
      </c>
      <c r="L191" s="31">
        <v>191.55</v>
      </c>
      <c r="M191" s="31">
        <v>19.998819999999998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1723.85</v>
      </c>
      <c r="D192" s="40">
        <v>1722.5</v>
      </c>
      <c r="E192" s="40">
        <v>1696.35</v>
      </c>
      <c r="F192" s="40">
        <v>1668.85</v>
      </c>
      <c r="G192" s="40">
        <v>1642.6999999999998</v>
      </c>
      <c r="H192" s="40">
        <v>1750</v>
      </c>
      <c r="I192" s="40">
        <v>1776.15</v>
      </c>
      <c r="J192" s="40">
        <v>1803.65</v>
      </c>
      <c r="K192" s="31">
        <v>1748.65</v>
      </c>
      <c r="L192" s="31">
        <v>1695</v>
      </c>
      <c r="M192" s="31">
        <v>0.58477000000000001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714.95</v>
      </c>
      <c r="D193" s="40">
        <v>712.73333333333323</v>
      </c>
      <c r="E193" s="40">
        <v>706.46666666666647</v>
      </c>
      <c r="F193" s="40">
        <v>697.98333333333323</v>
      </c>
      <c r="G193" s="40">
        <v>691.71666666666647</v>
      </c>
      <c r="H193" s="40">
        <v>721.21666666666647</v>
      </c>
      <c r="I193" s="40">
        <v>727.48333333333312</v>
      </c>
      <c r="J193" s="40">
        <v>735.96666666666647</v>
      </c>
      <c r="K193" s="31">
        <v>719</v>
      </c>
      <c r="L193" s="31">
        <v>704.25</v>
      </c>
      <c r="M193" s="31">
        <v>8.3158100000000008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384.7</v>
      </c>
      <c r="D194" s="40">
        <v>385.11666666666662</v>
      </c>
      <c r="E194" s="40">
        <v>375.73333333333323</v>
      </c>
      <c r="F194" s="40">
        <v>366.76666666666659</v>
      </c>
      <c r="G194" s="40">
        <v>357.38333333333321</v>
      </c>
      <c r="H194" s="40">
        <v>394.08333333333326</v>
      </c>
      <c r="I194" s="40">
        <v>403.46666666666658</v>
      </c>
      <c r="J194" s="40">
        <v>412.43333333333328</v>
      </c>
      <c r="K194" s="31">
        <v>394.5</v>
      </c>
      <c r="L194" s="31">
        <v>376.15</v>
      </c>
      <c r="M194" s="31">
        <v>17.093499999999999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110.8</v>
      </c>
      <c r="D195" s="40">
        <v>111.69999999999999</v>
      </c>
      <c r="E195" s="40">
        <v>109.54999999999998</v>
      </c>
      <c r="F195" s="40">
        <v>108.3</v>
      </c>
      <c r="G195" s="40">
        <v>106.14999999999999</v>
      </c>
      <c r="H195" s="40">
        <v>112.94999999999997</v>
      </c>
      <c r="I195" s="40">
        <v>115.09999999999998</v>
      </c>
      <c r="J195" s="40">
        <v>116.34999999999997</v>
      </c>
      <c r="K195" s="31">
        <v>113.85</v>
      </c>
      <c r="L195" s="31">
        <v>110.45</v>
      </c>
      <c r="M195" s="31">
        <v>22.55771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122.25</v>
      </c>
      <c r="D196" s="40">
        <v>121.78333333333335</v>
      </c>
      <c r="E196" s="40">
        <v>118.76666666666669</v>
      </c>
      <c r="F196" s="40">
        <v>115.28333333333335</v>
      </c>
      <c r="G196" s="40">
        <v>112.26666666666669</v>
      </c>
      <c r="H196" s="40">
        <v>125.26666666666669</v>
      </c>
      <c r="I196" s="40">
        <v>128.28333333333336</v>
      </c>
      <c r="J196" s="40">
        <v>131.76666666666671</v>
      </c>
      <c r="K196" s="31">
        <v>124.8</v>
      </c>
      <c r="L196" s="31">
        <v>118.3</v>
      </c>
      <c r="M196" s="31">
        <v>87.509370000000004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346.1</v>
      </c>
      <c r="D197" s="40">
        <v>350.2166666666667</v>
      </c>
      <c r="E197" s="40">
        <v>340.88333333333338</v>
      </c>
      <c r="F197" s="40">
        <v>335.66666666666669</v>
      </c>
      <c r="G197" s="40">
        <v>326.33333333333337</v>
      </c>
      <c r="H197" s="40">
        <v>355.43333333333339</v>
      </c>
      <c r="I197" s="40">
        <v>364.76666666666665</v>
      </c>
      <c r="J197" s="40">
        <v>369.98333333333341</v>
      </c>
      <c r="K197" s="31">
        <v>359.55</v>
      </c>
      <c r="L197" s="31">
        <v>345</v>
      </c>
      <c r="M197" s="31">
        <v>7.7105100000000002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649.25</v>
      </c>
      <c r="D198" s="40">
        <v>651.1</v>
      </c>
      <c r="E198" s="40">
        <v>645.20000000000005</v>
      </c>
      <c r="F198" s="40">
        <v>641.15</v>
      </c>
      <c r="G198" s="40">
        <v>635.25</v>
      </c>
      <c r="H198" s="40">
        <v>655.15000000000009</v>
      </c>
      <c r="I198" s="40">
        <v>661.05</v>
      </c>
      <c r="J198" s="40">
        <v>665.10000000000014</v>
      </c>
      <c r="K198" s="31">
        <v>657</v>
      </c>
      <c r="L198" s="31">
        <v>647.04999999999995</v>
      </c>
      <c r="M198" s="31">
        <v>0.33201999999999998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2266</v>
      </c>
      <c r="D199" s="40">
        <v>2272</v>
      </c>
      <c r="E199" s="40">
        <v>2226</v>
      </c>
      <c r="F199" s="40">
        <v>2186</v>
      </c>
      <c r="G199" s="40">
        <v>2140</v>
      </c>
      <c r="H199" s="40">
        <v>2312</v>
      </c>
      <c r="I199" s="40">
        <v>2358</v>
      </c>
      <c r="J199" s="40">
        <v>2398</v>
      </c>
      <c r="K199" s="31">
        <v>2318</v>
      </c>
      <c r="L199" s="31">
        <v>2232</v>
      </c>
      <c r="M199" s="31">
        <v>3.6455700000000002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1024.95</v>
      </c>
      <c r="D200" s="40">
        <v>1028.2666666666667</v>
      </c>
      <c r="E200" s="40">
        <v>1006.5833333333333</v>
      </c>
      <c r="F200" s="40">
        <v>988.21666666666658</v>
      </c>
      <c r="G200" s="40">
        <v>966.53333333333319</v>
      </c>
      <c r="H200" s="40">
        <v>1046.6333333333332</v>
      </c>
      <c r="I200" s="40">
        <v>1068.3166666666666</v>
      </c>
      <c r="J200" s="40">
        <v>1086.6833333333334</v>
      </c>
      <c r="K200" s="31">
        <v>1049.95</v>
      </c>
      <c r="L200" s="31">
        <v>1009.9</v>
      </c>
      <c r="M200" s="31">
        <v>93.300539999999998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2854.15</v>
      </c>
      <c r="D201" s="40">
        <v>2845.0499999999997</v>
      </c>
      <c r="E201" s="40">
        <v>2830.0999999999995</v>
      </c>
      <c r="F201" s="40">
        <v>2806.0499999999997</v>
      </c>
      <c r="G201" s="40">
        <v>2791.0999999999995</v>
      </c>
      <c r="H201" s="40">
        <v>2869.0999999999995</v>
      </c>
      <c r="I201" s="40">
        <v>2884.0499999999993</v>
      </c>
      <c r="J201" s="40">
        <v>2908.0999999999995</v>
      </c>
      <c r="K201" s="31">
        <v>2860</v>
      </c>
      <c r="L201" s="31">
        <v>2821</v>
      </c>
      <c r="M201" s="31">
        <v>2.2515200000000002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1426.45</v>
      </c>
      <c r="D202" s="40">
        <v>1422.05</v>
      </c>
      <c r="E202" s="40">
        <v>1412.35</v>
      </c>
      <c r="F202" s="40">
        <v>1398.25</v>
      </c>
      <c r="G202" s="40">
        <v>1388.55</v>
      </c>
      <c r="H202" s="40">
        <v>1436.1499999999999</v>
      </c>
      <c r="I202" s="40">
        <v>1445.8500000000001</v>
      </c>
      <c r="J202" s="40">
        <v>1459.9499999999998</v>
      </c>
      <c r="K202" s="31">
        <v>1431.75</v>
      </c>
      <c r="L202" s="31">
        <v>1407.95</v>
      </c>
      <c r="M202" s="31">
        <v>58.277439999999999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664.05</v>
      </c>
      <c r="D203" s="40">
        <v>665.80000000000007</v>
      </c>
      <c r="E203" s="40">
        <v>659.60000000000014</v>
      </c>
      <c r="F203" s="40">
        <v>655.15000000000009</v>
      </c>
      <c r="G203" s="40">
        <v>648.95000000000016</v>
      </c>
      <c r="H203" s="40">
        <v>670.25000000000011</v>
      </c>
      <c r="I203" s="40">
        <v>676.45000000000016</v>
      </c>
      <c r="J203" s="40">
        <v>680.90000000000009</v>
      </c>
      <c r="K203" s="31">
        <v>672</v>
      </c>
      <c r="L203" s="31">
        <v>661.35</v>
      </c>
      <c r="M203" s="31">
        <v>26.407630000000001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74.95</v>
      </c>
      <c r="D204" s="40">
        <v>74</v>
      </c>
      <c r="E204" s="40">
        <v>72.7</v>
      </c>
      <c r="F204" s="40">
        <v>70.45</v>
      </c>
      <c r="G204" s="40">
        <v>69.150000000000006</v>
      </c>
      <c r="H204" s="40">
        <v>76.25</v>
      </c>
      <c r="I204" s="40">
        <v>77.550000000000011</v>
      </c>
      <c r="J204" s="40">
        <v>79.8</v>
      </c>
      <c r="K204" s="31">
        <v>75.3</v>
      </c>
      <c r="L204" s="31">
        <v>71.75</v>
      </c>
      <c r="M204" s="31">
        <v>64.999269999999996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1361.6</v>
      </c>
      <c r="D205" s="40">
        <v>1365.1499999999999</v>
      </c>
      <c r="E205" s="40">
        <v>1346.4499999999998</v>
      </c>
      <c r="F205" s="40">
        <v>1331.3</v>
      </c>
      <c r="G205" s="40">
        <v>1312.6</v>
      </c>
      <c r="H205" s="40">
        <v>1380.2999999999997</v>
      </c>
      <c r="I205" s="40">
        <v>1399</v>
      </c>
      <c r="J205" s="40">
        <v>1414.1499999999996</v>
      </c>
      <c r="K205" s="31">
        <v>1383.85</v>
      </c>
      <c r="L205" s="31">
        <v>1350</v>
      </c>
      <c r="M205" s="31">
        <v>9.5961700000000008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925.45</v>
      </c>
      <c r="D206" s="40">
        <v>929.43333333333339</v>
      </c>
      <c r="E206" s="40">
        <v>917.01666666666677</v>
      </c>
      <c r="F206" s="40">
        <v>908.58333333333337</v>
      </c>
      <c r="G206" s="40">
        <v>896.16666666666674</v>
      </c>
      <c r="H206" s="40">
        <v>937.86666666666679</v>
      </c>
      <c r="I206" s="40">
        <v>950.2833333333333</v>
      </c>
      <c r="J206" s="40">
        <v>958.71666666666681</v>
      </c>
      <c r="K206" s="31">
        <v>941.85</v>
      </c>
      <c r="L206" s="31">
        <v>921</v>
      </c>
      <c r="M206" s="31">
        <v>0.18012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1173.6500000000001</v>
      </c>
      <c r="D207" s="40">
        <v>1178.7666666666667</v>
      </c>
      <c r="E207" s="40">
        <v>1162.5333333333333</v>
      </c>
      <c r="F207" s="40">
        <v>1151.4166666666667</v>
      </c>
      <c r="G207" s="40">
        <v>1135.1833333333334</v>
      </c>
      <c r="H207" s="40">
        <v>1189.8833333333332</v>
      </c>
      <c r="I207" s="40">
        <v>1206.1166666666663</v>
      </c>
      <c r="J207" s="40">
        <v>1217.2333333333331</v>
      </c>
      <c r="K207" s="31">
        <v>1195</v>
      </c>
      <c r="L207" s="31">
        <v>1167.6500000000001</v>
      </c>
      <c r="M207" s="31">
        <v>20.768450000000001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264.64999999999998</v>
      </c>
      <c r="D208" s="40">
        <v>264.08333333333331</v>
      </c>
      <c r="E208" s="40">
        <v>261.66666666666663</v>
      </c>
      <c r="F208" s="40">
        <v>258.68333333333334</v>
      </c>
      <c r="G208" s="40">
        <v>256.26666666666665</v>
      </c>
      <c r="H208" s="40">
        <v>267.06666666666661</v>
      </c>
      <c r="I208" s="40">
        <v>269.48333333333323</v>
      </c>
      <c r="J208" s="40">
        <v>272.46666666666658</v>
      </c>
      <c r="K208" s="31">
        <v>266.5</v>
      </c>
      <c r="L208" s="31">
        <v>261.10000000000002</v>
      </c>
      <c r="M208" s="31">
        <v>3.1001699999999999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142.5</v>
      </c>
      <c r="D209" s="40">
        <v>143.38333333333333</v>
      </c>
      <c r="E209" s="40">
        <v>141.11666666666665</v>
      </c>
      <c r="F209" s="40">
        <v>139.73333333333332</v>
      </c>
      <c r="G209" s="40">
        <v>137.46666666666664</v>
      </c>
      <c r="H209" s="40">
        <v>144.76666666666665</v>
      </c>
      <c r="I209" s="40">
        <v>147.0333333333333</v>
      </c>
      <c r="J209" s="40">
        <v>148.41666666666666</v>
      </c>
      <c r="K209" s="31">
        <v>145.65</v>
      </c>
      <c r="L209" s="31">
        <v>142</v>
      </c>
      <c r="M209" s="31">
        <v>7.2450200000000002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2763.3</v>
      </c>
      <c r="D210" s="40">
        <v>2770.3333333333335</v>
      </c>
      <c r="E210" s="40">
        <v>2738.666666666667</v>
      </c>
      <c r="F210" s="40">
        <v>2714.0333333333333</v>
      </c>
      <c r="G210" s="40">
        <v>2682.3666666666668</v>
      </c>
      <c r="H210" s="40">
        <v>2794.9666666666672</v>
      </c>
      <c r="I210" s="40">
        <v>2826.6333333333341</v>
      </c>
      <c r="J210" s="40">
        <v>2851.2666666666673</v>
      </c>
      <c r="K210" s="31">
        <v>2802</v>
      </c>
      <c r="L210" s="31">
        <v>2745.7</v>
      </c>
      <c r="M210" s="31">
        <v>7.4592000000000001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51.9</v>
      </c>
      <c r="D211" s="40">
        <v>52.25</v>
      </c>
      <c r="E211" s="40">
        <v>51.35</v>
      </c>
      <c r="F211" s="40">
        <v>50.800000000000004</v>
      </c>
      <c r="G211" s="40">
        <v>49.900000000000006</v>
      </c>
      <c r="H211" s="40">
        <v>52.8</v>
      </c>
      <c r="I211" s="40">
        <v>53.7</v>
      </c>
      <c r="J211" s="40">
        <v>54.249999999999993</v>
      </c>
      <c r="K211" s="31">
        <v>53.15</v>
      </c>
      <c r="L211" s="31">
        <v>51.7</v>
      </c>
      <c r="M211" s="31">
        <v>102.74393999999999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444.8</v>
      </c>
      <c r="D212" s="40">
        <v>448.86666666666662</v>
      </c>
      <c r="E212" s="40">
        <v>438.08333333333326</v>
      </c>
      <c r="F212" s="40">
        <v>431.36666666666662</v>
      </c>
      <c r="G212" s="40">
        <v>420.58333333333326</v>
      </c>
      <c r="H212" s="40">
        <v>455.58333333333326</v>
      </c>
      <c r="I212" s="40">
        <v>466.36666666666667</v>
      </c>
      <c r="J212" s="40">
        <v>473.08333333333326</v>
      </c>
      <c r="K212" s="31">
        <v>459.65</v>
      </c>
      <c r="L212" s="31">
        <v>442.15</v>
      </c>
      <c r="M212" s="31">
        <v>129.87115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1116.3499999999999</v>
      </c>
      <c r="D213" s="40">
        <v>1114.0833333333333</v>
      </c>
      <c r="E213" s="40">
        <v>1103.1666666666665</v>
      </c>
      <c r="F213" s="40">
        <v>1089.9833333333333</v>
      </c>
      <c r="G213" s="40">
        <v>1079.0666666666666</v>
      </c>
      <c r="H213" s="40">
        <v>1127.2666666666664</v>
      </c>
      <c r="I213" s="40">
        <v>1138.1833333333329</v>
      </c>
      <c r="J213" s="40">
        <v>1151.3666666666663</v>
      </c>
      <c r="K213" s="31">
        <v>1125</v>
      </c>
      <c r="L213" s="31">
        <v>1100.9000000000001</v>
      </c>
      <c r="M213" s="31">
        <v>2.0464699999999998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153.69999999999999</v>
      </c>
      <c r="D214" s="40">
        <v>154.96666666666667</v>
      </c>
      <c r="E214" s="40">
        <v>151.23333333333335</v>
      </c>
      <c r="F214" s="40">
        <v>148.76666666666668</v>
      </c>
      <c r="G214" s="40">
        <v>145.03333333333336</v>
      </c>
      <c r="H214" s="40">
        <v>157.43333333333334</v>
      </c>
      <c r="I214" s="40">
        <v>161.16666666666663</v>
      </c>
      <c r="J214" s="40">
        <v>163.63333333333333</v>
      </c>
      <c r="K214" s="31">
        <v>158.69999999999999</v>
      </c>
      <c r="L214" s="31">
        <v>152.5</v>
      </c>
      <c r="M214" s="31">
        <v>117.09132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261.14999999999998</v>
      </c>
      <c r="D215" s="40">
        <v>262.33333333333331</v>
      </c>
      <c r="E215" s="40">
        <v>259.31666666666661</v>
      </c>
      <c r="F215" s="40">
        <v>257.48333333333329</v>
      </c>
      <c r="G215" s="40">
        <v>254.46666666666658</v>
      </c>
      <c r="H215" s="40">
        <v>264.16666666666663</v>
      </c>
      <c r="I215" s="40">
        <v>267.18333333333339</v>
      </c>
      <c r="J215" s="40">
        <v>269.01666666666665</v>
      </c>
      <c r="K215" s="31">
        <v>265.35000000000002</v>
      </c>
      <c r="L215" s="31">
        <v>260.5</v>
      </c>
      <c r="M215" s="31">
        <v>62.441920000000003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2333.3000000000002</v>
      </c>
      <c r="D216" s="40">
        <v>2335.9500000000003</v>
      </c>
      <c r="E216" s="40">
        <v>2315.3500000000004</v>
      </c>
      <c r="F216" s="40">
        <v>2297.4</v>
      </c>
      <c r="G216" s="40">
        <v>2276.8000000000002</v>
      </c>
      <c r="H216" s="40">
        <v>2353.9000000000005</v>
      </c>
      <c r="I216" s="40">
        <v>2374.5</v>
      </c>
      <c r="J216" s="40">
        <v>2392.4500000000007</v>
      </c>
      <c r="K216" s="31">
        <v>2356.5500000000002</v>
      </c>
      <c r="L216" s="31">
        <v>2318</v>
      </c>
      <c r="M216" s="31">
        <v>17.082509999999999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320.5</v>
      </c>
      <c r="D217" s="40">
        <v>323.3</v>
      </c>
      <c r="E217" s="40">
        <v>316.20000000000005</v>
      </c>
      <c r="F217" s="40">
        <v>311.90000000000003</v>
      </c>
      <c r="G217" s="40">
        <v>304.80000000000007</v>
      </c>
      <c r="H217" s="40">
        <v>327.60000000000002</v>
      </c>
      <c r="I217" s="40">
        <v>334.70000000000005</v>
      </c>
      <c r="J217" s="40">
        <v>339</v>
      </c>
      <c r="K217" s="31">
        <v>330.4</v>
      </c>
      <c r="L217" s="31">
        <v>319</v>
      </c>
      <c r="M217" s="31">
        <v>27.596630000000001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42728.9</v>
      </c>
      <c r="D218" s="40">
        <v>42912.183333333334</v>
      </c>
      <c r="E218" s="40">
        <v>42466.76666666667</v>
      </c>
      <c r="F218" s="40">
        <v>42204.633333333339</v>
      </c>
      <c r="G218" s="40">
        <v>41759.216666666674</v>
      </c>
      <c r="H218" s="40">
        <v>43174.316666666666</v>
      </c>
      <c r="I218" s="40">
        <v>43619.733333333323</v>
      </c>
      <c r="J218" s="40">
        <v>43881.866666666661</v>
      </c>
      <c r="K218" s="31">
        <v>43357.599999999999</v>
      </c>
      <c r="L218" s="31">
        <v>42650.05</v>
      </c>
      <c r="M218" s="31">
        <v>1.478E-2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45.25</v>
      </c>
      <c r="D219" s="40">
        <v>45.283333333333331</v>
      </c>
      <c r="E219" s="40">
        <v>45.066666666666663</v>
      </c>
      <c r="F219" s="40">
        <v>44.883333333333333</v>
      </c>
      <c r="G219" s="40">
        <v>44.666666666666664</v>
      </c>
      <c r="H219" s="40">
        <v>45.466666666666661</v>
      </c>
      <c r="I219" s="40">
        <v>45.68333333333333</v>
      </c>
      <c r="J219" s="40">
        <v>45.86666666666666</v>
      </c>
      <c r="K219" s="31">
        <v>45.5</v>
      </c>
      <c r="L219" s="31">
        <v>45.1</v>
      </c>
      <c r="M219" s="31">
        <v>31.779129999999999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2441.15</v>
      </c>
      <c r="D220" s="40">
        <v>2440.2166666666667</v>
      </c>
      <c r="E220" s="40">
        <v>2415.7333333333336</v>
      </c>
      <c r="F220" s="40">
        <v>2390.3166666666671</v>
      </c>
      <c r="G220" s="40">
        <v>2365.8333333333339</v>
      </c>
      <c r="H220" s="40">
        <v>2465.6333333333332</v>
      </c>
      <c r="I220" s="40">
        <v>2490.1166666666659</v>
      </c>
      <c r="J220" s="40">
        <v>2515.5333333333328</v>
      </c>
      <c r="K220" s="31">
        <v>2464.6999999999998</v>
      </c>
      <c r="L220" s="31">
        <v>2414.8000000000002</v>
      </c>
      <c r="M220" s="31">
        <v>41.284590000000001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301.5</v>
      </c>
      <c r="D221" s="40">
        <v>302.78333333333336</v>
      </c>
      <c r="E221" s="40">
        <v>298.7166666666667</v>
      </c>
      <c r="F221" s="40">
        <v>295.93333333333334</v>
      </c>
      <c r="G221" s="40">
        <v>291.86666666666667</v>
      </c>
      <c r="H221" s="40">
        <v>305.56666666666672</v>
      </c>
      <c r="I221" s="40">
        <v>309.63333333333344</v>
      </c>
      <c r="J221" s="40">
        <v>312.41666666666674</v>
      </c>
      <c r="K221" s="31">
        <v>306.85000000000002</v>
      </c>
      <c r="L221" s="31">
        <v>300</v>
      </c>
      <c r="M221" s="31">
        <v>1.4008799999999999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682.5</v>
      </c>
      <c r="D222" s="40">
        <v>682.7166666666667</v>
      </c>
      <c r="E222" s="40">
        <v>677.78333333333342</v>
      </c>
      <c r="F222" s="40">
        <v>673.06666666666672</v>
      </c>
      <c r="G222" s="40">
        <v>668.13333333333344</v>
      </c>
      <c r="H222" s="40">
        <v>687.43333333333339</v>
      </c>
      <c r="I222" s="40">
        <v>692.36666666666679</v>
      </c>
      <c r="J222" s="40">
        <v>697.08333333333337</v>
      </c>
      <c r="K222" s="31">
        <v>687.65</v>
      </c>
      <c r="L222" s="31">
        <v>678</v>
      </c>
      <c r="M222" s="31">
        <v>145.36250000000001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1475.75</v>
      </c>
      <c r="D223" s="40">
        <v>1487.3999999999999</v>
      </c>
      <c r="E223" s="40">
        <v>1460.8999999999996</v>
      </c>
      <c r="F223" s="40">
        <v>1446.0499999999997</v>
      </c>
      <c r="G223" s="40">
        <v>1419.5499999999995</v>
      </c>
      <c r="H223" s="40">
        <v>1502.2499999999998</v>
      </c>
      <c r="I223" s="40">
        <v>1528.7500000000002</v>
      </c>
      <c r="J223" s="40">
        <v>1543.6</v>
      </c>
      <c r="K223" s="31">
        <v>1513.9</v>
      </c>
      <c r="L223" s="31">
        <v>1472.55</v>
      </c>
      <c r="M223" s="31">
        <v>5.3677400000000004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632.95000000000005</v>
      </c>
      <c r="D224" s="40">
        <v>637.31666666666672</v>
      </c>
      <c r="E224" s="40">
        <v>626.93333333333339</v>
      </c>
      <c r="F224" s="40">
        <v>620.91666666666663</v>
      </c>
      <c r="G224" s="40">
        <v>610.5333333333333</v>
      </c>
      <c r="H224" s="40">
        <v>643.33333333333348</v>
      </c>
      <c r="I224" s="40">
        <v>653.71666666666692</v>
      </c>
      <c r="J224" s="40">
        <v>659.73333333333358</v>
      </c>
      <c r="K224" s="31">
        <v>647.70000000000005</v>
      </c>
      <c r="L224" s="31">
        <v>631.29999999999995</v>
      </c>
      <c r="M224" s="31">
        <v>11.231400000000001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725</v>
      </c>
      <c r="D225" s="40">
        <v>724.38333333333333</v>
      </c>
      <c r="E225" s="40">
        <v>716.76666666666665</v>
      </c>
      <c r="F225" s="40">
        <v>708.5333333333333</v>
      </c>
      <c r="G225" s="40">
        <v>700.91666666666663</v>
      </c>
      <c r="H225" s="40">
        <v>732.61666666666667</v>
      </c>
      <c r="I225" s="40">
        <v>740.23333333333323</v>
      </c>
      <c r="J225" s="40">
        <v>748.4666666666667</v>
      </c>
      <c r="K225" s="31">
        <v>732</v>
      </c>
      <c r="L225" s="31">
        <v>716.15</v>
      </c>
      <c r="M225" s="31">
        <v>3.1349499999999999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37.950000000000003</v>
      </c>
      <c r="D226" s="40">
        <v>38.049999999999997</v>
      </c>
      <c r="E226" s="40">
        <v>37.699999999999996</v>
      </c>
      <c r="F226" s="40">
        <v>37.449999999999996</v>
      </c>
      <c r="G226" s="40">
        <v>37.099999999999994</v>
      </c>
      <c r="H226" s="40">
        <v>38.299999999999997</v>
      </c>
      <c r="I226" s="40">
        <v>38.649999999999991</v>
      </c>
      <c r="J226" s="40">
        <v>38.9</v>
      </c>
      <c r="K226" s="31">
        <v>38.4</v>
      </c>
      <c r="L226" s="31">
        <v>37.799999999999997</v>
      </c>
      <c r="M226" s="31">
        <v>83.255480000000006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52</v>
      </c>
      <c r="D227" s="40">
        <v>52.050000000000004</v>
      </c>
      <c r="E227" s="40">
        <v>51.600000000000009</v>
      </c>
      <c r="F227" s="40">
        <v>51.2</v>
      </c>
      <c r="G227" s="40">
        <v>50.750000000000007</v>
      </c>
      <c r="H227" s="40">
        <v>52.45000000000001</v>
      </c>
      <c r="I227" s="40">
        <v>52.900000000000013</v>
      </c>
      <c r="J227" s="40">
        <v>53.300000000000011</v>
      </c>
      <c r="K227" s="31">
        <v>52.5</v>
      </c>
      <c r="L227" s="31">
        <v>51.65</v>
      </c>
      <c r="M227" s="31">
        <v>273.67559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58</v>
      </c>
      <c r="D228" s="40">
        <v>58.033333333333331</v>
      </c>
      <c r="E228" s="40">
        <v>57.466666666666661</v>
      </c>
      <c r="F228" s="40">
        <v>56.93333333333333</v>
      </c>
      <c r="G228" s="40">
        <v>56.36666666666666</v>
      </c>
      <c r="H228" s="40">
        <v>58.566666666666663</v>
      </c>
      <c r="I228" s="40">
        <v>59.133333333333326</v>
      </c>
      <c r="J228" s="40">
        <v>59.666666666666664</v>
      </c>
      <c r="K228" s="31">
        <v>58.6</v>
      </c>
      <c r="L228" s="31">
        <v>57.5</v>
      </c>
      <c r="M228" s="31">
        <v>40.196339999999999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997.05</v>
      </c>
      <c r="D229" s="40">
        <v>1005.0833333333334</v>
      </c>
      <c r="E229" s="40">
        <v>983.2166666666667</v>
      </c>
      <c r="F229" s="40">
        <v>969.38333333333333</v>
      </c>
      <c r="G229" s="40">
        <v>947.51666666666665</v>
      </c>
      <c r="H229" s="40">
        <v>1018.9166666666667</v>
      </c>
      <c r="I229" s="40">
        <v>1040.7833333333333</v>
      </c>
      <c r="J229" s="40">
        <v>1054.6166666666668</v>
      </c>
      <c r="K229" s="31">
        <v>1026.95</v>
      </c>
      <c r="L229" s="31">
        <v>991.25</v>
      </c>
      <c r="M229" s="31">
        <v>0.32149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302.55</v>
      </c>
      <c r="D230" s="40">
        <v>301.75</v>
      </c>
      <c r="E230" s="40">
        <v>294</v>
      </c>
      <c r="F230" s="40">
        <v>285.45</v>
      </c>
      <c r="G230" s="40">
        <v>277.7</v>
      </c>
      <c r="H230" s="40">
        <v>310.3</v>
      </c>
      <c r="I230" s="40">
        <v>318.05</v>
      </c>
      <c r="J230" s="40">
        <v>326.60000000000002</v>
      </c>
      <c r="K230" s="31">
        <v>309.5</v>
      </c>
      <c r="L230" s="31">
        <v>293.2</v>
      </c>
      <c r="M230" s="31">
        <v>1.2940400000000001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1411.3</v>
      </c>
      <c r="D231" s="40">
        <v>1386.1000000000001</v>
      </c>
      <c r="E231" s="40">
        <v>1322.2000000000003</v>
      </c>
      <c r="F231" s="40">
        <v>1233.1000000000001</v>
      </c>
      <c r="G231" s="40">
        <v>1169.2000000000003</v>
      </c>
      <c r="H231" s="40">
        <v>1475.2000000000003</v>
      </c>
      <c r="I231" s="40">
        <v>1539.1000000000004</v>
      </c>
      <c r="J231" s="40">
        <v>1628.2000000000003</v>
      </c>
      <c r="K231" s="31">
        <v>1450</v>
      </c>
      <c r="L231" s="31">
        <v>1297</v>
      </c>
      <c r="M231" s="31">
        <v>2.298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664.3</v>
      </c>
      <c r="D232" s="40">
        <v>665.93333333333328</v>
      </c>
      <c r="E232" s="40">
        <v>659.36666666666656</v>
      </c>
      <c r="F232" s="40">
        <v>654.43333333333328</v>
      </c>
      <c r="G232" s="40">
        <v>647.86666666666656</v>
      </c>
      <c r="H232" s="40">
        <v>670.86666666666656</v>
      </c>
      <c r="I232" s="40">
        <v>677.43333333333339</v>
      </c>
      <c r="J232" s="40">
        <v>682.36666666666656</v>
      </c>
      <c r="K232" s="31">
        <v>672.5</v>
      </c>
      <c r="L232" s="31">
        <v>661</v>
      </c>
      <c r="M232" s="31">
        <v>4.25136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164.35</v>
      </c>
      <c r="D233" s="40">
        <v>163.61666666666667</v>
      </c>
      <c r="E233" s="40">
        <v>160.73333333333335</v>
      </c>
      <c r="F233" s="40">
        <v>157.11666666666667</v>
      </c>
      <c r="G233" s="40">
        <v>154.23333333333335</v>
      </c>
      <c r="H233" s="40">
        <v>167.23333333333335</v>
      </c>
      <c r="I233" s="40">
        <v>170.11666666666667</v>
      </c>
      <c r="J233" s="40">
        <v>173.73333333333335</v>
      </c>
      <c r="K233" s="31">
        <v>166.5</v>
      </c>
      <c r="L233" s="31">
        <v>160</v>
      </c>
      <c r="M233" s="31">
        <v>26.461269999999999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43.95</v>
      </c>
      <c r="D234" s="40">
        <v>43.95000000000001</v>
      </c>
      <c r="E234" s="40">
        <v>43.700000000000017</v>
      </c>
      <c r="F234" s="40">
        <v>43.45000000000001</v>
      </c>
      <c r="G234" s="40">
        <v>43.200000000000017</v>
      </c>
      <c r="H234" s="40">
        <v>44.200000000000017</v>
      </c>
      <c r="I234" s="40">
        <v>44.45</v>
      </c>
      <c r="J234" s="40">
        <v>44.700000000000017</v>
      </c>
      <c r="K234" s="31">
        <v>44.2</v>
      </c>
      <c r="L234" s="31">
        <v>43.7</v>
      </c>
      <c r="M234" s="31">
        <v>16.837810000000001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204.95</v>
      </c>
      <c r="D235" s="40">
        <v>205.54999999999998</v>
      </c>
      <c r="E235" s="40">
        <v>203.99999999999997</v>
      </c>
      <c r="F235" s="40">
        <v>203.04999999999998</v>
      </c>
      <c r="G235" s="40">
        <v>201.49999999999997</v>
      </c>
      <c r="H235" s="40">
        <v>206.49999999999997</v>
      </c>
      <c r="I235" s="40">
        <v>208.04999999999998</v>
      </c>
      <c r="J235" s="40">
        <v>208.99999999999997</v>
      </c>
      <c r="K235" s="31">
        <v>207.1</v>
      </c>
      <c r="L235" s="31">
        <v>204.6</v>
      </c>
      <c r="M235" s="31">
        <v>149.40335999999999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128.1</v>
      </c>
      <c r="D236" s="40">
        <v>128.26666666666665</v>
      </c>
      <c r="E236" s="40">
        <v>124.68333333333331</v>
      </c>
      <c r="F236" s="40">
        <v>121.26666666666665</v>
      </c>
      <c r="G236" s="40">
        <v>117.68333333333331</v>
      </c>
      <c r="H236" s="40">
        <v>131.68333333333331</v>
      </c>
      <c r="I236" s="40">
        <v>135.26666666666668</v>
      </c>
      <c r="J236" s="40">
        <v>138.68333333333331</v>
      </c>
      <c r="K236" s="31">
        <v>131.85</v>
      </c>
      <c r="L236" s="31">
        <v>124.85</v>
      </c>
      <c r="M236" s="31">
        <v>21.498850000000001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192.15</v>
      </c>
      <c r="D237" s="40">
        <v>192.65</v>
      </c>
      <c r="E237" s="40">
        <v>190.5</v>
      </c>
      <c r="F237" s="40">
        <v>188.85</v>
      </c>
      <c r="G237" s="40">
        <v>186.7</v>
      </c>
      <c r="H237" s="40">
        <v>194.3</v>
      </c>
      <c r="I237" s="40">
        <v>196.45000000000005</v>
      </c>
      <c r="J237" s="40">
        <v>198.10000000000002</v>
      </c>
      <c r="K237" s="31">
        <v>194.8</v>
      </c>
      <c r="L237" s="31">
        <v>191</v>
      </c>
      <c r="M237" s="31">
        <v>10.04865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275.45</v>
      </c>
      <c r="D238" s="40">
        <v>278.41666666666663</v>
      </c>
      <c r="E238" s="40">
        <v>271.68333333333328</v>
      </c>
      <c r="F238" s="40">
        <v>267.91666666666663</v>
      </c>
      <c r="G238" s="40">
        <v>261.18333333333328</v>
      </c>
      <c r="H238" s="40">
        <v>282.18333333333328</v>
      </c>
      <c r="I238" s="40">
        <v>288.91666666666663</v>
      </c>
      <c r="J238" s="40">
        <v>292.68333333333328</v>
      </c>
      <c r="K238" s="31">
        <v>285.14999999999998</v>
      </c>
      <c r="L238" s="31">
        <v>274.64999999999998</v>
      </c>
      <c r="M238" s="31">
        <v>129.40645000000001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151.30000000000001</v>
      </c>
      <c r="D239" s="40">
        <v>151.86666666666667</v>
      </c>
      <c r="E239" s="40">
        <v>148.93333333333334</v>
      </c>
      <c r="F239" s="40">
        <v>146.56666666666666</v>
      </c>
      <c r="G239" s="40">
        <v>143.63333333333333</v>
      </c>
      <c r="H239" s="40">
        <v>154.23333333333335</v>
      </c>
      <c r="I239" s="40">
        <v>157.16666666666669</v>
      </c>
      <c r="J239" s="40">
        <v>159.53333333333336</v>
      </c>
      <c r="K239" s="31">
        <v>154.80000000000001</v>
      </c>
      <c r="L239" s="31">
        <v>149.5</v>
      </c>
      <c r="M239" s="31">
        <v>59.766260000000003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7145.25</v>
      </c>
      <c r="D240" s="40">
        <v>7151.7166666666672</v>
      </c>
      <c r="E240" s="40">
        <v>7094.5333333333347</v>
      </c>
      <c r="F240" s="40">
        <v>7043.8166666666675</v>
      </c>
      <c r="G240" s="40">
        <v>6986.633333333335</v>
      </c>
      <c r="H240" s="40">
        <v>7202.4333333333343</v>
      </c>
      <c r="I240" s="40">
        <v>7259.6166666666668</v>
      </c>
      <c r="J240" s="40">
        <v>7310.3333333333339</v>
      </c>
      <c r="K240" s="31">
        <v>7208.9</v>
      </c>
      <c r="L240" s="31">
        <v>7101</v>
      </c>
      <c r="M240" s="31">
        <v>0.48525000000000001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</v>
      </c>
      <c r="D241" s="40">
        <v>139.66666666666666</v>
      </c>
      <c r="E241" s="40">
        <v>137.83333333333331</v>
      </c>
      <c r="F241" s="40">
        <v>136.66666666666666</v>
      </c>
      <c r="G241" s="40">
        <v>134.83333333333331</v>
      </c>
      <c r="H241" s="40">
        <v>140.83333333333331</v>
      </c>
      <c r="I241" s="40">
        <v>142.66666666666663</v>
      </c>
      <c r="J241" s="40">
        <v>143.83333333333331</v>
      </c>
      <c r="K241" s="31">
        <v>141.5</v>
      </c>
      <c r="L241" s="31">
        <v>138.5</v>
      </c>
      <c r="M241" s="31">
        <v>15.01008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431</v>
      </c>
      <c r="D242" s="40">
        <v>432.14999999999992</v>
      </c>
      <c r="E242" s="40">
        <v>425.49999999999983</v>
      </c>
      <c r="F242" s="40">
        <v>419.99999999999989</v>
      </c>
      <c r="G242" s="40">
        <v>413.3499999999998</v>
      </c>
      <c r="H242" s="40">
        <v>437.64999999999986</v>
      </c>
      <c r="I242" s="40">
        <v>444.29999999999995</v>
      </c>
      <c r="J242" s="40">
        <v>449.7999999999999</v>
      </c>
      <c r="K242" s="31">
        <v>438.8</v>
      </c>
      <c r="L242" s="31">
        <v>426.65</v>
      </c>
      <c r="M242" s="31">
        <v>11.41479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145.1</v>
      </c>
      <c r="D243" s="40">
        <v>146.53333333333333</v>
      </c>
      <c r="E243" s="40">
        <v>142.26666666666665</v>
      </c>
      <c r="F243" s="40">
        <v>139.43333333333331</v>
      </c>
      <c r="G243" s="40">
        <v>135.16666666666663</v>
      </c>
      <c r="H243" s="40">
        <v>149.36666666666667</v>
      </c>
      <c r="I243" s="40">
        <v>153.63333333333338</v>
      </c>
      <c r="J243" s="40">
        <v>156.4666666666667</v>
      </c>
      <c r="K243" s="31">
        <v>150.80000000000001</v>
      </c>
      <c r="L243" s="31">
        <v>143.69999999999999</v>
      </c>
      <c r="M243" s="31">
        <v>52.726970000000001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103.15</v>
      </c>
      <c r="D244" s="40">
        <v>104.11666666666667</v>
      </c>
      <c r="E244" s="40">
        <v>101.93333333333335</v>
      </c>
      <c r="F244" s="40">
        <v>100.71666666666668</v>
      </c>
      <c r="G244" s="40">
        <v>98.53333333333336</v>
      </c>
      <c r="H244" s="40">
        <v>105.33333333333334</v>
      </c>
      <c r="I244" s="40">
        <v>107.51666666666668</v>
      </c>
      <c r="J244" s="40">
        <v>108.73333333333333</v>
      </c>
      <c r="K244" s="31">
        <v>106.3</v>
      </c>
      <c r="L244" s="31">
        <v>102.9</v>
      </c>
      <c r="M244" s="31">
        <v>262.45260000000002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24.45</v>
      </c>
      <c r="D245" s="40">
        <v>24.55</v>
      </c>
      <c r="E245" s="40">
        <v>24.150000000000002</v>
      </c>
      <c r="F245" s="40">
        <v>23.85</v>
      </c>
      <c r="G245" s="40">
        <v>23.450000000000003</v>
      </c>
      <c r="H245" s="40">
        <v>24.85</v>
      </c>
      <c r="I245" s="40">
        <v>25.25</v>
      </c>
      <c r="J245" s="40">
        <v>25.55</v>
      </c>
      <c r="K245" s="31">
        <v>24.95</v>
      </c>
      <c r="L245" s="31">
        <v>24.25</v>
      </c>
      <c r="M245" s="31">
        <v>72.668539999999993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2331.3000000000002</v>
      </c>
      <c r="D246" s="40">
        <v>2331.1</v>
      </c>
      <c r="E246" s="40">
        <v>2300.1999999999998</v>
      </c>
      <c r="F246" s="40">
        <v>2269.1</v>
      </c>
      <c r="G246" s="40">
        <v>2238.1999999999998</v>
      </c>
      <c r="H246" s="40">
        <v>2362.1999999999998</v>
      </c>
      <c r="I246" s="40">
        <v>2393.1000000000004</v>
      </c>
      <c r="J246" s="40">
        <v>2424.1999999999998</v>
      </c>
      <c r="K246" s="31">
        <v>2362</v>
      </c>
      <c r="L246" s="31">
        <v>2300</v>
      </c>
      <c r="M246" s="31">
        <v>8.7148299999999992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263.35000000000002</v>
      </c>
      <c r="D247" s="40">
        <v>264.48333333333335</v>
      </c>
      <c r="E247" s="40">
        <v>258.9666666666667</v>
      </c>
      <c r="F247" s="40">
        <v>254.58333333333337</v>
      </c>
      <c r="G247" s="40">
        <v>249.06666666666672</v>
      </c>
      <c r="H247" s="40">
        <v>268.86666666666667</v>
      </c>
      <c r="I247" s="40">
        <v>274.38333333333333</v>
      </c>
      <c r="J247" s="40">
        <v>278.76666666666665</v>
      </c>
      <c r="K247" s="31">
        <v>270</v>
      </c>
      <c r="L247" s="31">
        <v>260.10000000000002</v>
      </c>
      <c r="M247" s="31">
        <v>4.0667099999999996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449.7</v>
      </c>
      <c r="D248" s="40">
        <v>447.56666666666666</v>
      </c>
      <c r="E248" s="40">
        <v>441.13333333333333</v>
      </c>
      <c r="F248" s="40">
        <v>432.56666666666666</v>
      </c>
      <c r="G248" s="40">
        <v>426.13333333333333</v>
      </c>
      <c r="H248" s="40">
        <v>456.13333333333333</v>
      </c>
      <c r="I248" s="40">
        <v>462.56666666666661</v>
      </c>
      <c r="J248" s="40">
        <v>471.13333333333333</v>
      </c>
      <c r="K248" s="31">
        <v>454</v>
      </c>
      <c r="L248" s="31">
        <v>439</v>
      </c>
      <c r="M248" s="31">
        <v>1.45631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557.75</v>
      </c>
      <c r="D249" s="40">
        <v>555.93333333333328</v>
      </c>
      <c r="E249" s="40">
        <v>549.86666666666656</v>
      </c>
      <c r="F249" s="40">
        <v>541.98333333333323</v>
      </c>
      <c r="G249" s="40">
        <v>535.91666666666652</v>
      </c>
      <c r="H249" s="40">
        <v>563.81666666666661</v>
      </c>
      <c r="I249" s="40">
        <v>569.88333333333344</v>
      </c>
      <c r="J249" s="40">
        <v>577.76666666666665</v>
      </c>
      <c r="K249" s="31">
        <v>562</v>
      </c>
      <c r="L249" s="31">
        <v>548.04999999999995</v>
      </c>
      <c r="M249" s="31">
        <v>26.69022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222.1</v>
      </c>
      <c r="D250" s="40">
        <v>225.20000000000002</v>
      </c>
      <c r="E250" s="40">
        <v>218.40000000000003</v>
      </c>
      <c r="F250" s="40">
        <v>214.70000000000002</v>
      </c>
      <c r="G250" s="40">
        <v>207.90000000000003</v>
      </c>
      <c r="H250" s="40">
        <v>228.90000000000003</v>
      </c>
      <c r="I250" s="40">
        <v>235.70000000000005</v>
      </c>
      <c r="J250" s="40">
        <v>239.40000000000003</v>
      </c>
      <c r="K250" s="31">
        <v>232</v>
      </c>
      <c r="L250" s="31">
        <v>221.5</v>
      </c>
      <c r="M250" s="31">
        <v>73.466939999999994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981</v>
      </c>
      <c r="D251" s="40">
        <v>987</v>
      </c>
      <c r="E251" s="40">
        <v>974</v>
      </c>
      <c r="F251" s="40">
        <v>967</v>
      </c>
      <c r="G251" s="40">
        <v>954</v>
      </c>
      <c r="H251" s="40">
        <v>994</v>
      </c>
      <c r="I251" s="40">
        <v>1007</v>
      </c>
      <c r="J251" s="40">
        <v>1014</v>
      </c>
      <c r="K251" s="31">
        <v>1000</v>
      </c>
      <c r="L251" s="31">
        <v>980</v>
      </c>
      <c r="M251" s="31">
        <v>31.157499999999999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44.05</v>
      </c>
      <c r="D252" s="40">
        <v>44.199999999999996</v>
      </c>
      <c r="E252" s="40">
        <v>43.649999999999991</v>
      </c>
      <c r="F252" s="40">
        <v>43.249999999999993</v>
      </c>
      <c r="G252" s="40">
        <v>42.699999999999989</v>
      </c>
      <c r="H252" s="40">
        <v>44.599999999999994</v>
      </c>
      <c r="I252" s="40">
        <v>45.149999999999991</v>
      </c>
      <c r="J252" s="40">
        <v>45.55</v>
      </c>
      <c r="K252" s="31">
        <v>44.75</v>
      </c>
      <c r="L252" s="31">
        <v>43.8</v>
      </c>
      <c r="M252" s="31">
        <v>46.294879999999999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5214.8</v>
      </c>
      <c r="D253" s="40">
        <v>5224.6833333333334</v>
      </c>
      <c r="E253" s="40">
        <v>5172.1166666666668</v>
      </c>
      <c r="F253" s="40">
        <v>5129.4333333333334</v>
      </c>
      <c r="G253" s="40">
        <v>5076.8666666666668</v>
      </c>
      <c r="H253" s="40">
        <v>5267.3666666666668</v>
      </c>
      <c r="I253" s="40">
        <v>5319.9333333333343</v>
      </c>
      <c r="J253" s="40">
        <v>5362.6166666666668</v>
      </c>
      <c r="K253" s="31">
        <v>5277.25</v>
      </c>
      <c r="L253" s="31">
        <v>5182</v>
      </c>
      <c r="M253" s="31">
        <v>4.4442300000000001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1610.5</v>
      </c>
      <c r="D254" s="40">
        <v>1613.3500000000001</v>
      </c>
      <c r="E254" s="40">
        <v>1603.3000000000002</v>
      </c>
      <c r="F254" s="40">
        <v>1596.1000000000001</v>
      </c>
      <c r="G254" s="40">
        <v>1586.0500000000002</v>
      </c>
      <c r="H254" s="40">
        <v>1620.5500000000002</v>
      </c>
      <c r="I254" s="40">
        <v>1630.6</v>
      </c>
      <c r="J254" s="40">
        <v>1637.8000000000002</v>
      </c>
      <c r="K254" s="31">
        <v>1623.4</v>
      </c>
      <c r="L254" s="31">
        <v>1606.15</v>
      </c>
      <c r="M254" s="31">
        <v>62.342570000000002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986.4</v>
      </c>
      <c r="D255" s="40">
        <v>996.81666666666661</v>
      </c>
      <c r="E255" s="40">
        <v>974.63333333333321</v>
      </c>
      <c r="F255" s="40">
        <v>962.86666666666656</v>
      </c>
      <c r="G255" s="40">
        <v>940.68333333333317</v>
      </c>
      <c r="H255" s="40">
        <v>1008.5833333333333</v>
      </c>
      <c r="I255" s="40">
        <v>1030.7666666666667</v>
      </c>
      <c r="J255" s="40">
        <v>1042.5333333333333</v>
      </c>
      <c r="K255" s="31">
        <v>1019</v>
      </c>
      <c r="L255" s="31">
        <v>985.05</v>
      </c>
      <c r="M255" s="31">
        <v>0.17976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325.55</v>
      </c>
      <c r="D256" s="40">
        <v>326.08333333333337</v>
      </c>
      <c r="E256" s="40">
        <v>320.56666666666672</v>
      </c>
      <c r="F256" s="40">
        <v>315.58333333333337</v>
      </c>
      <c r="G256" s="40">
        <v>310.06666666666672</v>
      </c>
      <c r="H256" s="40">
        <v>331.06666666666672</v>
      </c>
      <c r="I256" s="40">
        <v>336.58333333333337</v>
      </c>
      <c r="J256" s="40">
        <v>341.56666666666672</v>
      </c>
      <c r="K256" s="31">
        <v>331.6</v>
      </c>
      <c r="L256" s="31">
        <v>321.10000000000002</v>
      </c>
      <c r="M256" s="31">
        <v>9.4446200000000005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747.6</v>
      </c>
      <c r="D257" s="40">
        <v>739.38333333333321</v>
      </c>
      <c r="E257" s="40">
        <v>715.76666666666642</v>
      </c>
      <c r="F257" s="40">
        <v>683.93333333333317</v>
      </c>
      <c r="G257" s="40">
        <v>660.31666666666638</v>
      </c>
      <c r="H257" s="40">
        <v>771.21666666666647</v>
      </c>
      <c r="I257" s="40">
        <v>794.83333333333326</v>
      </c>
      <c r="J257" s="40">
        <v>826.66666666666652</v>
      </c>
      <c r="K257" s="31">
        <v>763</v>
      </c>
      <c r="L257" s="31">
        <v>707.55</v>
      </c>
      <c r="M257" s="31">
        <v>8.6462599999999998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1647.35</v>
      </c>
      <c r="D258" s="40">
        <v>1652.9666666666665</v>
      </c>
      <c r="E258" s="40">
        <v>1631.4333333333329</v>
      </c>
      <c r="F258" s="40">
        <v>1615.5166666666664</v>
      </c>
      <c r="G258" s="40">
        <v>1593.9833333333329</v>
      </c>
      <c r="H258" s="40">
        <v>1668.883333333333</v>
      </c>
      <c r="I258" s="40">
        <v>1690.4166666666663</v>
      </c>
      <c r="J258" s="40">
        <v>1706.333333333333</v>
      </c>
      <c r="K258" s="31">
        <v>1674.5</v>
      </c>
      <c r="L258" s="31">
        <v>1637.05</v>
      </c>
      <c r="M258" s="31">
        <v>4.5113899999999996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2104.4</v>
      </c>
      <c r="D259" s="40">
        <v>2117.3333333333335</v>
      </c>
      <c r="E259" s="40">
        <v>2071.0666666666671</v>
      </c>
      <c r="F259" s="40">
        <v>2037.7333333333336</v>
      </c>
      <c r="G259" s="40">
        <v>1991.4666666666672</v>
      </c>
      <c r="H259" s="40">
        <v>2150.666666666667</v>
      </c>
      <c r="I259" s="40">
        <v>2196.9333333333334</v>
      </c>
      <c r="J259" s="40">
        <v>2230.2666666666669</v>
      </c>
      <c r="K259" s="31">
        <v>2163.6</v>
      </c>
      <c r="L259" s="31">
        <v>2084</v>
      </c>
      <c r="M259" s="31">
        <v>0.98862000000000005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1813.25</v>
      </c>
      <c r="D260" s="40">
        <v>1812.1499999999999</v>
      </c>
      <c r="E260" s="40">
        <v>1794.2999999999997</v>
      </c>
      <c r="F260" s="40">
        <v>1775.35</v>
      </c>
      <c r="G260" s="40">
        <v>1757.4999999999998</v>
      </c>
      <c r="H260" s="40">
        <v>1831.0999999999997</v>
      </c>
      <c r="I260" s="40">
        <v>1848.9499999999996</v>
      </c>
      <c r="J260" s="40">
        <v>1867.8999999999996</v>
      </c>
      <c r="K260" s="31">
        <v>1830</v>
      </c>
      <c r="L260" s="31">
        <v>1793.2</v>
      </c>
      <c r="M260" s="31">
        <v>1.3859300000000001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3259.15</v>
      </c>
      <c r="D261" s="40">
        <v>3246.75</v>
      </c>
      <c r="E261" s="40">
        <v>3193.5</v>
      </c>
      <c r="F261" s="40">
        <v>3127.85</v>
      </c>
      <c r="G261" s="40">
        <v>3074.6</v>
      </c>
      <c r="H261" s="40">
        <v>3312.4</v>
      </c>
      <c r="I261" s="40">
        <v>3365.65</v>
      </c>
      <c r="J261" s="40">
        <v>3431.3</v>
      </c>
      <c r="K261" s="31">
        <v>3300</v>
      </c>
      <c r="L261" s="31">
        <v>3181.1</v>
      </c>
      <c r="M261" s="31">
        <v>0.73392000000000002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691.95</v>
      </c>
      <c r="D262" s="40">
        <v>707.6</v>
      </c>
      <c r="E262" s="40">
        <v>670.2</v>
      </c>
      <c r="F262" s="40">
        <v>648.45000000000005</v>
      </c>
      <c r="G262" s="40">
        <v>611.05000000000007</v>
      </c>
      <c r="H262" s="40">
        <v>729.35</v>
      </c>
      <c r="I262" s="40">
        <v>766.74999999999989</v>
      </c>
      <c r="J262" s="40">
        <v>788.5</v>
      </c>
      <c r="K262" s="31">
        <v>745</v>
      </c>
      <c r="L262" s="31">
        <v>685.85</v>
      </c>
      <c r="M262" s="31">
        <v>18.550190000000001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261.14999999999998</v>
      </c>
      <c r="D263" s="40">
        <v>261.41666666666669</v>
      </c>
      <c r="E263" s="40">
        <v>254.83333333333337</v>
      </c>
      <c r="F263" s="40">
        <v>248.51666666666668</v>
      </c>
      <c r="G263" s="40">
        <v>241.93333333333337</v>
      </c>
      <c r="H263" s="40">
        <v>267.73333333333335</v>
      </c>
      <c r="I263" s="40">
        <v>274.31666666666672</v>
      </c>
      <c r="J263" s="40">
        <v>280.63333333333338</v>
      </c>
      <c r="K263" s="31">
        <v>268</v>
      </c>
      <c r="L263" s="31">
        <v>255.1</v>
      </c>
      <c r="M263" s="31">
        <v>30.984729999999999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148.4</v>
      </c>
      <c r="D264" s="40">
        <v>146.03333333333333</v>
      </c>
      <c r="E264" s="40">
        <v>142.56666666666666</v>
      </c>
      <c r="F264" s="40">
        <v>136.73333333333332</v>
      </c>
      <c r="G264" s="40">
        <v>133.26666666666665</v>
      </c>
      <c r="H264" s="40">
        <v>151.86666666666667</v>
      </c>
      <c r="I264" s="40">
        <v>155.33333333333331</v>
      </c>
      <c r="J264" s="40">
        <v>161.16666666666669</v>
      </c>
      <c r="K264" s="31">
        <v>149.5</v>
      </c>
      <c r="L264" s="31">
        <v>140.19999999999999</v>
      </c>
      <c r="M264" s="31">
        <v>34.347720000000002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105.9</v>
      </c>
      <c r="D265" s="40">
        <v>106.43333333333334</v>
      </c>
      <c r="E265" s="40">
        <v>104.66666666666667</v>
      </c>
      <c r="F265" s="40">
        <v>103.43333333333334</v>
      </c>
      <c r="G265" s="40">
        <v>101.66666666666667</v>
      </c>
      <c r="H265" s="40">
        <v>107.66666666666667</v>
      </c>
      <c r="I265" s="40">
        <v>109.43333333333332</v>
      </c>
      <c r="J265" s="40">
        <v>110.66666666666667</v>
      </c>
      <c r="K265" s="31">
        <v>108.2</v>
      </c>
      <c r="L265" s="31">
        <v>105.2</v>
      </c>
      <c r="M265" s="31">
        <v>46.108280000000001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252.55</v>
      </c>
      <c r="D266" s="40">
        <v>249.78333333333333</v>
      </c>
      <c r="E266" s="40">
        <v>244.76666666666665</v>
      </c>
      <c r="F266" s="40">
        <v>236.98333333333332</v>
      </c>
      <c r="G266" s="40">
        <v>231.96666666666664</v>
      </c>
      <c r="H266" s="40">
        <v>257.56666666666666</v>
      </c>
      <c r="I266" s="40">
        <v>262.58333333333337</v>
      </c>
      <c r="J266" s="40">
        <v>270.36666666666667</v>
      </c>
      <c r="K266" s="31">
        <v>254.8</v>
      </c>
      <c r="L266" s="31">
        <v>242</v>
      </c>
      <c r="M266" s="31">
        <v>24.123370000000001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736.95</v>
      </c>
      <c r="D267" s="40">
        <v>742.78333333333342</v>
      </c>
      <c r="E267" s="40">
        <v>727.71666666666681</v>
      </c>
      <c r="F267" s="40">
        <v>718.48333333333335</v>
      </c>
      <c r="G267" s="40">
        <v>703.41666666666674</v>
      </c>
      <c r="H267" s="40">
        <v>752.01666666666688</v>
      </c>
      <c r="I267" s="40">
        <v>767.08333333333348</v>
      </c>
      <c r="J267" s="40">
        <v>776.31666666666695</v>
      </c>
      <c r="K267" s="31">
        <v>757.85</v>
      </c>
      <c r="L267" s="31">
        <v>733.55</v>
      </c>
      <c r="M267" s="31">
        <v>99.716220000000007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118.6</v>
      </c>
      <c r="D268" s="40">
        <v>120.93333333333334</v>
      </c>
      <c r="E268" s="40">
        <v>114.86666666666667</v>
      </c>
      <c r="F268" s="40">
        <v>111.13333333333334</v>
      </c>
      <c r="G268" s="40">
        <v>105.06666666666668</v>
      </c>
      <c r="H268" s="40">
        <v>124.66666666666667</v>
      </c>
      <c r="I268" s="40">
        <v>130.73333333333335</v>
      </c>
      <c r="J268" s="40">
        <v>134.46666666666667</v>
      </c>
      <c r="K268" s="31">
        <v>127</v>
      </c>
      <c r="L268" s="31">
        <v>117.2</v>
      </c>
      <c r="M268" s="31">
        <v>20.151489999999999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89.85</v>
      </c>
      <c r="D269" s="40">
        <v>88.816666666666663</v>
      </c>
      <c r="E269" s="40">
        <v>87.633333333333326</v>
      </c>
      <c r="F269" s="40">
        <v>85.416666666666657</v>
      </c>
      <c r="G269" s="40">
        <v>84.23333333333332</v>
      </c>
      <c r="H269" s="40">
        <v>91.033333333333331</v>
      </c>
      <c r="I269" s="40">
        <v>92.216666666666669</v>
      </c>
      <c r="J269" s="40">
        <v>94.433333333333337</v>
      </c>
      <c r="K269" s="31">
        <v>90</v>
      </c>
      <c r="L269" s="31">
        <v>86.6</v>
      </c>
      <c r="M269" s="31">
        <v>11.86867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139.1</v>
      </c>
      <c r="D270" s="40">
        <v>140.6</v>
      </c>
      <c r="E270" s="40">
        <v>136.79999999999998</v>
      </c>
      <c r="F270" s="40">
        <v>134.5</v>
      </c>
      <c r="G270" s="40">
        <v>130.69999999999999</v>
      </c>
      <c r="H270" s="40">
        <v>142.89999999999998</v>
      </c>
      <c r="I270" s="40">
        <v>146.69999999999999</v>
      </c>
      <c r="J270" s="40">
        <v>148.99999999999997</v>
      </c>
      <c r="K270" s="31">
        <v>144.4</v>
      </c>
      <c r="L270" s="31">
        <v>138.30000000000001</v>
      </c>
      <c r="M270" s="31">
        <v>34.765470000000001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294.85000000000002</v>
      </c>
      <c r="D271" s="40">
        <v>294.05</v>
      </c>
      <c r="E271" s="40">
        <v>284.10000000000002</v>
      </c>
      <c r="F271" s="40">
        <v>273.35000000000002</v>
      </c>
      <c r="G271" s="40">
        <v>263.40000000000003</v>
      </c>
      <c r="H271" s="40">
        <v>304.8</v>
      </c>
      <c r="I271" s="40">
        <v>314.74999999999994</v>
      </c>
      <c r="J271" s="40">
        <v>325.5</v>
      </c>
      <c r="K271" s="31">
        <v>304</v>
      </c>
      <c r="L271" s="31">
        <v>283.3</v>
      </c>
      <c r="M271" s="31">
        <v>22.77478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162.30000000000001</v>
      </c>
      <c r="D272" s="40">
        <v>163.06666666666669</v>
      </c>
      <c r="E272" s="40">
        <v>157.73333333333338</v>
      </c>
      <c r="F272" s="40">
        <v>153.16666666666669</v>
      </c>
      <c r="G272" s="40">
        <v>147.83333333333337</v>
      </c>
      <c r="H272" s="40">
        <v>167.63333333333338</v>
      </c>
      <c r="I272" s="40">
        <v>172.9666666666667</v>
      </c>
      <c r="J272" s="40">
        <v>177.53333333333339</v>
      </c>
      <c r="K272" s="31">
        <v>168.4</v>
      </c>
      <c r="L272" s="31">
        <v>158.5</v>
      </c>
      <c r="M272" s="31">
        <v>59.502789999999997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431.75</v>
      </c>
      <c r="D273" s="40">
        <v>434.98333333333329</v>
      </c>
      <c r="E273" s="40">
        <v>426.16666666666657</v>
      </c>
      <c r="F273" s="40">
        <v>420.58333333333326</v>
      </c>
      <c r="G273" s="40">
        <v>411.76666666666654</v>
      </c>
      <c r="H273" s="40">
        <v>440.56666666666661</v>
      </c>
      <c r="I273" s="40">
        <v>449.38333333333333</v>
      </c>
      <c r="J273" s="40">
        <v>454.96666666666664</v>
      </c>
      <c r="K273" s="31">
        <v>443.8</v>
      </c>
      <c r="L273" s="31">
        <v>429.4</v>
      </c>
      <c r="M273" s="31">
        <v>104.27406999999999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2292.3000000000002</v>
      </c>
      <c r="D274" s="40">
        <v>2315.7666666666669</v>
      </c>
      <c r="E274" s="40">
        <v>2256.5333333333338</v>
      </c>
      <c r="F274" s="40">
        <v>2220.7666666666669</v>
      </c>
      <c r="G274" s="40">
        <v>2161.5333333333338</v>
      </c>
      <c r="H274" s="40">
        <v>2351.5333333333338</v>
      </c>
      <c r="I274" s="40">
        <v>2410.7666666666664</v>
      </c>
      <c r="J274" s="40">
        <v>2446.5333333333338</v>
      </c>
      <c r="K274" s="31">
        <v>2375</v>
      </c>
      <c r="L274" s="31">
        <v>2280</v>
      </c>
      <c r="M274" s="31">
        <v>0.18373999999999999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3775.15</v>
      </c>
      <c r="D275" s="40">
        <v>3773.0833333333335</v>
      </c>
      <c r="E275" s="40">
        <v>3729.7666666666669</v>
      </c>
      <c r="F275" s="40">
        <v>3684.3833333333332</v>
      </c>
      <c r="G275" s="40">
        <v>3641.0666666666666</v>
      </c>
      <c r="H275" s="40">
        <v>3818.4666666666672</v>
      </c>
      <c r="I275" s="40">
        <v>3861.7833333333338</v>
      </c>
      <c r="J275" s="40">
        <v>3907.1666666666674</v>
      </c>
      <c r="K275" s="31">
        <v>3816.4</v>
      </c>
      <c r="L275" s="31">
        <v>3727.7</v>
      </c>
      <c r="M275" s="31">
        <v>8.0160199999999993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964.15</v>
      </c>
      <c r="D276" s="40">
        <v>964.68333333333339</v>
      </c>
      <c r="E276" s="40">
        <v>955.46666666666681</v>
      </c>
      <c r="F276" s="40">
        <v>946.78333333333342</v>
      </c>
      <c r="G276" s="40">
        <v>937.56666666666683</v>
      </c>
      <c r="H276" s="40">
        <v>973.36666666666679</v>
      </c>
      <c r="I276" s="40">
        <v>982.58333333333348</v>
      </c>
      <c r="J276" s="40">
        <v>991.26666666666677</v>
      </c>
      <c r="K276" s="31">
        <v>973.9</v>
      </c>
      <c r="L276" s="31">
        <v>956</v>
      </c>
      <c r="M276" s="31">
        <v>10.80477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170.25</v>
      </c>
      <c r="D277" s="40">
        <v>172.5</v>
      </c>
      <c r="E277" s="40">
        <v>167.5</v>
      </c>
      <c r="F277" s="40">
        <v>164.75</v>
      </c>
      <c r="G277" s="40">
        <v>159.75</v>
      </c>
      <c r="H277" s="40">
        <v>175.25</v>
      </c>
      <c r="I277" s="40">
        <v>180.25</v>
      </c>
      <c r="J277" s="40">
        <v>183</v>
      </c>
      <c r="K277" s="31">
        <v>177.5</v>
      </c>
      <c r="L277" s="31">
        <v>169.75</v>
      </c>
      <c r="M277" s="31">
        <v>11.36782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1883</v>
      </c>
      <c r="D278" s="40">
        <v>1900.0833333333333</v>
      </c>
      <c r="E278" s="40">
        <v>1838.0666666666666</v>
      </c>
      <c r="F278" s="40">
        <v>1793.1333333333334</v>
      </c>
      <c r="G278" s="40">
        <v>1731.1166666666668</v>
      </c>
      <c r="H278" s="40">
        <v>1945.0166666666664</v>
      </c>
      <c r="I278" s="40">
        <v>2007.0333333333333</v>
      </c>
      <c r="J278" s="40">
        <v>2051.9666666666662</v>
      </c>
      <c r="K278" s="31">
        <v>1962.1</v>
      </c>
      <c r="L278" s="31">
        <v>1855.15</v>
      </c>
      <c r="M278" s="31">
        <v>0.77966999999999997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708.8</v>
      </c>
      <c r="D279" s="40">
        <v>715.65</v>
      </c>
      <c r="E279" s="40">
        <v>694.3</v>
      </c>
      <c r="F279" s="40">
        <v>679.8</v>
      </c>
      <c r="G279" s="40">
        <v>658.44999999999993</v>
      </c>
      <c r="H279" s="40">
        <v>730.15</v>
      </c>
      <c r="I279" s="40">
        <v>751.50000000000011</v>
      </c>
      <c r="J279" s="40">
        <v>766</v>
      </c>
      <c r="K279" s="31">
        <v>737</v>
      </c>
      <c r="L279" s="31">
        <v>701.15</v>
      </c>
      <c r="M279" s="31">
        <v>4.0465900000000001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270.85000000000002</v>
      </c>
      <c r="D280" s="40">
        <v>274.31666666666666</v>
      </c>
      <c r="E280" s="40">
        <v>264.73333333333335</v>
      </c>
      <c r="F280" s="40">
        <v>258.61666666666667</v>
      </c>
      <c r="G280" s="40">
        <v>249.03333333333336</v>
      </c>
      <c r="H280" s="40">
        <v>280.43333333333334</v>
      </c>
      <c r="I280" s="40">
        <v>290.01666666666671</v>
      </c>
      <c r="J280" s="40">
        <v>296.13333333333333</v>
      </c>
      <c r="K280" s="31">
        <v>283.89999999999998</v>
      </c>
      <c r="L280" s="31">
        <v>268.2</v>
      </c>
      <c r="M280" s="31">
        <v>13.670949999999999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281.75</v>
      </c>
      <c r="D281" s="40">
        <v>285.45</v>
      </c>
      <c r="E281" s="40">
        <v>277.09999999999997</v>
      </c>
      <c r="F281" s="40">
        <v>272.45</v>
      </c>
      <c r="G281" s="40">
        <v>264.09999999999997</v>
      </c>
      <c r="H281" s="40">
        <v>290.09999999999997</v>
      </c>
      <c r="I281" s="40">
        <v>298.45</v>
      </c>
      <c r="J281" s="40">
        <v>303.09999999999997</v>
      </c>
      <c r="K281" s="31">
        <v>293.8</v>
      </c>
      <c r="L281" s="31">
        <v>280.8</v>
      </c>
      <c r="M281" s="31">
        <v>9.4482700000000008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273.75</v>
      </c>
      <c r="D282" s="40">
        <v>275.58333333333331</v>
      </c>
      <c r="E282" s="40">
        <v>271.36666666666662</v>
      </c>
      <c r="F282" s="40">
        <v>268.98333333333329</v>
      </c>
      <c r="G282" s="40">
        <v>264.76666666666659</v>
      </c>
      <c r="H282" s="40">
        <v>277.96666666666664</v>
      </c>
      <c r="I282" s="40">
        <v>282.18333333333334</v>
      </c>
      <c r="J282" s="40">
        <v>284.56666666666666</v>
      </c>
      <c r="K282" s="31">
        <v>279.8</v>
      </c>
      <c r="L282" s="31">
        <v>273.2</v>
      </c>
      <c r="M282" s="31">
        <v>3.0652599999999999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1159.0999999999999</v>
      </c>
      <c r="D283" s="40">
        <v>1161.95</v>
      </c>
      <c r="E283" s="40">
        <v>1053.7</v>
      </c>
      <c r="F283" s="40">
        <v>948.3</v>
      </c>
      <c r="G283" s="40">
        <v>840.05</v>
      </c>
      <c r="H283" s="40">
        <v>1267.3500000000001</v>
      </c>
      <c r="I283" s="40">
        <v>1375.6000000000001</v>
      </c>
      <c r="J283" s="40">
        <v>1481.0000000000002</v>
      </c>
      <c r="K283" s="31">
        <v>1270.2</v>
      </c>
      <c r="L283" s="31">
        <v>1056.55</v>
      </c>
      <c r="M283" s="31">
        <v>10.218310000000001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994.25</v>
      </c>
      <c r="D284" s="40">
        <v>988.78333333333342</v>
      </c>
      <c r="E284" s="40">
        <v>977.66666666666686</v>
      </c>
      <c r="F284" s="40">
        <v>961.08333333333348</v>
      </c>
      <c r="G284" s="40">
        <v>949.96666666666692</v>
      </c>
      <c r="H284" s="40">
        <v>1005.3666666666668</v>
      </c>
      <c r="I284" s="40">
        <v>1016.4833333333333</v>
      </c>
      <c r="J284" s="40">
        <v>1033.0666666666666</v>
      </c>
      <c r="K284" s="31">
        <v>999.9</v>
      </c>
      <c r="L284" s="31">
        <v>972.2</v>
      </c>
      <c r="M284" s="31">
        <v>0.78386999999999996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471.4</v>
      </c>
      <c r="D285" s="40">
        <v>471.63333333333338</v>
      </c>
      <c r="E285" s="40">
        <v>465.76666666666677</v>
      </c>
      <c r="F285" s="40">
        <v>460.13333333333338</v>
      </c>
      <c r="G285" s="40">
        <v>454.26666666666677</v>
      </c>
      <c r="H285" s="40">
        <v>477.26666666666677</v>
      </c>
      <c r="I285" s="40">
        <v>483.13333333333344</v>
      </c>
      <c r="J285" s="40">
        <v>488.76666666666677</v>
      </c>
      <c r="K285" s="31">
        <v>477.5</v>
      </c>
      <c r="L285" s="31">
        <v>466</v>
      </c>
      <c r="M285" s="31">
        <v>1.6904699999999999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625.95000000000005</v>
      </c>
      <c r="D286" s="40">
        <v>630.56666666666672</v>
      </c>
      <c r="E286" s="40">
        <v>611.18333333333339</v>
      </c>
      <c r="F286" s="40">
        <v>596.41666666666663</v>
      </c>
      <c r="G286" s="40">
        <v>577.0333333333333</v>
      </c>
      <c r="H286" s="40">
        <v>645.33333333333348</v>
      </c>
      <c r="I286" s="40">
        <v>664.71666666666692</v>
      </c>
      <c r="J286" s="40">
        <v>679.48333333333358</v>
      </c>
      <c r="K286" s="31">
        <v>649.95000000000005</v>
      </c>
      <c r="L286" s="31">
        <v>615.79999999999995</v>
      </c>
      <c r="M286" s="31">
        <v>10.478260000000001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48.7</v>
      </c>
      <c r="D287" s="40">
        <v>49</v>
      </c>
      <c r="E287" s="40">
        <v>47.7</v>
      </c>
      <c r="F287" s="40">
        <v>46.7</v>
      </c>
      <c r="G287" s="40">
        <v>45.400000000000006</v>
      </c>
      <c r="H287" s="40">
        <v>50</v>
      </c>
      <c r="I287" s="40">
        <v>51.3</v>
      </c>
      <c r="J287" s="40">
        <v>52.3</v>
      </c>
      <c r="K287" s="31">
        <v>50.3</v>
      </c>
      <c r="L287" s="31">
        <v>48</v>
      </c>
      <c r="M287" s="31">
        <v>35.707900000000002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719.9</v>
      </c>
      <c r="D288" s="40">
        <v>722.30000000000007</v>
      </c>
      <c r="E288" s="40">
        <v>712.85000000000014</v>
      </c>
      <c r="F288" s="40">
        <v>705.80000000000007</v>
      </c>
      <c r="G288" s="40">
        <v>696.35000000000014</v>
      </c>
      <c r="H288" s="40">
        <v>729.35000000000014</v>
      </c>
      <c r="I288" s="40">
        <v>738.80000000000018</v>
      </c>
      <c r="J288" s="40">
        <v>745.85000000000014</v>
      </c>
      <c r="K288" s="31">
        <v>731.75</v>
      </c>
      <c r="L288" s="31">
        <v>715.25</v>
      </c>
      <c r="M288" s="31">
        <v>1.92296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426.85</v>
      </c>
      <c r="D289" s="40">
        <v>431.05</v>
      </c>
      <c r="E289" s="40">
        <v>420.8</v>
      </c>
      <c r="F289" s="40">
        <v>414.75</v>
      </c>
      <c r="G289" s="40">
        <v>404.5</v>
      </c>
      <c r="H289" s="40">
        <v>437.1</v>
      </c>
      <c r="I289" s="40">
        <v>447.35</v>
      </c>
      <c r="J289" s="40">
        <v>453.40000000000003</v>
      </c>
      <c r="K289" s="31">
        <v>441.3</v>
      </c>
      <c r="L289" s="31">
        <v>425</v>
      </c>
      <c r="M289" s="31">
        <v>6.4880899999999997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1654.8</v>
      </c>
      <c r="D290" s="40">
        <v>1650.2333333333333</v>
      </c>
      <c r="E290" s="40">
        <v>1630.5666666666666</v>
      </c>
      <c r="F290" s="40">
        <v>1606.3333333333333</v>
      </c>
      <c r="G290" s="40">
        <v>1586.6666666666665</v>
      </c>
      <c r="H290" s="40">
        <v>1674.4666666666667</v>
      </c>
      <c r="I290" s="40">
        <v>1694.1333333333332</v>
      </c>
      <c r="J290" s="40">
        <v>1718.3666666666668</v>
      </c>
      <c r="K290" s="31">
        <v>1669.9</v>
      </c>
      <c r="L290" s="31">
        <v>1626</v>
      </c>
      <c r="M290" s="31">
        <v>32.220010000000002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88.3</v>
      </c>
      <c r="D291" s="40">
        <v>87.833333333333329</v>
      </c>
      <c r="E291" s="40">
        <v>86.716666666666654</v>
      </c>
      <c r="F291" s="40">
        <v>85.133333333333326</v>
      </c>
      <c r="G291" s="40">
        <v>84.016666666666652</v>
      </c>
      <c r="H291" s="40">
        <v>89.416666666666657</v>
      </c>
      <c r="I291" s="40">
        <v>90.533333333333331</v>
      </c>
      <c r="J291" s="40">
        <v>92.11666666666666</v>
      </c>
      <c r="K291" s="31">
        <v>88.95</v>
      </c>
      <c r="L291" s="31">
        <v>86.25</v>
      </c>
      <c r="M291" s="31">
        <v>88.500389999999996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3706.2</v>
      </c>
      <c r="D292" s="40">
        <v>3708.4166666666665</v>
      </c>
      <c r="E292" s="40">
        <v>3648.7833333333328</v>
      </c>
      <c r="F292" s="40">
        <v>3591.3666666666663</v>
      </c>
      <c r="G292" s="40">
        <v>3531.7333333333327</v>
      </c>
      <c r="H292" s="40">
        <v>3765.833333333333</v>
      </c>
      <c r="I292" s="40">
        <v>3825.4666666666672</v>
      </c>
      <c r="J292" s="40">
        <v>3882.8833333333332</v>
      </c>
      <c r="K292" s="31">
        <v>3768.05</v>
      </c>
      <c r="L292" s="31">
        <v>3651</v>
      </c>
      <c r="M292" s="31">
        <v>2.90673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410.45</v>
      </c>
      <c r="D293" s="40">
        <v>411.3</v>
      </c>
      <c r="E293" s="40">
        <v>405.25</v>
      </c>
      <c r="F293" s="40">
        <v>400.05</v>
      </c>
      <c r="G293" s="40">
        <v>394</v>
      </c>
      <c r="H293" s="40">
        <v>416.5</v>
      </c>
      <c r="I293" s="40">
        <v>422.55000000000007</v>
      </c>
      <c r="J293" s="40">
        <v>427.75</v>
      </c>
      <c r="K293" s="31">
        <v>417.35</v>
      </c>
      <c r="L293" s="31">
        <v>406.1</v>
      </c>
      <c r="M293" s="31">
        <v>78.988550000000004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279.05</v>
      </c>
      <c r="D294" s="40">
        <v>277.66666666666669</v>
      </c>
      <c r="E294" s="40">
        <v>271.43333333333339</v>
      </c>
      <c r="F294" s="40">
        <v>263.81666666666672</v>
      </c>
      <c r="G294" s="40">
        <v>257.58333333333343</v>
      </c>
      <c r="H294" s="40">
        <v>285.28333333333336</v>
      </c>
      <c r="I294" s="40">
        <v>291.51666666666659</v>
      </c>
      <c r="J294" s="40">
        <v>299.13333333333333</v>
      </c>
      <c r="K294" s="31">
        <v>283.89999999999998</v>
      </c>
      <c r="L294" s="31">
        <v>270.05</v>
      </c>
      <c r="M294" s="31">
        <v>2.90402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8633.7999999999993</v>
      </c>
      <c r="D295" s="40">
        <v>8552.9333333333325</v>
      </c>
      <c r="E295" s="40">
        <v>8355.866666666665</v>
      </c>
      <c r="F295" s="40">
        <v>8077.9333333333325</v>
      </c>
      <c r="G295" s="40">
        <v>7880.866666666665</v>
      </c>
      <c r="H295" s="40">
        <v>8830.866666666665</v>
      </c>
      <c r="I295" s="40">
        <v>9027.9333333333343</v>
      </c>
      <c r="J295" s="40">
        <v>9305.866666666665</v>
      </c>
      <c r="K295" s="31">
        <v>8750</v>
      </c>
      <c r="L295" s="31">
        <v>8275</v>
      </c>
      <c r="M295" s="31">
        <v>0.43930999999999998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4684.3500000000004</v>
      </c>
      <c r="D296" s="40">
        <v>4662.1333333333341</v>
      </c>
      <c r="E296" s="40">
        <v>4596.4666666666681</v>
      </c>
      <c r="F296" s="40">
        <v>4508.5833333333339</v>
      </c>
      <c r="G296" s="40">
        <v>4442.9166666666679</v>
      </c>
      <c r="H296" s="40">
        <v>4750.0166666666682</v>
      </c>
      <c r="I296" s="40">
        <v>4815.6833333333343</v>
      </c>
      <c r="J296" s="40">
        <v>4903.5666666666684</v>
      </c>
      <c r="K296" s="31">
        <v>4727.8</v>
      </c>
      <c r="L296" s="31">
        <v>4574.25</v>
      </c>
      <c r="M296" s="31">
        <v>5.5152400000000004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1601.45</v>
      </c>
      <c r="D297" s="40">
        <v>1603.7833333333335</v>
      </c>
      <c r="E297" s="40">
        <v>1582.666666666667</v>
      </c>
      <c r="F297" s="40">
        <v>1563.8833333333334</v>
      </c>
      <c r="G297" s="40">
        <v>1542.7666666666669</v>
      </c>
      <c r="H297" s="40">
        <v>1622.5666666666671</v>
      </c>
      <c r="I297" s="40">
        <v>1643.6833333333334</v>
      </c>
      <c r="J297" s="40">
        <v>1662.4666666666672</v>
      </c>
      <c r="K297" s="31">
        <v>1624.9</v>
      </c>
      <c r="L297" s="31">
        <v>1585</v>
      </c>
      <c r="M297" s="31">
        <v>25.365680000000001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641.5</v>
      </c>
      <c r="D298" s="40">
        <v>625.83333333333337</v>
      </c>
      <c r="E298" s="40">
        <v>603.66666666666674</v>
      </c>
      <c r="F298" s="40">
        <v>565.83333333333337</v>
      </c>
      <c r="G298" s="40">
        <v>543.66666666666674</v>
      </c>
      <c r="H298" s="40">
        <v>663.66666666666674</v>
      </c>
      <c r="I298" s="40">
        <v>685.83333333333348</v>
      </c>
      <c r="J298" s="40">
        <v>723.66666666666674</v>
      </c>
      <c r="K298" s="31">
        <v>648</v>
      </c>
      <c r="L298" s="31">
        <v>588</v>
      </c>
      <c r="M298" s="31">
        <v>87.131309999999999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41.2</v>
      </c>
      <c r="D299" s="40">
        <v>41.633333333333333</v>
      </c>
      <c r="E299" s="40">
        <v>40.616666666666667</v>
      </c>
      <c r="F299" s="40">
        <v>40.033333333333331</v>
      </c>
      <c r="G299" s="40">
        <v>39.016666666666666</v>
      </c>
      <c r="H299" s="40">
        <v>42.216666666666669</v>
      </c>
      <c r="I299" s="40">
        <v>43.233333333333334</v>
      </c>
      <c r="J299" s="40">
        <v>43.81666666666667</v>
      </c>
      <c r="K299" s="31">
        <v>42.65</v>
      </c>
      <c r="L299" s="31">
        <v>41.05</v>
      </c>
      <c r="M299" s="31">
        <v>19.504709999999999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1752.45</v>
      </c>
      <c r="D300" s="40">
        <v>1749.6833333333332</v>
      </c>
      <c r="E300" s="40">
        <v>1735.3666666666663</v>
      </c>
      <c r="F300" s="40">
        <v>1718.2833333333331</v>
      </c>
      <c r="G300" s="40">
        <v>1703.9666666666662</v>
      </c>
      <c r="H300" s="40">
        <v>1766.7666666666664</v>
      </c>
      <c r="I300" s="40">
        <v>1781.0833333333335</v>
      </c>
      <c r="J300" s="40">
        <v>1798.1666666666665</v>
      </c>
      <c r="K300" s="31">
        <v>1764</v>
      </c>
      <c r="L300" s="31">
        <v>1732.6</v>
      </c>
      <c r="M300" s="31">
        <v>0.29652000000000001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1107.4000000000001</v>
      </c>
      <c r="D301" s="40">
        <v>1105.3</v>
      </c>
      <c r="E301" s="40">
        <v>1083</v>
      </c>
      <c r="F301" s="40">
        <v>1058.6000000000001</v>
      </c>
      <c r="G301" s="40">
        <v>1036.3000000000002</v>
      </c>
      <c r="H301" s="40">
        <v>1129.6999999999998</v>
      </c>
      <c r="I301" s="40">
        <v>1151.9999999999995</v>
      </c>
      <c r="J301" s="40">
        <v>1176.3999999999996</v>
      </c>
      <c r="K301" s="31">
        <v>1127.5999999999999</v>
      </c>
      <c r="L301" s="31">
        <v>1080.9000000000001</v>
      </c>
      <c r="M301" s="31">
        <v>14.55348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4161.45</v>
      </c>
      <c r="D302" s="40">
        <v>4158.1500000000005</v>
      </c>
      <c r="E302" s="40">
        <v>4133.3000000000011</v>
      </c>
      <c r="F302" s="40">
        <v>4105.1500000000005</v>
      </c>
      <c r="G302" s="40">
        <v>4080.3000000000011</v>
      </c>
      <c r="H302" s="40">
        <v>4186.3000000000011</v>
      </c>
      <c r="I302" s="40">
        <v>4211.1500000000015</v>
      </c>
      <c r="J302" s="40">
        <v>4239.3000000000011</v>
      </c>
      <c r="K302" s="31">
        <v>4183</v>
      </c>
      <c r="L302" s="31">
        <v>4130</v>
      </c>
      <c r="M302" s="31">
        <v>0.78164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813.6</v>
      </c>
      <c r="D303" s="40">
        <v>816.55000000000007</v>
      </c>
      <c r="E303" s="40">
        <v>805.25000000000011</v>
      </c>
      <c r="F303" s="40">
        <v>796.90000000000009</v>
      </c>
      <c r="G303" s="40">
        <v>785.60000000000014</v>
      </c>
      <c r="H303" s="40">
        <v>824.90000000000009</v>
      </c>
      <c r="I303" s="40">
        <v>836.2</v>
      </c>
      <c r="J303" s="40">
        <v>844.55000000000007</v>
      </c>
      <c r="K303" s="31">
        <v>827.85</v>
      </c>
      <c r="L303" s="31">
        <v>808.2</v>
      </c>
      <c r="M303" s="31">
        <v>0.16997999999999999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50.45</v>
      </c>
      <c r="D304" s="40">
        <v>50.783333333333331</v>
      </c>
      <c r="E304" s="40">
        <v>49.816666666666663</v>
      </c>
      <c r="F304" s="40">
        <v>49.18333333333333</v>
      </c>
      <c r="G304" s="40">
        <v>48.216666666666661</v>
      </c>
      <c r="H304" s="40">
        <v>51.416666666666664</v>
      </c>
      <c r="I304" s="40">
        <v>52.383333333333333</v>
      </c>
      <c r="J304" s="40">
        <v>53.016666666666666</v>
      </c>
      <c r="K304" s="31">
        <v>51.75</v>
      </c>
      <c r="L304" s="31">
        <v>50.15</v>
      </c>
      <c r="M304" s="31">
        <v>35.144030000000001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190.35</v>
      </c>
      <c r="D305" s="40">
        <v>190.89999999999998</v>
      </c>
      <c r="E305" s="40">
        <v>188.09999999999997</v>
      </c>
      <c r="F305" s="40">
        <v>185.85</v>
      </c>
      <c r="G305" s="40">
        <v>183.04999999999998</v>
      </c>
      <c r="H305" s="40">
        <v>193.14999999999995</v>
      </c>
      <c r="I305" s="40">
        <v>195.94999999999996</v>
      </c>
      <c r="J305" s="40">
        <v>198.19999999999993</v>
      </c>
      <c r="K305" s="31">
        <v>193.7</v>
      </c>
      <c r="L305" s="31">
        <v>188.65</v>
      </c>
      <c r="M305" s="31">
        <v>7.10318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79907.45</v>
      </c>
      <c r="D306" s="40">
        <v>80253.583333333328</v>
      </c>
      <c r="E306" s="40">
        <v>79367.166666666657</v>
      </c>
      <c r="F306" s="40">
        <v>78826.883333333331</v>
      </c>
      <c r="G306" s="40">
        <v>77940.46666666666</v>
      </c>
      <c r="H306" s="40">
        <v>80793.866666666654</v>
      </c>
      <c r="I306" s="40">
        <v>81680.283333333311</v>
      </c>
      <c r="J306" s="40">
        <v>82220.566666666651</v>
      </c>
      <c r="K306" s="31">
        <v>81140</v>
      </c>
      <c r="L306" s="31">
        <v>79713.3</v>
      </c>
      <c r="M306" s="31">
        <v>9.8180000000000003E-2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1167.3499999999999</v>
      </c>
      <c r="D307" s="40">
        <v>1152.0166666666667</v>
      </c>
      <c r="E307" s="40">
        <v>1130.3333333333333</v>
      </c>
      <c r="F307" s="40">
        <v>1093.3166666666666</v>
      </c>
      <c r="G307" s="40">
        <v>1071.6333333333332</v>
      </c>
      <c r="H307" s="40">
        <v>1189.0333333333333</v>
      </c>
      <c r="I307" s="40">
        <v>1210.7166666666667</v>
      </c>
      <c r="J307" s="40">
        <v>1247.7333333333333</v>
      </c>
      <c r="K307" s="31">
        <v>1173.7</v>
      </c>
      <c r="L307" s="31">
        <v>1115</v>
      </c>
      <c r="M307" s="31">
        <v>14.70443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4221.5</v>
      </c>
      <c r="D308" s="40">
        <v>4226.5</v>
      </c>
      <c r="E308" s="40">
        <v>4155</v>
      </c>
      <c r="F308" s="40">
        <v>4088.5</v>
      </c>
      <c r="G308" s="40">
        <v>4017</v>
      </c>
      <c r="H308" s="40">
        <v>4293</v>
      </c>
      <c r="I308" s="40">
        <v>4364.5</v>
      </c>
      <c r="J308" s="40">
        <v>4431</v>
      </c>
      <c r="K308" s="31">
        <v>4298</v>
      </c>
      <c r="L308" s="31">
        <v>4160</v>
      </c>
      <c r="M308" s="31">
        <v>8.8419999999999999E-2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313.2</v>
      </c>
      <c r="D309" s="40">
        <v>315.75</v>
      </c>
      <c r="E309" s="40">
        <v>309.3</v>
      </c>
      <c r="F309" s="40">
        <v>305.40000000000003</v>
      </c>
      <c r="G309" s="40">
        <v>298.95000000000005</v>
      </c>
      <c r="H309" s="40">
        <v>319.64999999999998</v>
      </c>
      <c r="I309" s="40">
        <v>326.10000000000002</v>
      </c>
      <c r="J309" s="40">
        <v>329.99999999999994</v>
      </c>
      <c r="K309" s="31">
        <v>322.2</v>
      </c>
      <c r="L309" s="31">
        <v>311.85000000000002</v>
      </c>
      <c r="M309" s="31">
        <v>0.76153999999999999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151.4</v>
      </c>
      <c r="D310" s="40">
        <v>151.01666666666668</v>
      </c>
      <c r="E310" s="40">
        <v>149.08333333333337</v>
      </c>
      <c r="F310" s="40">
        <v>146.76666666666668</v>
      </c>
      <c r="G310" s="40">
        <v>144.83333333333337</v>
      </c>
      <c r="H310" s="40">
        <v>153.33333333333337</v>
      </c>
      <c r="I310" s="40">
        <v>155.26666666666671</v>
      </c>
      <c r="J310" s="40">
        <v>157.58333333333337</v>
      </c>
      <c r="K310" s="31">
        <v>152.94999999999999</v>
      </c>
      <c r="L310" s="31">
        <v>148.69999999999999</v>
      </c>
      <c r="M310" s="31">
        <v>105.74957000000001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743.1</v>
      </c>
      <c r="D311" s="40">
        <v>744.98333333333323</v>
      </c>
      <c r="E311" s="40">
        <v>729.96666666666647</v>
      </c>
      <c r="F311" s="40">
        <v>716.83333333333326</v>
      </c>
      <c r="G311" s="40">
        <v>701.81666666666649</v>
      </c>
      <c r="H311" s="40">
        <v>758.11666666666645</v>
      </c>
      <c r="I311" s="40">
        <v>773.1333333333331</v>
      </c>
      <c r="J311" s="40">
        <v>786.26666666666642</v>
      </c>
      <c r="K311" s="31">
        <v>760</v>
      </c>
      <c r="L311" s="31">
        <v>731.85</v>
      </c>
      <c r="M311" s="31">
        <v>46.426189999999998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269.25</v>
      </c>
      <c r="D312" s="40">
        <v>272.13333333333333</v>
      </c>
      <c r="E312" s="40">
        <v>265.26666666666665</v>
      </c>
      <c r="F312" s="40">
        <v>261.2833333333333</v>
      </c>
      <c r="G312" s="40">
        <v>254.41666666666663</v>
      </c>
      <c r="H312" s="40">
        <v>276.11666666666667</v>
      </c>
      <c r="I312" s="40">
        <v>282.98333333333335</v>
      </c>
      <c r="J312" s="40">
        <v>286.9666666666667</v>
      </c>
      <c r="K312" s="31">
        <v>279</v>
      </c>
      <c r="L312" s="31">
        <v>268.14999999999998</v>
      </c>
      <c r="M312" s="31">
        <v>4.5412299999999997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309.5</v>
      </c>
      <c r="D313" s="40">
        <v>311.3</v>
      </c>
      <c r="E313" s="40">
        <v>304.20000000000005</v>
      </c>
      <c r="F313" s="40">
        <v>298.90000000000003</v>
      </c>
      <c r="G313" s="40">
        <v>291.80000000000007</v>
      </c>
      <c r="H313" s="40">
        <v>316.60000000000002</v>
      </c>
      <c r="I313" s="40">
        <v>323.70000000000005</v>
      </c>
      <c r="J313" s="40">
        <v>329</v>
      </c>
      <c r="K313" s="31">
        <v>318.39999999999998</v>
      </c>
      <c r="L313" s="31">
        <v>306</v>
      </c>
      <c r="M313" s="31">
        <v>4.8969800000000001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748.4</v>
      </c>
      <c r="D314" s="40">
        <v>738.16666666666663</v>
      </c>
      <c r="E314" s="40">
        <v>670.23333333333323</v>
      </c>
      <c r="F314" s="40">
        <v>592.06666666666661</v>
      </c>
      <c r="G314" s="40">
        <v>524.13333333333321</v>
      </c>
      <c r="H314" s="40">
        <v>816.33333333333326</v>
      </c>
      <c r="I314" s="40">
        <v>884.26666666666665</v>
      </c>
      <c r="J314" s="40">
        <v>962.43333333333328</v>
      </c>
      <c r="K314" s="31">
        <v>806.1</v>
      </c>
      <c r="L314" s="31">
        <v>660</v>
      </c>
      <c r="M314" s="31">
        <v>26.893409999999999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207.35</v>
      </c>
      <c r="D315" s="40">
        <v>210.45000000000002</v>
      </c>
      <c r="E315" s="40">
        <v>202.90000000000003</v>
      </c>
      <c r="F315" s="40">
        <v>198.45000000000002</v>
      </c>
      <c r="G315" s="40">
        <v>190.90000000000003</v>
      </c>
      <c r="H315" s="40">
        <v>214.90000000000003</v>
      </c>
      <c r="I315" s="40">
        <v>222.45000000000005</v>
      </c>
      <c r="J315" s="40">
        <v>226.90000000000003</v>
      </c>
      <c r="K315" s="31">
        <v>218</v>
      </c>
      <c r="L315" s="31">
        <v>206</v>
      </c>
      <c r="M315" s="31">
        <v>97.375820000000004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44.7</v>
      </c>
      <c r="D316" s="40">
        <v>44.683333333333337</v>
      </c>
      <c r="E316" s="40">
        <v>44.066666666666677</v>
      </c>
      <c r="F316" s="40">
        <v>43.433333333333337</v>
      </c>
      <c r="G316" s="40">
        <v>42.816666666666677</v>
      </c>
      <c r="H316" s="40">
        <v>45.316666666666677</v>
      </c>
      <c r="I316" s="40">
        <v>45.933333333333337</v>
      </c>
      <c r="J316" s="40">
        <v>46.566666666666677</v>
      </c>
      <c r="K316" s="31">
        <v>45.3</v>
      </c>
      <c r="L316" s="31">
        <v>44.05</v>
      </c>
      <c r="M316" s="31">
        <v>25.057320000000001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546.70000000000005</v>
      </c>
      <c r="D317" s="40">
        <v>542.58333333333337</v>
      </c>
      <c r="E317" s="40">
        <v>531.9666666666667</v>
      </c>
      <c r="F317" s="40">
        <v>517.23333333333335</v>
      </c>
      <c r="G317" s="40">
        <v>506.61666666666667</v>
      </c>
      <c r="H317" s="40">
        <v>557.31666666666672</v>
      </c>
      <c r="I317" s="40">
        <v>567.93333333333328</v>
      </c>
      <c r="J317" s="40">
        <v>582.66666666666674</v>
      </c>
      <c r="K317" s="31">
        <v>553.20000000000005</v>
      </c>
      <c r="L317" s="31">
        <v>527.85</v>
      </c>
      <c r="M317" s="31">
        <v>71.409899999999993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6977.7</v>
      </c>
      <c r="D318" s="40">
        <v>7012.5333333333328</v>
      </c>
      <c r="E318" s="40">
        <v>6930.0666666666657</v>
      </c>
      <c r="F318" s="40">
        <v>6882.4333333333325</v>
      </c>
      <c r="G318" s="40">
        <v>6799.9666666666653</v>
      </c>
      <c r="H318" s="40">
        <v>7060.1666666666661</v>
      </c>
      <c r="I318" s="40">
        <v>7142.6333333333332</v>
      </c>
      <c r="J318" s="40">
        <v>7190.2666666666664</v>
      </c>
      <c r="K318" s="31">
        <v>7095</v>
      </c>
      <c r="L318" s="31">
        <v>6964.9</v>
      </c>
      <c r="M318" s="31">
        <v>7.1554599999999997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1122.0999999999999</v>
      </c>
      <c r="D319" s="40">
        <v>1121.0833333333333</v>
      </c>
      <c r="E319" s="40">
        <v>1107.1666666666665</v>
      </c>
      <c r="F319" s="40">
        <v>1092.2333333333333</v>
      </c>
      <c r="G319" s="40">
        <v>1078.3166666666666</v>
      </c>
      <c r="H319" s="40">
        <v>1136.0166666666664</v>
      </c>
      <c r="I319" s="40">
        <v>1149.9333333333329</v>
      </c>
      <c r="J319" s="40">
        <v>1164.8666666666663</v>
      </c>
      <c r="K319" s="31">
        <v>1135</v>
      </c>
      <c r="L319" s="31">
        <v>1106.1500000000001</v>
      </c>
      <c r="M319" s="31">
        <v>7.6882900000000003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296.45</v>
      </c>
      <c r="D320" s="40">
        <v>291.3</v>
      </c>
      <c r="E320" s="40">
        <v>281.40000000000003</v>
      </c>
      <c r="F320" s="40">
        <v>266.35000000000002</v>
      </c>
      <c r="G320" s="40">
        <v>256.45000000000005</v>
      </c>
      <c r="H320" s="40">
        <v>306.35000000000002</v>
      </c>
      <c r="I320" s="40">
        <v>316.25</v>
      </c>
      <c r="J320" s="40">
        <v>331.3</v>
      </c>
      <c r="K320" s="31">
        <v>301.2</v>
      </c>
      <c r="L320" s="31">
        <v>276.25</v>
      </c>
      <c r="M320" s="31">
        <v>31.463989999999999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259.45</v>
      </c>
      <c r="D321" s="40">
        <v>260.61666666666662</v>
      </c>
      <c r="E321" s="40">
        <v>255.83333333333326</v>
      </c>
      <c r="F321" s="40">
        <v>252.21666666666664</v>
      </c>
      <c r="G321" s="40">
        <v>247.43333333333328</v>
      </c>
      <c r="H321" s="40">
        <v>264.23333333333323</v>
      </c>
      <c r="I321" s="40">
        <v>269.01666666666665</v>
      </c>
      <c r="J321" s="40">
        <v>272.63333333333321</v>
      </c>
      <c r="K321" s="31">
        <v>265.39999999999998</v>
      </c>
      <c r="L321" s="31">
        <v>257</v>
      </c>
      <c r="M321" s="31">
        <v>6.43506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2844.75</v>
      </c>
      <c r="D322" s="40">
        <v>2947.9333333333329</v>
      </c>
      <c r="E322" s="40">
        <v>2664.0666666666657</v>
      </c>
      <c r="F322" s="40">
        <v>2483.3833333333328</v>
      </c>
      <c r="G322" s="40">
        <v>2199.5166666666655</v>
      </c>
      <c r="H322" s="40">
        <v>3128.6166666666659</v>
      </c>
      <c r="I322" s="40">
        <v>3412.4833333333336</v>
      </c>
      <c r="J322" s="40">
        <v>3593.1666666666661</v>
      </c>
      <c r="K322" s="31">
        <v>3231.8</v>
      </c>
      <c r="L322" s="31">
        <v>2767.25</v>
      </c>
      <c r="M322" s="31">
        <v>7.5983700000000001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2865.2</v>
      </c>
      <c r="D323" s="40">
        <v>2867.7333333333336</v>
      </c>
      <c r="E323" s="40">
        <v>2791.4666666666672</v>
      </c>
      <c r="F323" s="40">
        <v>2717.7333333333336</v>
      </c>
      <c r="G323" s="40">
        <v>2641.4666666666672</v>
      </c>
      <c r="H323" s="40">
        <v>2941.4666666666672</v>
      </c>
      <c r="I323" s="40">
        <v>3017.7333333333336</v>
      </c>
      <c r="J323" s="40">
        <v>3091.4666666666672</v>
      </c>
      <c r="K323" s="31">
        <v>2944</v>
      </c>
      <c r="L323" s="31">
        <v>2794</v>
      </c>
      <c r="M323" s="31">
        <v>15.95656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138.80000000000001</v>
      </c>
      <c r="D324" s="40">
        <v>138.98333333333332</v>
      </c>
      <c r="E324" s="40">
        <v>133.26666666666665</v>
      </c>
      <c r="F324" s="40">
        <v>127.73333333333332</v>
      </c>
      <c r="G324" s="40">
        <v>122.01666666666665</v>
      </c>
      <c r="H324" s="40">
        <v>144.51666666666665</v>
      </c>
      <c r="I324" s="40">
        <v>150.23333333333329</v>
      </c>
      <c r="J324" s="40">
        <v>155.76666666666665</v>
      </c>
      <c r="K324" s="31">
        <v>144.69999999999999</v>
      </c>
      <c r="L324" s="31">
        <v>133.44999999999999</v>
      </c>
      <c r="M324" s="31">
        <v>32.468620000000001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744.8</v>
      </c>
      <c r="D325" s="40">
        <v>741.29999999999984</v>
      </c>
      <c r="E325" s="40">
        <v>724.4499999999997</v>
      </c>
      <c r="F325" s="40">
        <v>704.09999999999991</v>
      </c>
      <c r="G325" s="40">
        <v>687.24999999999977</v>
      </c>
      <c r="H325" s="40">
        <v>761.64999999999964</v>
      </c>
      <c r="I325" s="40">
        <v>778.49999999999977</v>
      </c>
      <c r="J325" s="40">
        <v>798.84999999999957</v>
      </c>
      <c r="K325" s="31">
        <v>758.15</v>
      </c>
      <c r="L325" s="31">
        <v>720.95</v>
      </c>
      <c r="M325" s="31">
        <v>1.86161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189.6</v>
      </c>
      <c r="D326" s="40">
        <v>189.94999999999996</v>
      </c>
      <c r="E326" s="40">
        <v>188.19999999999993</v>
      </c>
      <c r="F326" s="40">
        <v>186.79999999999998</v>
      </c>
      <c r="G326" s="40">
        <v>185.04999999999995</v>
      </c>
      <c r="H326" s="40">
        <v>191.34999999999991</v>
      </c>
      <c r="I326" s="40">
        <v>193.09999999999997</v>
      </c>
      <c r="J326" s="40">
        <v>194.49999999999989</v>
      </c>
      <c r="K326" s="31">
        <v>191.7</v>
      </c>
      <c r="L326" s="31">
        <v>188.55</v>
      </c>
      <c r="M326" s="31">
        <v>3.7548699999999999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943.1</v>
      </c>
      <c r="D327" s="40">
        <v>961.73333333333323</v>
      </c>
      <c r="E327" s="40">
        <v>915.61666666666645</v>
      </c>
      <c r="F327" s="40">
        <v>888.13333333333321</v>
      </c>
      <c r="G327" s="40">
        <v>842.01666666666642</v>
      </c>
      <c r="H327" s="40">
        <v>989.21666666666647</v>
      </c>
      <c r="I327" s="40">
        <v>1035.3333333333333</v>
      </c>
      <c r="J327" s="40">
        <v>1062.8166666666666</v>
      </c>
      <c r="K327" s="31">
        <v>1007.85</v>
      </c>
      <c r="L327" s="31">
        <v>934.25</v>
      </c>
      <c r="M327" s="31">
        <v>17.98049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2599.75</v>
      </c>
      <c r="D328" s="40">
        <v>2617.1166666666668</v>
      </c>
      <c r="E328" s="40">
        <v>2565.2833333333338</v>
      </c>
      <c r="F328" s="40">
        <v>2530.8166666666671</v>
      </c>
      <c r="G328" s="40">
        <v>2478.983333333334</v>
      </c>
      <c r="H328" s="40">
        <v>2651.5833333333335</v>
      </c>
      <c r="I328" s="40">
        <v>2703.4166666666665</v>
      </c>
      <c r="J328" s="40">
        <v>2737.8833333333332</v>
      </c>
      <c r="K328" s="31">
        <v>2668.95</v>
      </c>
      <c r="L328" s="31">
        <v>2582.65</v>
      </c>
      <c r="M328" s="31">
        <v>5.8498599999999996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1603.25</v>
      </c>
      <c r="D329" s="40">
        <v>1610.75</v>
      </c>
      <c r="E329" s="40">
        <v>1587.5</v>
      </c>
      <c r="F329" s="40">
        <v>1571.75</v>
      </c>
      <c r="G329" s="40">
        <v>1548.5</v>
      </c>
      <c r="H329" s="40">
        <v>1626.5</v>
      </c>
      <c r="I329" s="40">
        <v>1649.75</v>
      </c>
      <c r="J329" s="40">
        <v>1665.5</v>
      </c>
      <c r="K329" s="31">
        <v>1634</v>
      </c>
      <c r="L329" s="31">
        <v>1595</v>
      </c>
      <c r="M329" s="31">
        <v>2.12934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1554.75</v>
      </c>
      <c r="D330" s="40">
        <v>1567.4333333333334</v>
      </c>
      <c r="E330" s="40">
        <v>1536.1166666666668</v>
      </c>
      <c r="F330" s="40">
        <v>1517.4833333333333</v>
      </c>
      <c r="G330" s="40">
        <v>1486.1666666666667</v>
      </c>
      <c r="H330" s="40">
        <v>1586.0666666666668</v>
      </c>
      <c r="I330" s="40">
        <v>1617.3833333333334</v>
      </c>
      <c r="J330" s="40">
        <v>1636.0166666666669</v>
      </c>
      <c r="K330" s="31">
        <v>1598.75</v>
      </c>
      <c r="L330" s="31">
        <v>1548.8</v>
      </c>
      <c r="M330" s="31">
        <v>6.9036799999999996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1024.05</v>
      </c>
      <c r="D331" s="40">
        <v>1020.7166666666667</v>
      </c>
      <c r="E331" s="40">
        <v>1005.4333333333334</v>
      </c>
      <c r="F331" s="40">
        <v>986.81666666666672</v>
      </c>
      <c r="G331" s="40">
        <v>971.53333333333342</v>
      </c>
      <c r="H331" s="40">
        <v>1039.3333333333335</v>
      </c>
      <c r="I331" s="40">
        <v>1054.6166666666668</v>
      </c>
      <c r="J331" s="40">
        <v>1073.2333333333333</v>
      </c>
      <c r="K331" s="31">
        <v>1036</v>
      </c>
      <c r="L331" s="31">
        <v>1002.1</v>
      </c>
      <c r="M331" s="31">
        <v>5.9041699999999997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51.45</v>
      </c>
      <c r="D332" s="40">
        <v>51.816666666666663</v>
      </c>
      <c r="E332" s="40">
        <v>50.883333333333326</v>
      </c>
      <c r="F332" s="40">
        <v>50.316666666666663</v>
      </c>
      <c r="G332" s="40">
        <v>49.383333333333326</v>
      </c>
      <c r="H332" s="40">
        <v>52.383333333333326</v>
      </c>
      <c r="I332" s="40">
        <v>53.316666666666663</v>
      </c>
      <c r="J332" s="40">
        <v>53.883333333333326</v>
      </c>
      <c r="K332" s="31">
        <v>52.75</v>
      </c>
      <c r="L332" s="31">
        <v>51.25</v>
      </c>
      <c r="M332" s="31">
        <v>93.858320000000006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87.8</v>
      </c>
      <c r="D333" s="40">
        <v>87.583333333333329</v>
      </c>
      <c r="E333" s="40">
        <v>86.516666666666652</v>
      </c>
      <c r="F333" s="40">
        <v>85.23333333333332</v>
      </c>
      <c r="G333" s="40">
        <v>84.166666666666643</v>
      </c>
      <c r="H333" s="40">
        <v>88.86666666666666</v>
      </c>
      <c r="I333" s="40">
        <v>89.933333333333351</v>
      </c>
      <c r="J333" s="40">
        <v>91.216666666666669</v>
      </c>
      <c r="K333" s="31">
        <v>88.65</v>
      </c>
      <c r="L333" s="31">
        <v>86.3</v>
      </c>
      <c r="M333" s="31">
        <v>27.361329999999999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609.45000000000005</v>
      </c>
      <c r="D334" s="40">
        <v>608</v>
      </c>
      <c r="E334" s="40">
        <v>596</v>
      </c>
      <c r="F334" s="40">
        <v>582.54999999999995</v>
      </c>
      <c r="G334" s="40">
        <v>570.54999999999995</v>
      </c>
      <c r="H334" s="40">
        <v>621.45000000000005</v>
      </c>
      <c r="I334" s="40">
        <v>633.45000000000005</v>
      </c>
      <c r="J334" s="40">
        <v>646.90000000000009</v>
      </c>
      <c r="K334" s="31">
        <v>620</v>
      </c>
      <c r="L334" s="31">
        <v>594.54999999999995</v>
      </c>
      <c r="M334" s="31">
        <v>0.78986999999999996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26.25</v>
      </c>
      <c r="D335" s="40">
        <v>26.150000000000002</v>
      </c>
      <c r="E335" s="40">
        <v>25.950000000000003</v>
      </c>
      <c r="F335" s="40">
        <v>25.650000000000002</v>
      </c>
      <c r="G335" s="40">
        <v>25.450000000000003</v>
      </c>
      <c r="H335" s="40">
        <v>26.450000000000003</v>
      </c>
      <c r="I335" s="40">
        <v>26.65</v>
      </c>
      <c r="J335" s="40">
        <v>26.950000000000003</v>
      </c>
      <c r="K335" s="31">
        <v>26.35</v>
      </c>
      <c r="L335" s="31">
        <v>25.85</v>
      </c>
      <c r="M335" s="31">
        <v>48.766629999999999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59.3</v>
      </c>
      <c r="D336" s="40">
        <v>59.066666666666663</v>
      </c>
      <c r="E336" s="40">
        <v>57.733333333333327</v>
      </c>
      <c r="F336" s="40">
        <v>56.166666666666664</v>
      </c>
      <c r="G336" s="40">
        <v>54.833333333333329</v>
      </c>
      <c r="H336" s="40">
        <v>60.633333333333326</v>
      </c>
      <c r="I336" s="40">
        <v>61.966666666666669</v>
      </c>
      <c r="J336" s="40">
        <v>63.533333333333324</v>
      </c>
      <c r="K336" s="31">
        <v>60.4</v>
      </c>
      <c r="L336" s="31">
        <v>57.5</v>
      </c>
      <c r="M336" s="31">
        <v>42.337209999999999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181.2</v>
      </c>
      <c r="D337" s="40">
        <v>182.76666666666665</v>
      </c>
      <c r="E337" s="40">
        <v>179.0333333333333</v>
      </c>
      <c r="F337" s="40">
        <v>176.86666666666665</v>
      </c>
      <c r="G337" s="40">
        <v>173.1333333333333</v>
      </c>
      <c r="H337" s="40">
        <v>184.93333333333331</v>
      </c>
      <c r="I337" s="40">
        <v>188.66666666666666</v>
      </c>
      <c r="J337" s="40">
        <v>190.83333333333331</v>
      </c>
      <c r="K337" s="31">
        <v>186.5</v>
      </c>
      <c r="L337" s="31">
        <v>180.6</v>
      </c>
      <c r="M337" s="31">
        <v>233.98157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261.39999999999998</v>
      </c>
      <c r="D338" s="40">
        <v>262.16666666666669</v>
      </c>
      <c r="E338" s="40">
        <v>257.43333333333339</v>
      </c>
      <c r="F338" s="40">
        <v>253.4666666666667</v>
      </c>
      <c r="G338" s="40">
        <v>248.73333333333341</v>
      </c>
      <c r="H338" s="40">
        <v>266.13333333333338</v>
      </c>
      <c r="I338" s="40">
        <v>270.86666666666662</v>
      </c>
      <c r="J338" s="40">
        <v>274.83333333333337</v>
      </c>
      <c r="K338" s="31">
        <v>266.89999999999998</v>
      </c>
      <c r="L338" s="31">
        <v>258.2</v>
      </c>
      <c r="M338" s="31">
        <v>10.168749999999999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118.2</v>
      </c>
      <c r="D339" s="40">
        <v>118.13333333333333</v>
      </c>
      <c r="E339" s="40">
        <v>116.31666666666665</v>
      </c>
      <c r="F339" s="40">
        <v>114.43333333333332</v>
      </c>
      <c r="G339" s="40">
        <v>112.61666666666665</v>
      </c>
      <c r="H339" s="40">
        <v>120.01666666666665</v>
      </c>
      <c r="I339" s="40">
        <v>121.83333333333331</v>
      </c>
      <c r="J339" s="40">
        <v>123.71666666666665</v>
      </c>
      <c r="K339" s="31">
        <v>119.95</v>
      </c>
      <c r="L339" s="31">
        <v>116.25</v>
      </c>
      <c r="M339" s="31">
        <v>145.46263999999999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489.85</v>
      </c>
      <c r="D340" s="40">
        <v>494.88333333333338</v>
      </c>
      <c r="E340" s="40">
        <v>481.96666666666675</v>
      </c>
      <c r="F340" s="40">
        <v>474.08333333333337</v>
      </c>
      <c r="G340" s="40">
        <v>461.16666666666674</v>
      </c>
      <c r="H340" s="40">
        <v>502.76666666666677</v>
      </c>
      <c r="I340" s="40">
        <v>515.68333333333339</v>
      </c>
      <c r="J340" s="40">
        <v>523.56666666666683</v>
      </c>
      <c r="K340" s="31">
        <v>507.8</v>
      </c>
      <c r="L340" s="31">
        <v>487</v>
      </c>
      <c r="M340" s="31">
        <v>1.9222999999999999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93.5</v>
      </c>
      <c r="D341" s="40">
        <v>93.8</v>
      </c>
      <c r="E341" s="40">
        <v>91.6</v>
      </c>
      <c r="F341" s="40">
        <v>89.7</v>
      </c>
      <c r="G341" s="40">
        <v>87.5</v>
      </c>
      <c r="H341" s="40">
        <v>95.699999999999989</v>
      </c>
      <c r="I341" s="40">
        <v>97.9</v>
      </c>
      <c r="J341" s="40">
        <v>99.799999999999983</v>
      </c>
      <c r="K341" s="31">
        <v>96</v>
      </c>
      <c r="L341" s="31">
        <v>91.9</v>
      </c>
      <c r="M341" s="31">
        <v>718.25643000000002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64.150000000000006</v>
      </c>
      <c r="D342" s="40">
        <v>64.033333333333346</v>
      </c>
      <c r="E342" s="40">
        <v>61.816666666666691</v>
      </c>
      <c r="F342" s="40">
        <v>59.483333333333348</v>
      </c>
      <c r="G342" s="40">
        <v>57.266666666666694</v>
      </c>
      <c r="H342" s="40">
        <v>66.366666666666688</v>
      </c>
      <c r="I342" s="40">
        <v>68.583333333333357</v>
      </c>
      <c r="J342" s="40">
        <v>70.916666666666686</v>
      </c>
      <c r="K342" s="31">
        <v>66.25</v>
      </c>
      <c r="L342" s="31">
        <v>61.7</v>
      </c>
      <c r="M342" s="31">
        <v>71.197940000000003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3657.25</v>
      </c>
      <c r="D343" s="40">
        <v>3646.2833333333333</v>
      </c>
      <c r="E343" s="40">
        <v>3562.5666666666666</v>
      </c>
      <c r="F343" s="40">
        <v>3467.8833333333332</v>
      </c>
      <c r="G343" s="40">
        <v>3384.1666666666665</v>
      </c>
      <c r="H343" s="40">
        <v>3740.9666666666667</v>
      </c>
      <c r="I343" s="40">
        <v>3824.6833333333329</v>
      </c>
      <c r="J343" s="40">
        <v>3919.3666666666668</v>
      </c>
      <c r="K343" s="31">
        <v>3730</v>
      </c>
      <c r="L343" s="31">
        <v>3551.6</v>
      </c>
      <c r="M343" s="31">
        <v>4.5861999999999998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17702.650000000001</v>
      </c>
      <c r="D344" s="40">
        <v>17771.216666666671</v>
      </c>
      <c r="E344" s="40">
        <v>17586.483333333341</v>
      </c>
      <c r="F344" s="40">
        <v>17470.316666666669</v>
      </c>
      <c r="G344" s="40">
        <v>17285.583333333339</v>
      </c>
      <c r="H344" s="40">
        <v>17887.383333333342</v>
      </c>
      <c r="I344" s="40">
        <v>18072.116666666672</v>
      </c>
      <c r="J344" s="40">
        <v>18188.283333333344</v>
      </c>
      <c r="K344" s="31">
        <v>17955.95</v>
      </c>
      <c r="L344" s="31">
        <v>17655.05</v>
      </c>
      <c r="M344" s="31">
        <v>0.8337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</v>
      </c>
      <c r="D345" s="40">
        <v>50.316666666666663</v>
      </c>
      <c r="E345" s="40">
        <v>49.483333333333327</v>
      </c>
      <c r="F345" s="40">
        <v>48.966666666666661</v>
      </c>
      <c r="G345" s="40">
        <v>48.133333333333326</v>
      </c>
      <c r="H345" s="40">
        <v>50.833333333333329</v>
      </c>
      <c r="I345" s="40">
        <v>51.666666666666671</v>
      </c>
      <c r="J345" s="40">
        <v>52.18333333333333</v>
      </c>
      <c r="K345" s="31">
        <v>51.15</v>
      </c>
      <c r="L345" s="31">
        <v>49.8</v>
      </c>
      <c r="M345" s="31">
        <v>12.687580000000001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2624.75</v>
      </c>
      <c r="D346" s="40">
        <v>2611.5666666666666</v>
      </c>
      <c r="E346" s="40">
        <v>2573.1833333333334</v>
      </c>
      <c r="F346" s="40">
        <v>2521.6166666666668</v>
      </c>
      <c r="G346" s="40">
        <v>2483.2333333333336</v>
      </c>
      <c r="H346" s="40">
        <v>2663.1333333333332</v>
      </c>
      <c r="I346" s="40">
        <v>2701.5166666666664</v>
      </c>
      <c r="J346" s="40">
        <v>2753.083333333333</v>
      </c>
      <c r="K346" s="31">
        <v>2649.95</v>
      </c>
      <c r="L346" s="31">
        <v>2560</v>
      </c>
      <c r="M346" s="31">
        <v>0.14051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399.1</v>
      </c>
      <c r="D347" s="40">
        <v>400.7833333333333</v>
      </c>
      <c r="E347" s="40">
        <v>395.21666666666658</v>
      </c>
      <c r="F347" s="40">
        <v>391.33333333333326</v>
      </c>
      <c r="G347" s="40">
        <v>385.76666666666654</v>
      </c>
      <c r="H347" s="40">
        <v>404.66666666666663</v>
      </c>
      <c r="I347" s="40">
        <v>410.23333333333335</v>
      </c>
      <c r="J347" s="40">
        <v>414.11666666666667</v>
      </c>
      <c r="K347" s="31">
        <v>406.35</v>
      </c>
      <c r="L347" s="31">
        <v>396.9</v>
      </c>
      <c r="M347" s="31">
        <v>15.26596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672.4</v>
      </c>
      <c r="D348" s="40">
        <v>675.80000000000007</v>
      </c>
      <c r="E348" s="40">
        <v>662.60000000000014</v>
      </c>
      <c r="F348" s="40">
        <v>652.80000000000007</v>
      </c>
      <c r="G348" s="40">
        <v>639.60000000000014</v>
      </c>
      <c r="H348" s="40">
        <v>685.60000000000014</v>
      </c>
      <c r="I348" s="40">
        <v>698.80000000000018</v>
      </c>
      <c r="J348" s="40">
        <v>708.60000000000014</v>
      </c>
      <c r="K348" s="31">
        <v>689</v>
      </c>
      <c r="L348" s="31">
        <v>666</v>
      </c>
      <c r="M348" s="31">
        <v>7.81968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115.3</v>
      </c>
      <c r="D349" s="40">
        <v>115.28333333333335</v>
      </c>
      <c r="E349" s="40">
        <v>113.81666666666669</v>
      </c>
      <c r="F349" s="40">
        <v>112.33333333333334</v>
      </c>
      <c r="G349" s="40">
        <v>110.86666666666669</v>
      </c>
      <c r="H349" s="40">
        <v>116.76666666666669</v>
      </c>
      <c r="I349" s="40">
        <v>118.23333333333336</v>
      </c>
      <c r="J349" s="40">
        <v>119.7166666666667</v>
      </c>
      <c r="K349" s="31">
        <v>116.75</v>
      </c>
      <c r="L349" s="31">
        <v>113.8</v>
      </c>
      <c r="M349" s="31">
        <v>122.36156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166.85</v>
      </c>
      <c r="D350" s="40">
        <v>165.8</v>
      </c>
      <c r="E350" s="40">
        <v>163.10000000000002</v>
      </c>
      <c r="F350" s="40">
        <v>159.35000000000002</v>
      </c>
      <c r="G350" s="40">
        <v>156.65000000000003</v>
      </c>
      <c r="H350" s="40">
        <v>169.55</v>
      </c>
      <c r="I350" s="40">
        <v>172.25</v>
      </c>
      <c r="J350" s="40">
        <v>176</v>
      </c>
      <c r="K350" s="31">
        <v>168.5</v>
      </c>
      <c r="L350" s="31">
        <v>162.05000000000001</v>
      </c>
      <c r="M350" s="31">
        <v>6.3405199999999997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4315.45</v>
      </c>
      <c r="D351" s="40">
        <v>4336.7833333333338</v>
      </c>
      <c r="E351" s="40">
        <v>4218.8166666666675</v>
      </c>
      <c r="F351" s="40">
        <v>4122.1833333333334</v>
      </c>
      <c r="G351" s="40">
        <v>4004.2166666666672</v>
      </c>
      <c r="H351" s="40">
        <v>4433.4166666666679</v>
      </c>
      <c r="I351" s="40">
        <v>4551.3833333333332</v>
      </c>
      <c r="J351" s="40">
        <v>4648.0166666666682</v>
      </c>
      <c r="K351" s="31">
        <v>4454.75</v>
      </c>
      <c r="L351" s="31">
        <v>4240.1499999999996</v>
      </c>
      <c r="M351" s="31">
        <v>2.5502600000000002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321.8</v>
      </c>
      <c r="D352" s="40">
        <v>324.73333333333335</v>
      </c>
      <c r="E352" s="40">
        <v>312.06666666666672</v>
      </c>
      <c r="F352" s="40">
        <v>302.33333333333337</v>
      </c>
      <c r="G352" s="40">
        <v>289.66666666666674</v>
      </c>
      <c r="H352" s="40">
        <v>334.4666666666667</v>
      </c>
      <c r="I352" s="40">
        <v>347.13333333333333</v>
      </c>
      <c r="J352" s="40">
        <v>356.86666666666667</v>
      </c>
      <c r="K352" s="31">
        <v>337.4</v>
      </c>
      <c r="L352" s="31">
        <v>315</v>
      </c>
      <c r="M352" s="31">
        <v>12.241820000000001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2950.2</v>
      </c>
      <c r="D354" s="40">
        <v>2958.7666666666664</v>
      </c>
      <c r="E354" s="40">
        <v>2910.4333333333329</v>
      </c>
      <c r="F354" s="40">
        <v>2870.6666666666665</v>
      </c>
      <c r="G354" s="40">
        <v>2822.333333333333</v>
      </c>
      <c r="H354" s="40">
        <v>2998.5333333333328</v>
      </c>
      <c r="I354" s="40">
        <v>3046.8666666666668</v>
      </c>
      <c r="J354" s="40">
        <v>3086.6333333333328</v>
      </c>
      <c r="K354" s="31">
        <v>3007.1</v>
      </c>
      <c r="L354" s="31">
        <v>2919</v>
      </c>
      <c r="M354" s="31">
        <v>5.3055700000000003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670.7</v>
      </c>
      <c r="D355" s="40">
        <v>675.9</v>
      </c>
      <c r="E355" s="40">
        <v>659.8</v>
      </c>
      <c r="F355" s="40">
        <v>648.9</v>
      </c>
      <c r="G355" s="40">
        <v>632.79999999999995</v>
      </c>
      <c r="H355" s="40">
        <v>686.8</v>
      </c>
      <c r="I355" s="40">
        <v>702.90000000000009</v>
      </c>
      <c r="J355" s="40">
        <v>713.8</v>
      </c>
      <c r="K355" s="31">
        <v>692</v>
      </c>
      <c r="L355" s="31">
        <v>665</v>
      </c>
      <c r="M355" s="31">
        <v>0.40039999999999998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314.89999999999998</v>
      </c>
      <c r="D356" s="40">
        <v>315.71666666666664</v>
      </c>
      <c r="E356" s="40">
        <v>311.23333333333329</v>
      </c>
      <c r="F356" s="40">
        <v>307.56666666666666</v>
      </c>
      <c r="G356" s="40">
        <v>303.08333333333331</v>
      </c>
      <c r="H356" s="40">
        <v>319.38333333333327</v>
      </c>
      <c r="I356" s="40">
        <v>323.86666666666662</v>
      </c>
      <c r="J356" s="40">
        <v>327.53333333333325</v>
      </c>
      <c r="K356" s="31">
        <v>320.2</v>
      </c>
      <c r="L356" s="31">
        <v>312.05</v>
      </c>
      <c r="M356" s="31">
        <v>4.8276300000000001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1400.2</v>
      </c>
      <c r="D357" s="40">
        <v>1389.4166666666667</v>
      </c>
      <c r="E357" s="40">
        <v>1373.8333333333335</v>
      </c>
      <c r="F357" s="40">
        <v>1347.4666666666667</v>
      </c>
      <c r="G357" s="40">
        <v>1331.8833333333334</v>
      </c>
      <c r="H357" s="40">
        <v>1415.7833333333335</v>
      </c>
      <c r="I357" s="40">
        <v>1431.366666666667</v>
      </c>
      <c r="J357" s="40">
        <v>1457.7333333333336</v>
      </c>
      <c r="K357" s="31">
        <v>1405</v>
      </c>
      <c r="L357" s="31">
        <v>1363.05</v>
      </c>
      <c r="M357" s="31">
        <v>19.608419999999999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31502.1</v>
      </c>
      <c r="D358" s="40">
        <v>31658.333333333332</v>
      </c>
      <c r="E358" s="40">
        <v>31288.766666666663</v>
      </c>
      <c r="F358" s="40">
        <v>31075.433333333331</v>
      </c>
      <c r="G358" s="40">
        <v>30705.866666666661</v>
      </c>
      <c r="H358" s="40">
        <v>31871.666666666664</v>
      </c>
      <c r="I358" s="40">
        <v>32241.233333333337</v>
      </c>
      <c r="J358" s="40">
        <v>32454.566666666666</v>
      </c>
      <c r="K358" s="31">
        <v>32027.9</v>
      </c>
      <c r="L358" s="31">
        <v>31445</v>
      </c>
      <c r="M358" s="31">
        <v>0.13686999999999999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3143.2</v>
      </c>
      <c r="D359" s="40">
        <v>3143.3666666666668</v>
      </c>
      <c r="E359" s="40">
        <v>3088.7333333333336</v>
      </c>
      <c r="F359" s="40">
        <v>3034.2666666666669</v>
      </c>
      <c r="G359" s="40">
        <v>2979.6333333333337</v>
      </c>
      <c r="H359" s="40">
        <v>3197.8333333333335</v>
      </c>
      <c r="I359" s="40">
        <v>3252.4666666666667</v>
      </c>
      <c r="J359" s="40">
        <v>3306.9333333333334</v>
      </c>
      <c r="K359" s="31">
        <v>3198</v>
      </c>
      <c r="L359" s="31">
        <v>3088.9</v>
      </c>
      <c r="M359" s="31">
        <v>1.52268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218.25</v>
      </c>
      <c r="D360" s="40">
        <v>217.93333333333331</v>
      </c>
      <c r="E360" s="40">
        <v>215.21666666666661</v>
      </c>
      <c r="F360" s="40">
        <v>212.18333333333331</v>
      </c>
      <c r="G360" s="40">
        <v>209.46666666666661</v>
      </c>
      <c r="H360" s="40">
        <v>220.96666666666661</v>
      </c>
      <c r="I360" s="40">
        <v>223.68333333333331</v>
      </c>
      <c r="J360" s="40">
        <v>226.71666666666661</v>
      </c>
      <c r="K360" s="31">
        <v>220.65</v>
      </c>
      <c r="L360" s="31">
        <v>214.9</v>
      </c>
      <c r="M360" s="31">
        <v>29.404969999999999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5874.05</v>
      </c>
      <c r="D361" s="40">
        <v>5847.9333333333334</v>
      </c>
      <c r="E361" s="40">
        <v>5785.8666666666668</v>
      </c>
      <c r="F361" s="40">
        <v>5697.6833333333334</v>
      </c>
      <c r="G361" s="40">
        <v>5635.6166666666668</v>
      </c>
      <c r="H361" s="40">
        <v>5936.1166666666668</v>
      </c>
      <c r="I361" s="40">
        <v>5998.1833333333343</v>
      </c>
      <c r="J361" s="40">
        <v>6086.3666666666668</v>
      </c>
      <c r="K361" s="31">
        <v>5910</v>
      </c>
      <c r="L361" s="31">
        <v>5759.75</v>
      </c>
      <c r="M361" s="31">
        <v>0.84089999999999998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271.5</v>
      </c>
      <c r="D362" s="40">
        <v>270.61666666666667</v>
      </c>
      <c r="E362" s="40">
        <v>264.38333333333333</v>
      </c>
      <c r="F362" s="40">
        <v>257.26666666666665</v>
      </c>
      <c r="G362" s="40">
        <v>251.0333333333333</v>
      </c>
      <c r="H362" s="40">
        <v>277.73333333333335</v>
      </c>
      <c r="I362" s="40">
        <v>283.9666666666667</v>
      </c>
      <c r="J362" s="40">
        <v>291.08333333333337</v>
      </c>
      <c r="K362" s="31">
        <v>276.85000000000002</v>
      </c>
      <c r="L362" s="31">
        <v>263.5</v>
      </c>
      <c r="M362" s="31">
        <v>43.371920000000003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863.65</v>
      </c>
      <c r="D363" s="40">
        <v>857.79999999999984</v>
      </c>
      <c r="E363" s="40">
        <v>841.64999999999964</v>
      </c>
      <c r="F363" s="40">
        <v>819.64999999999975</v>
      </c>
      <c r="G363" s="40">
        <v>803.49999999999955</v>
      </c>
      <c r="H363" s="40">
        <v>879.79999999999973</v>
      </c>
      <c r="I363" s="40">
        <v>895.95</v>
      </c>
      <c r="J363" s="40">
        <v>917.94999999999982</v>
      </c>
      <c r="K363" s="31">
        <v>873.95</v>
      </c>
      <c r="L363" s="31">
        <v>835.8</v>
      </c>
      <c r="M363" s="31">
        <v>2.5532400000000002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2278.8000000000002</v>
      </c>
      <c r="D364" s="40">
        <v>2287.3666666666668</v>
      </c>
      <c r="E364" s="40">
        <v>2263.4333333333334</v>
      </c>
      <c r="F364" s="40">
        <v>2248.0666666666666</v>
      </c>
      <c r="G364" s="40">
        <v>2224.1333333333332</v>
      </c>
      <c r="H364" s="40">
        <v>2302.7333333333336</v>
      </c>
      <c r="I364" s="40">
        <v>2326.666666666667</v>
      </c>
      <c r="J364" s="40">
        <v>2342.0333333333338</v>
      </c>
      <c r="K364" s="31">
        <v>2311.3000000000002</v>
      </c>
      <c r="L364" s="31">
        <v>2272</v>
      </c>
      <c r="M364" s="31">
        <v>3.9078599999999999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2318.6</v>
      </c>
      <c r="D365" s="40">
        <v>2327.9166666666665</v>
      </c>
      <c r="E365" s="40">
        <v>2301.6833333333329</v>
      </c>
      <c r="F365" s="40">
        <v>2284.7666666666664</v>
      </c>
      <c r="G365" s="40">
        <v>2258.5333333333328</v>
      </c>
      <c r="H365" s="40">
        <v>2344.833333333333</v>
      </c>
      <c r="I365" s="40">
        <v>2371.0666666666666</v>
      </c>
      <c r="J365" s="40">
        <v>2387.9833333333331</v>
      </c>
      <c r="K365" s="31">
        <v>2354.15</v>
      </c>
      <c r="L365" s="31">
        <v>2311</v>
      </c>
      <c r="M365" s="31">
        <v>6.90144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981.6</v>
      </c>
      <c r="D366" s="40">
        <v>987.19999999999993</v>
      </c>
      <c r="E366" s="40">
        <v>971.39999999999986</v>
      </c>
      <c r="F366" s="40">
        <v>961.19999999999993</v>
      </c>
      <c r="G366" s="40">
        <v>945.39999999999986</v>
      </c>
      <c r="H366" s="40">
        <v>997.39999999999986</v>
      </c>
      <c r="I366" s="40">
        <v>1013.1999999999998</v>
      </c>
      <c r="J366" s="40">
        <v>1023.3999999999999</v>
      </c>
      <c r="K366" s="31">
        <v>1003</v>
      </c>
      <c r="L366" s="31">
        <v>977</v>
      </c>
      <c r="M366" s="31">
        <v>0.60351999999999995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1850.65</v>
      </c>
      <c r="D367" s="40">
        <v>1841.4333333333334</v>
      </c>
      <c r="E367" s="40">
        <v>1820.9666666666667</v>
      </c>
      <c r="F367" s="40">
        <v>1791.2833333333333</v>
      </c>
      <c r="G367" s="40">
        <v>1770.8166666666666</v>
      </c>
      <c r="H367" s="40">
        <v>1871.1166666666668</v>
      </c>
      <c r="I367" s="40">
        <v>1891.5833333333335</v>
      </c>
      <c r="J367" s="40">
        <v>1921.2666666666669</v>
      </c>
      <c r="K367" s="31">
        <v>1861.9</v>
      </c>
      <c r="L367" s="31">
        <v>1811.75</v>
      </c>
      <c r="M367" s="31">
        <v>2.55158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1507.2</v>
      </c>
      <c r="D368" s="40">
        <v>1510.1833333333334</v>
      </c>
      <c r="E368" s="40">
        <v>1495.2666666666669</v>
      </c>
      <c r="F368" s="40">
        <v>1483.3333333333335</v>
      </c>
      <c r="G368" s="40">
        <v>1468.416666666667</v>
      </c>
      <c r="H368" s="40">
        <v>1522.1166666666668</v>
      </c>
      <c r="I368" s="40">
        <v>1537.0333333333333</v>
      </c>
      <c r="J368" s="40">
        <v>1548.9666666666667</v>
      </c>
      <c r="K368" s="31">
        <v>1525.1</v>
      </c>
      <c r="L368" s="31">
        <v>1498.25</v>
      </c>
      <c r="M368" s="31">
        <v>0.57443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129.94999999999999</v>
      </c>
      <c r="D369" s="40">
        <v>129.73333333333335</v>
      </c>
      <c r="E369" s="40">
        <v>127.56666666666669</v>
      </c>
      <c r="F369" s="40">
        <v>125.18333333333334</v>
      </c>
      <c r="G369" s="40">
        <v>123.01666666666668</v>
      </c>
      <c r="H369" s="40">
        <v>132.1166666666667</v>
      </c>
      <c r="I369" s="40">
        <v>134.28333333333333</v>
      </c>
      <c r="J369" s="40">
        <v>136.66666666666671</v>
      </c>
      <c r="K369" s="31">
        <v>131.9</v>
      </c>
      <c r="L369" s="31">
        <v>127.35</v>
      </c>
      <c r="M369" s="31">
        <v>75.903660000000002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171.15</v>
      </c>
      <c r="D370" s="40">
        <v>170.85</v>
      </c>
      <c r="E370" s="40">
        <v>168.5</v>
      </c>
      <c r="F370" s="40">
        <v>165.85</v>
      </c>
      <c r="G370" s="40">
        <v>163.5</v>
      </c>
      <c r="H370" s="40">
        <v>173.5</v>
      </c>
      <c r="I370" s="40">
        <v>175.84999999999997</v>
      </c>
      <c r="J370" s="40">
        <v>178.5</v>
      </c>
      <c r="K370" s="31">
        <v>173.2</v>
      </c>
      <c r="L370" s="31">
        <v>168.2</v>
      </c>
      <c r="M370" s="31">
        <v>256.06626999999997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340.65</v>
      </c>
      <c r="D371" s="40">
        <v>340.5</v>
      </c>
      <c r="E371" s="40">
        <v>336.1</v>
      </c>
      <c r="F371" s="40">
        <v>331.55</v>
      </c>
      <c r="G371" s="40">
        <v>327.15000000000003</v>
      </c>
      <c r="H371" s="40">
        <v>345.05</v>
      </c>
      <c r="I371" s="40">
        <v>349.45</v>
      </c>
      <c r="J371" s="40">
        <v>354</v>
      </c>
      <c r="K371" s="31">
        <v>344.9</v>
      </c>
      <c r="L371" s="31">
        <v>335.95</v>
      </c>
      <c r="M371" s="31">
        <v>14.80292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684.75</v>
      </c>
      <c r="D372" s="40">
        <v>684.44999999999993</v>
      </c>
      <c r="E372" s="40">
        <v>675.64999999999986</v>
      </c>
      <c r="F372" s="40">
        <v>666.55</v>
      </c>
      <c r="G372" s="40">
        <v>657.74999999999989</v>
      </c>
      <c r="H372" s="40">
        <v>693.54999999999984</v>
      </c>
      <c r="I372" s="40">
        <v>702.3499999999998</v>
      </c>
      <c r="J372" s="40">
        <v>711.44999999999982</v>
      </c>
      <c r="K372" s="31">
        <v>693.25</v>
      </c>
      <c r="L372" s="31">
        <v>675.35</v>
      </c>
      <c r="M372" s="31">
        <v>2.1989100000000001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137.94999999999999</v>
      </c>
      <c r="D373" s="40">
        <v>136.73333333333332</v>
      </c>
      <c r="E373" s="40">
        <v>135.26666666666665</v>
      </c>
      <c r="F373" s="40">
        <v>132.58333333333334</v>
      </c>
      <c r="G373" s="40">
        <v>131.11666666666667</v>
      </c>
      <c r="H373" s="40">
        <v>139.41666666666663</v>
      </c>
      <c r="I373" s="40">
        <v>140.88333333333327</v>
      </c>
      <c r="J373" s="40">
        <v>143.56666666666661</v>
      </c>
      <c r="K373" s="31">
        <v>138.19999999999999</v>
      </c>
      <c r="L373" s="31">
        <v>134.05000000000001</v>
      </c>
      <c r="M373" s="31">
        <v>5.6510199999999999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5357.4</v>
      </c>
      <c r="D374" s="40">
        <v>5372.1333333333332</v>
      </c>
      <c r="E374" s="40">
        <v>5325.2666666666664</v>
      </c>
      <c r="F374" s="40">
        <v>5293.1333333333332</v>
      </c>
      <c r="G374" s="40">
        <v>5246.2666666666664</v>
      </c>
      <c r="H374" s="40">
        <v>5404.2666666666664</v>
      </c>
      <c r="I374" s="40">
        <v>5451.1333333333332</v>
      </c>
      <c r="J374" s="40">
        <v>5483.2666666666664</v>
      </c>
      <c r="K374" s="31">
        <v>5419</v>
      </c>
      <c r="L374" s="31">
        <v>5340</v>
      </c>
      <c r="M374" s="31">
        <v>0.112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12680.6</v>
      </c>
      <c r="D375" s="40">
        <v>12708.866666666667</v>
      </c>
      <c r="E375" s="40">
        <v>12626.733333333334</v>
      </c>
      <c r="F375" s="40">
        <v>12572.866666666667</v>
      </c>
      <c r="G375" s="40">
        <v>12490.733333333334</v>
      </c>
      <c r="H375" s="40">
        <v>12762.733333333334</v>
      </c>
      <c r="I375" s="40">
        <v>12844.866666666669</v>
      </c>
      <c r="J375" s="40">
        <v>12898.733333333334</v>
      </c>
      <c r="K375" s="31">
        <v>12791</v>
      </c>
      <c r="L375" s="31">
        <v>12655</v>
      </c>
      <c r="M375" s="31">
        <v>3.7850000000000002E-2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39.5</v>
      </c>
      <c r="D376" s="40">
        <v>39.583333333333336</v>
      </c>
      <c r="E376" s="40">
        <v>39.166666666666671</v>
      </c>
      <c r="F376" s="40">
        <v>38.833333333333336</v>
      </c>
      <c r="G376" s="40">
        <v>38.416666666666671</v>
      </c>
      <c r="H376" s="40">
        <v>39.916666666666671</v>
      </c>
      <c r="I376" s="40">
        <v>40.333333333333343</v>
      </c>
      <c r="J376" s="40">
        <v>40.666666666666671</v>
      </c>
      <c r="K376" s="31">
        <v>40</v>
      </c>
      <c r="L376" s="31">
        <v>39.25</v>
      </c>
      <c r="M376" s="31">
        <v>456.47205000000002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869.35</v>
      </c>
      <c r="D377" s="40">
        <v>859.25</v>
      </c>
      <c r="E377" s="40">
        <v>833.5</v>
      </c>
      <c r="F377" s="40">
        <v>797.65</v>
      </c>
      <c r="G377" s="40">
        <v>771.9</v>
      </c>
      <c r="H377" s="40">
        <v>895.1</v>
      </c>
      <c r="I377" s="40">
        <v>920.85</v>
      </c>
      <c r="J377" s="40">
        <v>956.7</v>
      </c>
      <c r="K377" s="31">
        <v>885</v>
      </c>
      <c r="L377" s="31">
        <v>823.4</v>
      </c>
      <c r="M377" s="31">
        <v>13.847239999999999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192.95</v>
      </c>
      <c r="D378" s="40">
        <v>192.1</v>
      </c>
      <c r="E378" s="40">
        <v>190.2</v>
      </c>
      <c r="F378" s="40">
        <v>187.45</v>
      </c>
      <c r="G378" s="40">
        <v>185.54999999999998</v>
      </c>
      <c r="H378" s="40">
        <v>194.85</v>
      </c>
      <c r="I378" s="40">
        <v>196.75000000000003</v>
      </c>
      <c r="J378" s="40">
        <v>199.5</v>
      </c>
      <c r="K378" s="31">
        <v>194</v>
      </c>
      <c r="L378" s="31">
        <v>189.35</v>
      </c>
      <c r="M378" s="31">
        <v>81.169330000000002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151.1</v>
      </c>
      <c r="D379" s="40">
        <v>151.25</v>
      </c>
      <c r="E379" s="40">
        <v>149.35</v>
      </c>
      <c r="F379" s="40">
        <v>147.6</v>
      </c>
      <c r="G379" s="40">
        <v>145.69999999999999</v>
      </c>
      <c r="H379" s="40">
        <v>153</v>
      </c>
      <c r="I379" s="40">
        <v>154.89999999999998</v>
      </c>
      <c r="J379" s="40">
        <v>156.65</v>
      </c>
      <c r="K379" s="31">
        <v>153.15</v>
      </c>
      <c r="L379" s="31">
        <v>149.5</v>
      </c>
      <c r="M379" s="31">
        <v>37.017000000000003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276.55</v>
      </c>
      <c r="D380" s="40">
        <v>278.18333333333334</v>
      </c>
      <c r="E380" s="40">
        <v>273.36666666666667</v>
      </c>
      <c r="F380" s="40">
        <v>270.18333333333334</v>
      </c>
      <c r="G380" s="40">
        <v>265.36666666666667</v>
      </c>
      <c r="H380" s="40">
        <v>281.36666666666667</v>
      </c>
      <c r="I380" s="40">
        <v>286.18333333333339</v>
      </c>
      <c r="J380" s="40">
        <v>289.36666666666667</v>
      </c>
      <c r="K380" s="31">
        <v>283</v>
      </c>
      <c r="L380" s="31">
        <v>275</v>
      </c>
      <c r="M380" s="31">
        <v>1.9839599999999999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903.1</v>
      </c>
      <c r="D381" s="40">
        <v>895.43333333333339</v>
      </c>
      <c r="E381" s="40">
        <v>872.96666666666681</v>
      </c>
      <c r="F381" s="40">
        <v>842.83333333333337</v>
      </c>
      <c r="G381" s="40">
        <v>820.36666666666679</v>
      </c>
      <c r="H381" s="40">
        <v>925.56666666666683</v>
      </c>
      <c r="I381" s="40">
        <v>948.03333333333353</v>
      </c>
      <c r="J381" s="40">
        <v>978.16666666666686</v>
      </c>
      <c r="K381" s="31">
        <v>917.9</v>
      </c>
      <c r="L381" s="31">
        <v>865.3</v>
      </c>
      <c r="M381" s="31">
        <v>12.697850000000001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29.6</v>
      </c>
      <c r="D382" s="40">
        <v>29.7</v>
      </c>
      <c r="E382" s="40">
        <v>29.45</v>
      </c>
      <c r="F382" s="40">
        <v>29.3</v>
      </c>
      <c r="G382" s="40">
        <v>29.05</v>
      </c>
      <c r="H382" s="40">
        <v>29.849999999999998</v>
      </c>
      <c r="I382" s="40">
        <v>30.099999999999998</v>
      </c>
      <c r="J382" s="40">
        <v>30.249999999999996</v>
      </c>
      <c r="K382" s="31">
        <v>29.95</v>
      </c>
      <c r="L382" s="31">
        <v>29.55</v>
      </c>
      <c r="M382" s="31">
        <v>21.699269999999999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261.75</v>
      </c>
      <c r="D383" s="40">
        <v>262.65000000000003</v>
      </c>
      <c r="E383" s="40">
        <v>256.80000000000007</v>
      </c>
      <c r="F383" s="40">
        <v>251.85000000000002</v>
      </c>
      <c r="G383" s="40">
        <v>246.00000000000006</v>
      </c>
      <c r="H383" s="40">
        <v>267.60000000000008</v>
      </c>
      <c r="I383" s="40">
        <v>273.4500000000001</v>
      </c>
      <c r="J383" s="40">
        <v>278.40000000000009</v>
      </c>
      <c r="K383" s="31">
        <v>268.5</v>
      </c>
      <c r="L383" s="31">
        <v>257.7</v>
      </c>
      <c r="M383" s="31">
        <v>32.287039999999998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619.95000000000005</v>
      </c>
      <c r="D384" s="40">
        <v>620.65</v>
      </c>
      <c r="E384" s="40">
        <v>617.29999999999995</v>
      </c>
      <c r="F384" s="40">
        <v>614.65</v>
      </c>
      <c r="G384" s="40">
        <v>611.29999999999995</v>
      </c>
      <c r="H384" s="40">
        <v>623.29999999999995</v>
      </c>
      <c r="I384" s="40">
        <v>626.65000000000009</v>
      </c>
      <c r="J384" s="40">
        <v>629.29999999999995</v>
      </c>
      <c r="K384" s="31">
        <v>624</v>
      </c>
      <c r="L384" s="31">
        <v>618</v>
      </c>
      <c r="M384" s="31">
        <v>1.40099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324.35000000000002</v>
      </c>
      <c r="D385" s="40">
        <v>324.61666666666662</v>
      </c>
      <c r="E385" s="40">
        <v>317.28333333333325</v>
      </c>
      <c r="F385" s="40">
        <v>310.21666666666664</v>
      </c>
      <c r="G385" s="40">
        <v>302.88333333333327</v>
      </c>
      <c r="H385" s="40">
        <v>331.68333333333322</v>
      </c>
      <c r="I385" s="40">
        <v>339.01666666666659</v>
      </c>
      <c r="J385" s="40">
        <v>346.0833333333332</v>
      </c>
      <c r="K385" s="31">
        <v>331.95</v>
      </c>
      <c r="L385" s="31">
        <v>317.55</v>
      </c>
      <c r="M385" s="31">
        <v>10.868220000000001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84.1</v>
      </c>
      <c r="D386" s="40">
        <v>84.233333333333334</v>
      </c>
      <c r="E386" s="40">
        <v>80.566666666666663</v>
      </c>
      <c r="F386" s="40">
        <v>77.033333333333331</v>
      </c>
      <c r="G386" s="40">
        <v>73.36666666666666</v>
      </c>
      <c r="H386" s="40">
        <v>87.766666666666666</v>
      </c>
      <c r="I386" s="40">
        <v>91.433333333333323</v>
      </c>
      <c r="J386" s="40">
        <v>94.966666666666669</v>
      </c>
      <c r="K386" s="31">
        <v>87.9</v>
      </c>
      <c r="L386" s="31">
        <v>80.7</v>
      </c>
      <c r="M386" s="31">
        <v>209.99046000000001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2146.4</v>
      </c>
      <c r="D387" s="40">
        <v>2145.6166666666663</v>
      </c>
      <c r="E387" s="40">
        <v>2073.2333333333327</v>
      </c>
      <c r="F387" s="40">
        <v>2000.0666666666662</v>
      </c>
      <c r="G387" s="40">
        <v>1927.6833333333325</v>
      </c>
      <c r="H387" s="40">
        <v>2218.7833333333328</v>
      </c>
      <c r="I387" s="40">
        <v>2291.166666666667</v>
      </c>
      <c r="J387" s="40">
        <v>2364.333333333333</v>
      </c>
      <c r="K387" s="31">
        <v>2218</v>
      </c>
      <c r="L387" s="31">
        <v>2072.4499999999998</v>
      </c>
      <c r="M387" s="31">
        <v>1.81186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440.7</v>
      </c>
      <c r="D388" s="40">
        <v>441.21666666666664</v>
      </c>
      <c r="E388" s="40">
        <v>432.7833333333333</v>
      </c>
      <c r="F388" s="40">
        <v>424.86666666666667</v>
      </c>
      <c r="G388" s="40">
        <v>416.43333333333334</v>
      </c>
      <c r="H388" s="40">
        <v>449.13333333333327</v>
      </c>
      <c r="I388" s="40">
        <v>457.56666666666655</v>
      </c>
      <c r="J388" s="40">
        <v>465.48333333333323</v>
      </c>
      <c r="K388" s="31">
        <v>449.65</v>
      </c>
      <c r="L388" s="31">
        <v>433.3</v>
      </c>
      <c r="M388" s="31">
        <v>9.1517099999999996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327.25</v>
      </c>
      <c r="D389" s="40">
        <v>328.4666666666667</v>
      </c>
      <c r="E389" s="40">
        <v>322.83333333333337</v>
      </c>
      <c r="F389" s="40">
        <v>318.41666666666669</v>
      </c>
      <c r="G389" s="40">
        <v>312.78333333333336</v>
      </c>
      <c r="H389" s="40">
        <v>332.88333333333338</v>
      </c>
      <c r="I389" s="40">
        <v>338.51666666666671</v>
      </c>
      <c r="J389" s="40">
        <v>342.93333333333339</v>
      </c>
      <c r="K389" s="31">
        <v>334.1</v>
      </c>
      <c r="L389" s="31">
        <v>324.05</v>
      </c>
      <c r="M389" s="31">
        <v>12.29956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1150</v>
      </c>
      <c r="D390" s="40">
        <v>1150.55</v>
      </c>
      <c r="E390" s="40">
        <v>1141.4499999999998</v>
      </c>
      <c r="F390" s="40">
        <v>1132.8999999999999</v>
      </c>
      <c r="G390" s="40">
        <v>1123.7999999999997</v>
      </c>
      <c r="H390" s="40">
        <v>1159.0999999999999</v>
      </c>
      <c r="I390" s="40">
        <v>1168.1999999999998</v>
      </c>
      <c r="J390" s="40">
        <v>1176.75</v>
      </c>
      <c r="K390" s="31">
        <v>1159.6500000000001</v>
      </c>
      <c r="L390" s="31">
        <v>1142</v>
      </c>
      <c r="M390" s="31">
        <v>1.0484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2035.3</v>
      </c>
      <c r="D391" s="40">
        <v>2044.7833333333335</v>
      </c>
      <c r="E391" s="40">
        <v>2021.6166666666672</v>
      </c>
      <c r="F391" s="40">
        <v>2007.9333333333336</v>
      </c>
      <c r="G391" s="40">
        <v>1984.7666666666673</v>
      </c>
      <c r="H391" s="40">
        <v>2058.4666666666672</v>
      </c>
      <c r="I391" s="40">
        <v>2081.6333333333337</v>
      </c>
      <c r="J391" s="40">
        <v>2095.3166666666671</v>
      </c>
      <c r="K391" s="31">
        <v>2067.9499999999998</v>
      </c>
      <c r="L391" s="31">
        <v>2031.1</v>
      </c>
      <c r="M391" s="31">
        <v>52.383040000000001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134.65</v>
      </c>
      <c r="D392" s="40">
        <v>134.86666666666667</v>
      </c>
      <c r="E392" s="40">
        <v>131.33333333333334</v>
      </c>
      <c r="F392" s="40">
        <v>128.01666666666668</v>
      </c>
      <c r="G392" s="40">
        <v>124.48333333333335</v>
      </c>
      <c r="H392" s="40">
        <v>138.18333333333334</v>
      </c>
      <c r="I392" s="40">
        <v>141.71666666666664</v>
      </c>
      <c r="J392" s="40">
        <v>145.03333333333333</v>
      </c>
      <c r="K392" s="31">
        <v>138.4</v>
      </c>
      <c r="L392" s="31">
        <v>131.55000000000001</v>
      </c>
      <c r="M392" s="31">
        <v>0.40321000000000001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1236.45</v>
      </c>
      <c r="D393" s="40">
        <v>1235.2666666666667</v>
      </c>
      <c r="E393" s="40">
        <v>1225.5333333333333</v>
      </c>
      <c r="F393" s="40">
        <v>1214.6166666666666</v>
      </c>
      <c r="G393" s="40">
        <v>1204.8833333333332</v>
      </c>
      <c r="H393" s="40">
        <v>1246.1833333333334</v>
      </c>
      <c r="I393" s="40">
        <v>1255.9166666666665</v>
      </c>
      <c r="J393" s="40">
        <v>1266.8333333333335</v>
      </c>
      <c r="K393" s="31">
        <v>1245</v>
      </c>
      <c r="L393" s="31">
        <v>1224.3499999999999</v>
      </c>
      <c r="M393" s="31">
        <v>1.3392999999999999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2064.35</v>
      </c>
      <c r="D394" s="40">
        <v>2084.7833333333333</v>
      </c>
      <c r="E394" s="40">
        <v>2035.5666666666666</v>
      </c>
      <c r="F394" s="40">
        <v>2006.7833333333333</v>
      </c>
      <c r="G394" s="40">
        <v>1957.5666666666666</v>
      </c>
      <c r="H394" s="40">
        <v>2113.5666666666666</v>
      </c>
      <c r="I394" s="40">
        <v>2162.7833333333328</v>
      </c>
      <c r="J394" s="40">
        <v>2191.5666666666666</v>
      </c>
      <c r="K394" s="31">
        <v>2134</v>
      </c>
      <c r="L394" s="31">
        <v>2056</v>
      </c>
      <c r="M394" s="31">
        <v>5.5002300000000002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1036.75</v>
      </c>
      <c r="D395" s="40">
        <v>1030.6333333333334</v>
      </c>
      <c r="E395" s="40">
        <v>1021.2666666666669</v>
      </c>
      <c r="F395" s="40">
        <v>1005.7833333333334</v>
      </c>
      <c r="G395" s="40">
        <v>996.41666666666686</v>
      </c>
      <c r="H395" s="40">
        <v>1046.1166666666668</v>
      </c>
      <c r="I395" s="40">
        <v>1055.4833333333331</v>
      </c>
      <c r="J395" s="40">
        <v>1070.9666666666669</v>
      </c>
      <c r="K395" s="31">
        <v>1040</v>
      </c>
      <c r="L395" s="31">
        <v>1015.15</v>
      </c>
      <c r="M395" s="31">
        <v>20.729430000000001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1098.5999999999999</v>
      </c>
      <c r="D396" s="40">
        <v>1104.5333333333333</v>
      </c>
      <c r="E396" s="40">
        <v>1086.0666666666666</v>
      </c>
      <c r="F396" s="40">
        <v>1073.5333333333333</v>
      </c>
      <c r="G396" s="40">
        <v>1055.0666666666666</v>
      </c>
      <c r="H396" s="40">
        <v>1117.0666666666666</v>
      </c>
      <c r="I396" s="40">
        <v>1135.5333333333333</v>
      </c>
      <c r="J396" s="40">
        <v>1148.0666666666666</v>
      </c>
      <c r="K396" s="31">
        <v>1123</v>
      </c>
      <c r="L396" s="31">
        <v>1092</v>
      </c>
      <c r="M396" s="31">
        <v>12.382289999999999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480.75</v>
      </c>
      <c r="D397" s="40">
        <v>485.25</v>
      </c>
      <c r="E397" s="40">
        <v>475.5</v>
      </c>
      <c r="F397" s="40">
        <v>470.25</v>
      </c>
      <c r="G397" s="40">
        <v>460.5</v>
      </c>
      <c r="H397" s="40">
        <v>490.5</v>
      </c>
      <c r="I397" s="40">
        <v>500.25</v>
      </c>
      <c r="J397" s="40">
        <v>505.5</v>
      </c>
      <c r="K397" s="31">
        <v>495</v>
      </c>
      <c r="L397" s="31">
        <v>480</v>
      </c>
      <c r="M397" s="31">
        <v>2.6580699999999999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27.25</v>
      </c>
      <c r="D398" s="40">
        <v>27.3</v>
      </c>
      <c r="E398" s="40">
        <v>27</v>
      </c>
      <c r="F398" s="40">
        <v>26.75</v>
      </c>
      <c r="G398" s="40">
        <v>26.45</v>
      </c>
      <c r="H398" s="40">
        <v>27.55</v>
      </c>
      <c r="I398" s="40">
        <v>27.850000000000005</v>
      </c>
      <c r="J398" s="40">
        <v>28.1</v>
      </c>
      <c r="K398" s="31">
        <v>27.6</v>
      </c>
      <c r="L398" s="31">
        <v>27.05</v>
      </c>
      <c r="M398" s="31">
        <v>19.194710000000001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2874.7</v>
      </c>
      <c r="D399" s="40">
        <v>2862.3666666666668</v>
      </c>
      <c r="E399" s="40">
        <v>2846.3333333333335</v>
      </c>
      <c r="F399" s="40">
        <v>2817.9666666666667</v>
      </c>
      <c r="G399" s="40">
        <v>2801.9333333333334</v>
      </c>
      <c r="H399" s="40">
        <v>2890.7333333333336</v>
      </c>
      <c r="I399" s="40">
        <v>2906.7666666666664</v>
      </c>
      <c r="J399" s="40">
        <v>2935.1333333333337</v>
      </c>
      <c r="K399" s="31">
        <v>2878.4</v>
      </c>
      <c r="L399" s="31">
        <v>2834</v>
      </c>
      <c r="M399" s="31">
        <v>0.32303999999999999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8658.7000000000007</v>
      </c>
      <c r="D400" s="40">
        <v>8438.3833333333332</v>
      </c>
      <c r="E400" s="40">
        <v>8151.9666666666672</v>
      </c>
      <c r="F400" s="40">
        <v>7645.2333333333336</v>
      </c>
      <c r="G400" s="40">
        <v>7358.8166666666675</v>
      </c>
      <c r="H400" s="40">
        <v>8945.1166666666668</v>
      </c>
      <c r="I400" s="40">
        <v>9231.5333333333347</v>
      </c>
      <c r="J400" s="40">
        <v>9738.2666666666664</v>
      </c>
      <c r="K400" s="31">
        <v>8724.7999999999993</v>
      </c>
      <c r="L400" s="31">
        <v>7931.65</v>
      </c>
      <c r="M400" s="31">
        <v>13.024480000000001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8356.1</v>
      </c>
      <c r="D401" s="40">
        <v>8276.4666666666653</v>
      </c>
      <c r="E401" s="40">
        <v>8175.9333333333307</v>
      </c>
      <c r="F401" s="40">
        <v>7995.7666666666655</v>
      </c>
      <c r="G401" s="40">
        <v>7895.2333333333308</v>
      </c>
      <c r="H401" s="40">
        <v>8456.6333333333314</v>
      </c>
      <c r="I401" s="40">
        <v>8557.1666666666679</v>
      </c>
      <c r="J401" s="40">
        <v>8737.3333333333303</v>
      </c>
      <c r="K401" s="31">
        <v>8377</v>
      </c>
      <c r="L401" s="31">
        <v>8096.3</v>
      </c>
      <c r="M401" s="31">
        <v>0.54093000000000002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6863.3</v>
      </c>
      <c r="D402" s="40">
        <v>6899.4333333333334</v>
      </c>
      <c r="E402" s="40">
        <v>6632.8666666666668</v>
      </c>
      <c r="F402" s="40">
        <v>6402.4333333333334</v>
      </c>
      <c r="G402" s="40">
        <v>6135.8666666666668</v>
      </c>
      <c r="H402" s="40">
        <v>7129.8666666666668</v>
      </c>
      <c r="I402" s="40">
        <v>7396.4333333333343</v>
      </c>
      <c r="J402" s="40">
        <v>7626.8666666666668</v>
      </c>
      <c r="K402" s="31">
        <v>7166</v>
      </c>
      <c r="L402" s="31">
        <v>6669</v>
      </c>
      <c r="M402" s="31">
        <v>0.21543000000000001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139.44999999999999</v>
      </c>
      <c r="D403" s="40">
        <v>141.04999999999998</v>
      </c>
      <c r="E403" s="40">
        <v>136.84999999999997</v>
      </c>
      <c r="F403" s="40">
        <v>134.24999999999997</v>
      </c>
      <c r="G403" s="40">
        <v>130.04999999999995</v>
      </c>
      <c r="H403" s="40">
        <v>143.64999999999998</v>
      </c>
      <c r="I403" s="40">
        <v>147.84999999999997</v>
      </c>
      <c r="J403" s="40">
        <v>150.44999999999999</v>
      </c>
      <c r="K403" s="31">
        <v>145.25</v>
      </c>
      <c r="L403" s="31">
        <v>138.44999999999999</v>
      </c>
      <c r="M403" s="31">
        <v>34.118090000000002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293.75</v>
      </c>
      <c r="D404" s="40">
        <v>296.41666666666669</v>
      </c>
      <c r="E404" s="40">
        <v>289.83333333333337</v>
      </c>
      <c r="F404" s="40">
        <v>285.91666666666669</v>
      </c>
      <c r="G404" s="40">
        <v>279.33333333333337</v>
      </c>
      <c r="H404" s="40">
        <v>300.33333333333337</v>
      </c>
      <c r="I404" s="40">
        <v>306.91666666666674</v>
      </c>
      <c r="J404" s="40">
        <v>310.83333333333337</v>
      </c>
      <c r="K404" s="31">
        <v>303</v>
      </c>
      <c r="L404" s="31">
        <v>292.5</v>
      </c>
      <c r="M404" s="31">
        <v>9.2053100000000008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347.5</v>
      </c>
      <c r="D405" s="40">
        <v>349.83333333333331</v>
      </c>
      <c r="E405" s="40">
        <v>342.66666666666663</v>
      </c>
      <c r="F405" s="40">
        <v>337.83333333333331</v>
      </c>
      <c r="G405" s="40">
        <v>330.66666666666663</v>
      </c>
      <c r="H405" s="40">
        <v>354.66666666666663</v>
      </c>
      <c r="I405" s="40">
        <v>361.83333333333326</v>
      </c>
      <c r="J405" s="40">
        <v>366.66666666666663</v>
      </c>
      <c r="K405" s="31">
        <v>357</v>
      </c>
      <c r="L405" s="31">
        <v>345</v>
      </c>
      <c r="M405" s="31">
        <v>2.62018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2386</v>
      </c>
      <c r="D406" s="40">
        <v>2387.6333333333332</v>
      </c>
      <c r="E406" s="40">
        <v>2350.7166666666662</v>
      </c>
      <c r="F406" s="40">
        <v>2315.4333333333329</v>
      </c>
      <c r="G406" s="40">
        <v>2278.516666666666</v>
      </c>
      <c r="H406" s="40">
        <v>2422.9166666666665</v>
      </c>
      <c r="I406" s="40">
        <v>2459.8333333333335</v>
      </c>
      <c r="J406" s="40">
        <v>2495.1166666666668</v>
      </c>
      <c r="K406" s="31">
        <v>2424.5500000000002</v>
      </c>
      <c r="L406" s="31">
        <v>2352.35</v>
      </c>
      <c r="M406" s="31">
        <v>0.14579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631.29999999999995</v>
      </c>
      <c r="D407" s="40">
        <v>631.76666666666665</v>
      </c>
      <c r="E407" s="40">
        <v>620.5333333333333</v>
      </c>
      <c r="F407" s="40">
        <v>609.76666666666665</v>
      </c>
      <c r="G407" s="40">
        <v>598.5333333333333</v>
      </c>
      <c r="H407" s="40">
        <v>642.5333333333333</v>
      </c>
      <c r="I407" s="40">
        <v>653.76666666666665</v>
      </c>
      <c r="J407" s="40">
        <v>664.5333333333333</v>
      </c>
      <c r="K407" s="31">
        <v>643</v>
      </c>
      <c r="L407" s="31">
        <v>621</v>
      </c>
      <c r="M407" s="31">
        <v>3.5885699999999998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110.4</v>
      </c>
      <c r="D408" s="40">
        <v>110.31666666666666</v>
      </c>
      <c r="E408" s="40">
        <v>108.78333333333333</v>
      </c>
      <c r="F408" s="40">
        <v>107.16666666666667</v>
      </c>
      <c r="G408" s="40">
        <v>105.63333333333334</v>
      </c>
      <c r="H408" s="40">
        <v>111.93333333333332</v>
      </c>
      <c r="I408" s="40">
        <v>113.46666666666665</v>
      </c>
      <c r="J408" s="40">
        <v>115.08333333333331</v>
      </c>
      <c r="K408" s="31">
        <v>111.85</v>
      </c>
      <c r="L408" s="31">
        <v>108.7</v>
      </c>
      <c r="M408" s="31">
        <v>12.136760000000001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267.2</v>
      </c>
      <c r="D409" s="40">
        <v>267.08333333333331</v>
      </c>
      <c r="E409" s="40">
        <v>259.16666666666663</v>
      </c>
      <c r="F409" s="40">
        <v>251.13333333333333</v>
      </c>
      <c r="G409" s="40">
        <v>243.21666666666664</v>
      </c>
      <c r="H409" s="40">
        <v>275.11666666666662</v>
      </c>
      <c r="I409" s="40">
        <v>283.03333333333325</v>
      </c>
      <c r="J409" s="40">
        <v>291.06666666666661</v>
      </c>
      <c r="K409" s="31">
        <v>275</v>
      </c>
      <c r="L409" s="31">
        <v>259.05</v>
      </c>
      <c r="M409" s="31">
        <v>11.239699999999999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28265.75</v>
      </c>
      <c r="D410" s="40">
        <v>28060.883333333331</v>
      </c>
      <c r="E410" s="40">
        <v>27788.016666666663</v>
      </c>
      <c r="F410" s="40">
        <v>27310.283333333333</v>
      </c>
      <c r="G410" s="40">
        <v>27037.416666666664</v>
      </c>
      <c r="H410" s="40">
        <v>28538.616666666661</v>
      </c>
      <c r="I410" s="40">
        <v>28811.48333333333</v>
      </c>
      <c r="J410" s="40">
        <v>29289.21666666666</v>
      </c>
      <c r="K410" s="31">
        <v>28333.75</v>
      </c>
      <c r="L410" s="31">
        <v>27583.15</v>
      </c>
      <c r="M410" s="31">
        <v>0.45521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1859.15</v>
      </c>
      <c r="D411" s="40">
        <v>1867.7166666666665</v>
      </c>
      <c r="E411" s="40">
        <v>1811.2833333333328</v>
      </c>
      <c r="F411" s="40">
        <v>1763.4166666666663</v>
      </c>
      <c r="G411" s="40">
        <v>1706.9833333333327</v>
      </c>
      <c r="H411" s="40">
        <v>1915.583333333333</v>
      </c>
      <c r="I411" s="40">
        <v>1972.0166666666669</v>
      </c>
      <c r="J411" s="40">
        <v>2019.8833333333332</v>
      </c>
      <c r="K411" s="31">
        <v>1924.15</v>
      </c>
      <c r="L411" s="31">
        <v>1819.85</v>
      </c>
      <c r="M411" s="31">
        <v>1.17313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1390.1</v>
      </c>
      <c r="D412" s="40">
        <v>1386.7666666666664</v>
      </c>
      <c r="E412" s="40">
        <v>1363.4333333333329</v>
      </c>
      <c r="F412" s="40">
        <v>1336.7666666666664</v>
      </c>
      <c r="G412" s="40">
        <v>1313.4333333333329</v>
      </c>
      <c r="H412" s="40">
        <v>1413.4333333333329</v>
      </c>
      <c r="I412" s="40">
        <v>1436.7666666666664</v>
      </c>
      <c r="J412" s="40">
        <v>1463.4333333333329</v>
      </c>
      <c r="K412" s="31">
        <v>1410.1</v>
      </c>
      <c r="L412" s="31">
        <v>1360.1</v>
      </c>
      <c r="M412" s="31">
        <v>14.263999999999999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1953.2</v>
      </c>
      <c r="D413" s="40">
        <v>1958.4333333333332</v>
      </c>
      <c r="E413" s="40">
        <v>1935.8666666666663</v>
      </c>
      <c r="F413" s="40">
        <v>1918.5333333333331</v>
      </c>
      <c r="G413" s="40">
        <v>1895.9666666666662</v>
      </c>
      <c r="H413" s="40">
        <v>1975.7666666666664</v>
      </c>
      <c r="I413" s="40">
        <v>1998.3333333333335</v>
      </c>
      <c r="J413" s="40">
        <v>2015.6666666666665</v>
      </c>
      <c r="K413" s="31">
        <v>1981</v>
      </c>
      <c r="L413" s="31">
        <v>1941.1</v>
      </c>
      <c r="M413" s="31">
        <v>3.88612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596.25</v>
      </c>
      <c r="D414" s="40">
        <v>596.0333333333333</v>
      </c>
      <c r="E414" s="40">
        <v>587.86666666666656</v>
      </c>
      <c r="F414" s="40">
        <v>579.48333333333323</v>
      </c>
      <c r="G414" s="40">
        <v>571.31666666666649</v>
      </c>
      <c r="H414" s="40">
        <v>604.41666666666663</v>
      </c>
      <c r="I414" s="40">
        <v>612.58333333333337</v>
      </c>
      <c r="J414" s="40">
        <v>620.9666666666667</v>
      </c>
      <c r="K414" s="31">
        <v>604.20000000000005</v>
      </c>
      <c r="L414" s="31">
        <v>587.65</v>
      </c>
      <c r="M414" s="31">
        <v>2.5666000000000002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1704.8</v>
      </c>
      <c r="D415" s="40">
        <v>1690.6166666666668</v>
      </c>
      <c r="E415" s="40">
        <v>1651.2333333333336</v>
      </c>
      <c r="F415" s="40">
        <v>1597.6666666666667</v>
      </c>
      <c r="G415" s="40">
        <v>1558.2833333333335</v>
      </c>
      <c r="H415" s="40">
        <v>1744.1833333333336</v>
      </c>
      <c r="I415" s="40">
        <v>1783.5666666666668</v>
      </c>
      <c r="J415" s="40">
        <v>1837.1333333333337</v>
      </c>
      <c r="K415" s="31">
        <v>1730</v>
      </c>
      <c r="L415" s="31">
        <v>1637.05</v>
      </c>
      <c r="M415" s="31">
        <v>3.3132899999999998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1644.8</v>
      </c>
      <c r="D416" s="40">
        <v>1625.2666666666667</v>
      </c>
      <c r="E416" s="40">
        <v>1600.5333333333333</v>
      </c>
      <c r="F416" s="40">
        <v>1556.2666666666667</v>
      </c>
      <c r="G416" s="40">
        <v>1531.5333333333333</v>
      </c>
      <c r="H416" s="40">
        <v>1669.5333333333333</v>
      </c>
      <c r="I416" s="40">
        <v>1694.2666666666664</v>
      </c>
      <c r="J416" s="40">
        <v>1738.5333333333333</v>
      </c>
      <c r="K416" s="31">
        <v>1650</v>
      </c>
      <c r="L416" s="31">
        <v>1581</v>
      </c>
      <c r="M416" s="31">
        <v>1.0158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772.4</v>
      </c>
      <c r="D417" s="40">
        <v>769.81666666666661</v>
      </c>
      <c r="E417" s="40">
        <v>753.83333333333326</v>
      </c>
      <c r="F417" s="40">
        <v>735.26666666666665</v>
      </c>
      <c r="G417" s="40">
        <v>719.2833333333333</v>
      </c>
      <c r="H417" s="40">
        <v>788.38333333333321</v>
      </c>
      <c r="I417" s="40">
        <v>804.36666666666656</v>
      </c>
      <c r="J417" s="40">
        <v>822.93333333333317</v>
      </c>
      <c r="K417" s="31">
        <v>785.8</v>
      </c>
      <c r="L417" s="31">
        <v>751.25</v>
      </c>
      <c r="M417" s="31">
        <v>2.0300099999999999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645.35</v>
      </c>
      <c r="D418" s="40">
        <v>651.9</v>
      </c>
      <c r="E418" s="40">
        <v>635.44999999999993</v>
      </c>
      <c r="F418" s="40">
        <v>625.54999999999995</v>
      </c>
      <c r="G418" s="40">
        <v>609.09999999999991</v>
      </c>
      <c r="H418" s="40">
        <v>661.8</v>
      </c>
      <c r="I418" s="40">
        <v>678.25</v>
      </c>
      <c r="J418" s="40">
        <v>688.15</v>
      </c>
      <c r="K418" s="31">
        <v>668.35</v>
      </c>
      <c r="L418" s="31">
        <v>642</v>
      </c>
      <c r="M418" s="31">
        <v>0.73340000000000005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75.05</v>
      </c>
      <c r="D419" s="40">
        <v>74.966666666666669</v>
      </c>
      <c r="E419" s="40">
        <v>73.733333333333334</v>
      </c>
      <c r="F419" s="40">
        <v>72.416666666666671</v>
      </c>
      <c r="G419" s="40">
        <v>71.183333333333337</v>
      </c>
      <c r="H419" s="40">
        <v>76.283333333333331</v>
      </c>
      <c r="I419" s="40">
        <v>77.51666666666668</v>
      </c>
      <c r="J419" s="40">
        <v>78.833333333333329</v>
      </c>
      <c r="K419" s="31">
        <v>76.2</v>
      </c>
      <c r="L419" s="31">
        <v>73.650000000000006</v>
      </c>
      <c r="M419" s="31">
        <v>23.163430000000002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111.2</v>
      </c>
      <c r="D420" s="40">
        <v>111.98333333333333</v>
      </c>
      <c r="E420" s="40">
        <v>109.76666666666667</v>
      </c>
      <c r="F420" s="40">
        <v>108.33333333333333</v>
      </c>
      <c r="G420" s="40">
        <v>106.11666666666666</v>
      </c>
      <c r="H420" s="40">
        <v>113.41666666666667</v>
      </c>
      <c r="I420" s="40">
        <v>115.63333333333334</v>
      </c>
      <c r="J420" s="40">
        <v>117.06666666666668</v>
      </c>
      <c r="K420" s="31">
        <v>114.2</v>
      </c>
      <c r="L420" s="31">
        <v>110.55</v>
      </c>
      <c r="M420" s="31">
        <v>2.0055399999999999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431.8</v>
      </c>
      <c r="D421" s="40">
        <v>435.63333333333338</v>
      </c>
      <c r="E421" s="40">
        <v>426.86666666666679</v>
      </c>
      <c r="F421" s="40">
        <v>421.93333333333339</v>
      </c>
      <c r="G421" s="40">
        <v>413.1666666666668</v>
      </c>
      <c r="H421" s="40">
        <v>440.56666666666678</v>
      </c>
      <c r="I421" s="40">
        <v>449.33333333333331</v>
      </c>
      <c r="J421" s="40">
        <v>454.26666666666677</v>
      </c>
      <c r="K421" s="31">
        <v>444.4</v>
      </c>
      <c r="L421" s="31">
        <v>430.7</v>
      </c>
      <c r="M421" s="31">
        <v>351.96812999999997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142.05000000000001</v>
      </c>
      <c r="D422" s="40">
        <v>142.81666666666669</v>
      </c>
      <c r="E422" s="40">
        <v>139.73333333333338</v>
      </c>
      <c r="F422" s="40">
        <v>137.41666666666669</v>
      </c>
      <c r="G422" s="40">
        <v>134.33333333333337</v>
      </c>
      <c r="H422" s="40">
        <v>145.13333333333338</v>
      </c>
      <c r="I422" s="40">
        <v>148.2166666666667</v>
      </c>
      <c r="J422" s="40">
        <v>150.53333333333339</v>
      </c>
      <c r="K422" s="31">
        <v>145.9</v>
      </c>
      <c r="L422" s="31">
        <v>140.5</v>
      </c>
      <c r="M422" s="31">
        <v>837.58559000000002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285.39999999999998</v>
      </c>
      <c r="D423" s="40">
        <v>288.09999999999997</v>
      </c>
      <c r="E423" s="40">
        <v>281.29999999999995</v>
      </c>
      <c r="F423" s="40">
        <v>277.2</v>
      </c>
      <c r="G423" s="40">
        <v>270.39999999999998</v>
      </c>
      <c r="H423" s="40">
        <v>292.19999999999993</v>
      </c>
      <c r="I423" s="40">
        <v>299</v>
      </c>
      <c r="J423" s="40">
        <v>303.09999999999991</v>
      </c>
      <c r="K423" s="31">
        <v>294.89999999999998</v>
      </c>
      <c r="L423" s="31">
        <v>284</v>
      </c>
      <c r="M423" s="31">
        <v>11.45881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291.55</v>
      </c>
      <c r="D424" s="40">
        <v>293.06666666666666</v>
      </c>
      <c r="E424" s="40">
        <v>288.7833333333333</v>
      </c>
      <c r="F424" s="40">
        <v>286.01666666666665</v>
      </c>
      <c r="G424" s="40">
        <v>281.73333333333329</v>
      </c>
      <c r="H424" s="40">
        <v>295.83333333333331</v>
      </c>
      <c r="I424" s="40">
        <v>300.11666666666673</v>
      </c>
      <c r="J424" s="40">
        <v>302.88333333333333</v>
      </c>
      <c r="K424" s="31">
        <v>297.35000000000002</v>
      </c>
      <c r="L424" s="31">
        <v>290.3</v>
      </c>
      <c r="M424" s="31">
        <v>2.4484499999999998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770.5</v>
      </c>
      <c r="D425" s="40">
        <v>773.43333333333339</v>
      </c>
      <c r="E425" s="40">
        <v>756.96666666666681</v>
      </c>
      <c r="F425" s="40">
        <v>743.43333333333339</v>
      </c>
      <c r="G425" s="40">
        <v>726.96666666666681</v>
      </c>
      <c r="H425" s="40">
        <v>786.96666666666681</v>
      </c>
      <c r="I425" s="40">
        <v>803.43333333333351</v>
      </c>
      <c r="J425" s="40">
        <v>816.96666666666681</v>
      </c>
      <c r="K425" s="31">
        <v>789.9</v>
      </c>
      <c r="L425" s="31">
        <v>759.9</v>
      </c>
      <c r="M425" s="31">
        <v>5.3059599999999998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745.95</v>
      </c>
      <c r="D426" s="40">
        <v>748.63333333333333</v>
      </c>
      <c r="E426" s="40">
        <v>737.31666666666661</v>
      </c>
      <c r="F426" s="40">
        <v>728.68333333333328</v>
      </c>
      <c r="G426" s="40">
        <v>717.36666666666656</v>
      </c>
      <c r="H426" s="40">
        <v>757.26666666666665</v>
      </c>
      <c r="I426" s="40">
        <v>768.58333333333348</v>
      </c>
      <c r="J426" s="40">
        <v>777.2166666666667</v>
      </c>
      <c r="K426" s="31">
        <v>759.95</v>
      </c>
      <c r="L426" s="31">
        <v>740</v>
      </c>
      <c r="M426" s="31">
        <v>1.18411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423.55</v>
      </c>
      <c r="D427" s="40">
        <v>425.16666666666669</v>
      </c>
      <c r="E427" s="40">
        <v>420.58333333333337</v>
      </c>
      <c r="F427" s="40">
        <v>417.61666666666667</v>
      </c>
      <c r="G427" s="40">
        <v>413.03333333333336</v>
      </c>
      <c r="H427" s="40">
        <v>428.13333333333338</v>
      </c>
      <c r="I427" s="40">
        <v>432.71666666666675</v>
      </c>
      <c r="J427" s="40">
        <v>435.68333333333339</v>
      </c>
      <c r="K427" s="31">
        <v>429.75</v>
      </c>
      <c r="L427" s="31">
        <v>422.2</v>
      </c>
      <c r="M427" s="31">
        <v>2.6284000000000001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271.35000000000002</v>
      </c>
      <c r="D428" s="40">
        <v>263.56666666666666</v>
      </c>
      <c r="E428" s="40">
        <v>250.0333333333333</v>
      </c>
      <c r="F428" s="40">
        <v>228.71666666666664</v>
      </c>
      <c r="G428" s="40">
        <v>215.18333333333328</v>
      </c>
      <c r="H428" s="40">
        <v>284.88333333333333</v>
      </c>
      <c r="I428" s="40">
        <v>298.41666666666674</v>
      </c>
      <c r="J428" s="40">
        <v>319.73333333333335</v>
      </c>
      <c r="K428" s="31">
        <v>277.10000000000002</v>
      </c>
      <c r="L428" s="31">
        <v>242.25</v>
      </c>
      <c r="M428" s="31">
        <v>134.97658999999999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773.95</v>
      </c>
      <c r="D429" s="40">
        <v>751.2833333333333</v>
      </c>
      <c r="E429" s="40">
        <v>718.81666666666661</v>
      </c>
      <c r="F429" s="40">
        <v>663.68333333333328</v>
      </c>
      <c r="G429" s="40">
        <v>631.21666666666658</v>
      </c>
      <c r="H429" s="40">
        <v>806.41666666666663</v>
      </c>
      <c r="I429" s="40">
        <v>838.88333333333333</v>
      </c>
      <c r="J429" s="40">
        <v>894.01666666666665</v>
      </c>
      <c r="K429" s="31">
        <v>783.75</v>
      </c>
      <c r="L429" s="31">
        <v>696.15</v>
      </c>
      <c r="M429" s="31">
        <v>358.93709999999999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579.6</v>
      </c>
      <c r="D430" s="40">
        <v>568.51666666666677</v>
      </c>
      <c r="E430" s="40">
        <v>553.33333333333348</v>
      </c>
      <c r="F430" s="40">
        <v>527.06666666666672</v>
      </c>
      <c r="G430" s="40">
        <v>511.88333333333344</v>
      </c>
      <c r="H430" s="40">
        <v>594.78333333333353</v>
      </c>
      <c r="I430" s="40">
        <v>609.9666666666667</v>
      </c>
      <c r="J430" s="40">
        <v>636.23333333333358</v>
      </c>
      <c r="K430" s="31">
        <v>583.70000000000005</v>
      </c>
      <c r="L430" s="31">
        <v>542.25</v>
      </c>
      <c r="M430" s="31">
        <v>111.37343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3653.6</v>
      </c>
      <c r="D431" s="40">
        <v>3734.85</v>
      </c>
      <c r="E431" s="40">
        <v>3558.7</v>
      </c>
      <c r="F431" s="40">
        <v>3463.7999999999997</v>
      </c>
      <c r="G431" s="40">
        <v>3287.6499999999996</v>
      </c>
      <c r="H431" s="40">
        <v>3829.75</v>
      </c>
      <c r="I431" s="40">
        <v>4005.9000000000005</v>
      </c>
      <c r="J431" s="40">
        <v>4100.8</v>
      </c>
      <c r="K431" s="31">
        <v>3911</v>
      </c>
      <c r="L431" s="31">
        <v>3639.95</v>
      </c>
      <c r="M431" s="31">
        <v>0.37096000000000001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2608.0500000000002</v>
      </c>
      <c r="D432" s="40">
        <v>2607.4166666666665</v>
      </c>
      <c r="E432" s="40">
        <v>2579.833333333333</v>
      </c>
      <c r="F432" s="40">
        <v>2551.6166666666663</v>
      </c>
      <c r="G432" s="40">
        <v>2524.0333333333328</v>
      </c>
      <c r="H432" s="40">
        <v>2635.6333333333332</v>
      </c>
      <c r="I432" s="40">
        <v>2663.2166666666662</v>
      </c>
      <c r="J432" s="40">
        <v>2691.4333333333334</v>
      </c>
      <c r="K432" s="31">
        <v>2635</v>
      </c>
      <c r="L432" s="31">
        <v>2579.1999999999998</v>
      </c>
      <c r="M432" s="31">
        <v>9.1310000000000002E-2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763.65</v>
      </c>
      <c r="D433" s="40">
        <v>761.58333333333337</v>
      </c>
      <c r="E433" s="40">
        <v>754.06666666666672</v>
      </c>
      <c r="F433" s="40">
        <v>744.48333333333335</v>
      </c>
      <c r="G433" s="40">
        <v>736.9666666666667</v>
      </c>
      <c r="H433" s="40">
        <v>771.16666666666674</v>
      </c>
      <c r="I433" s="40">
        <v>778.68333333333339</v>
      </c>
      <c r="J433" s="40">
        <v>788.26666666666677</v>
      </c>
      <c r="K433" s="31">
        <v>769.1</v>
      </c>
      <c r="L433" s="31">
        <v>752</v>
      </c>
      <c r="M433" s="31">
        <v>0.39427000000000001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380.7</v>
      </c>
      <c r="D434" s="40">
        <v>378.18333333333339</v>
      </c>
      <c r="E434" s="40">
        <v>349.36666666666679</v>
      </c>
      <c r="F434" s="40">
        <v>318.03333333333342</v>
      </c>
      <c r="G434" s="40">
        <v>289.21666666666681</v>
      </c>
      <c r="H434" s="40">
        <v>409.51666666666677</v>
      </c>
      <c r="I434" s="40">
        <v>438.33333333333337</v>
      </c>
      <c r="J434" s="40">
        <v>469.66666666666674</v>
      </c>
      <c r="K434" s="31">
        <v>407</v>
      </c>
      <c r="L434" s="31">
        <v>346.85</v>
      </c>
      <c r="M434" s="31">
        <v>17.121670000000002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337.5</v>
      </c>
      <c r="D435" s="40">
        <v>340.45</v>
      </c>
      <c r="E435" s="40">
        <v>332.29999999999995</v>
      </c>
      <c r="F435" s="40">
        <v>327.09999999999997</v>
      </c>
      <c r="G435" s="40">
        <v>318.94999999999993</v>
      </c>
      <c r="H435" s="40">
        <v>345.65</v>
      </c>
      <c r="I435" s="40">
        <v>353.79999999999995</v>
      </c>
      <c r="J435" s="40">
        <v>359</v>
      </c>
      <c r="K435" s="31">
        <v>348.6</v>
      </c>
      <c r="L435" s="31">
        <v>335.25</v>
      </c>
      <c r="M435" s="31">
        <v>5.9577799999999996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2100.1</v>
      </c>
      <c r="D436" s="40">
        <v>2106.85</v>
      </c>
      <c r="E436" s="40">
        <v>2063.6999999999998</v>
      </c>
      <c r="F436" s="40">
        <v>2027.2999999999997</v>
      </c>
      <c r="G436" s="40">
        <v>1984.1499999999996</v>
      </c>
      <c r="H436" s="40">
        <v>2143.25</v>
      </c>
      <c r="I436" s="40">
        <v>2186.4000000000005</v>
      </c>
      <c r="J436" s="40">
        <v>2222.8000000000002</v>
      </c>
      <c r="K436" s="31">
        <v>2150</v>
      </c>
      <c r="L436" s="31">
        <v>2070.4499999999998</v>
      </c>
      <c r="M436" s="31">
        <v>0.56776000000000004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718.7</v>
      </c>
      <c r="D437" s="40">
        <v>715.56666666666661</v>
      </c>
      <c r="E437" s="40">
        <v>711.13333333333321</v>
      </c>
      <c r="F437" s="40">
        <v>703.56666666666661</v>
      </c>
      <c r="G437" s="40">
        <v>699.13333333333321</v>
      </c>
      <c r="H437" s="40">
        <v>723.13333333333321</v>
      </c>
      <c r="I437" s="40">
        <v>727.56666666666661</v>
      </c>
      <c r="J437" s="40">
        <v>735.13333333333321</v>
      </c>
      <c r="K437" s="31">
        <v>720</v>
      </c>
      <c r="L437" s="31">
        <v>708</v>
      </c>
      <c r="M437" s="31">
        <v>0.18625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506.3</v>
      </c>
      <c r="D438" s="40">
        <v>507.36666666666662</v>
      </c>
      <c r="E438" s="40">
        <v>502.93333333333322</v>
      </c>
      <c r="F438" s="40">
        <v>499.56666666666661</v>
      </c>
      <c r="G438" s="40">
        <v>495.13333333333321</v>
      </c>
      <c r="H438" s="40">
        <v>510.73333333333323</v>
      </c>
      <c r="I438" s="40">
        <v>515.16666666666663</v>
      </c>
      <c r="J438" s="40">
        <v>518.5333333333333</v>
      </c>
      <c r="K438" s="31">
        <v>511.8</v>
      </c>
      <c r="L438" s="31">
        <v>504</v>
      </c>
      <c r="M438" s="31">
        <v>2.26309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6.3</v>
      </c>
      <c r="D439" s="40">
        <v>6.3</v>
      </c>
      <c r="E439" s="40">
        <v>6.05</v>
      </c>
      <c r="F439" s="40">
        <v>5.8</v>
      </c>
      <c r="G439" s="40">
        <v>5.55</v>
      </c>
      <c r="H439" s="40">
        <v>6.55</v>
      </c>
      <c r="I439" s="40">
        <v>6.8</v>
      </c>
      <c r="J439" s="40">
        <v>7.05</v>
      </c>
      <c r="K439" s="31">
        <v>6.55</v>
      </c>
      <c r="L439" s="31">
        <v>6.05</v>
      </c>
      <c r="M439" s="31">
        <v>1915.4175399999999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146.80000000000001</v>
      </c>
      <c r="D440" s="40">
        <v>152.88333333333333</v>
      </c>
      <c r="E440" s="40">
        <v>135.91666666666666</v>
      </c>
      <c r="F440" s="40">
        <v>125.03333333333333</v>
      </c>
      <c r="G440" s="40">
        <v>108.06666666666666</v>
      </c>
      <c r="H440" s="40">
        <v>163.76666666666665</v>
      </c>
      <c r="I440" s="40">
        <v>180.73333333333335</v>
      </c>
      <c r="J440" s="40">
        <v>191.61666666666665</v>
      </c>
      <c r="K440" s="31">
        <v>169.85</v>
      </c>
      <c r="L440" s="31">
        <v>142</v>
      </c>
      <c r="M440" s="31">
        <v>65.589929999999995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941.85</v>
      </c>
      <c r="D441" s="40">
        <v>943.63333333333321</v>
      </c>
      <c r="E441" s="40">
        <v>937.26666666666642</v>
      </c>
      <c r="F441" s="40">
        <v>932.68333333333317</v>
      </c>
      <c r="G441" s="40">
        <v>926.31666666666638</v>
      </c>
      <c r="H441" s="40">
        <v>948.21666666666647</v>
      </c>
      <c r="I441" s="40">
        <v>954.58333333333326</v>
      </c>
      <c r="J441" s="40">
        <v>959.16666666666652</v>
      </c>
      <c r="K441" s="31">
        <v>950</v>
      </c>
      <c r="L441" s="31">
        <v>939.05</v>
      </c>
      <c r="M441" s="31">
        <v>0.90373999999999999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638.79999999999995</v>
      </c>
      <c r="D442" s="40">
        <v>635.65</v>
      </c>
      <c r="E442" s="40">
        <v>625.75</v>
      </c>
      <c r="F442" s="40">
        <v>612.70000000000005</v>
      </c>
      <c r="G442" s="40">
        <v>602.80000000000007</v>
      </c>
      <c r="H442" s="40">
        <v>648.69999999999993</v>
      </c>
      <c r="I442" s="40">
        <v>658.5999999999998</v>
      </c>
      <c r="J442" s="40">
        <v>671.64999999999986</v>
      </c>
      <c r="K442" s="31">
        <v>645.54999999999995</v>
      </c>
      <c r="L442" s="31">
        <v>622.6</v>
      </c>
      <c r="M442" s="31">
        <v>3.8786900000000002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1529.5</v>
      </c>
      <c r="D443" s="40">
        <v>1540.1000000000001</v>
      </c>
      <c r="E443" s="40">
        <v>1499.4000000000003</v>
      </c>
      <c r="F443" s="40">
        <v>1469.3000000000002</v>
      </c>
      <c r="G443" s="40">
        <v>1428.6000000000004</v>
      </c>
      <c r="H443" s="40">
        <v>1570.2000000000003</v>
      </c>
      <c r="I443" s="40">
        <v>1610.9</v>
      </c>
      <c r="J443" s="40">
        <v>1641.0000000000002</v>
      </c>
      <c r="K443" s="31">
        <v>1580.8</v>
      </c>
      <c r="L443" s="31">
        <v>1510</v>
      </c>
      <c r="M443" s="31">
        <v>0.85424999999999995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585.29999999999995</v>
      </c>
      <c r="D444" s="40">
        <v>586.4</v>
      </c>
      <c r="E444" s="40">
        <v>578.9</v>
      </c>
      <c r="F444" s="40">
        <v>572.5</v>
      </c>
      <c r="G444" s="40">
        <v>565</v>
      </c>
      <c r="H444" s="40">
        <v>592.79999999999995</v>
      </c>
      <c r="I444" s="40">
        <v>600.29999999999995</v>
      </c>
      <c r="J444" s="40">
        <v>606.69999999999993</v>
      </c>
      <c r="K444" s="31">
        <v>593.9</v>
      </c>
      <c r="L444" s="31">
        <v>580</v>
      </c>
      <c r="M444" s="31">
        <v>0.18812999999999999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8743.9</v>
      </c>
      <c r="D445" s="40">
        <v>8789.4333333333325</v>
      </c>
      <c r="E445" s="40">
        <v>8654.4666666666653</v>
      </c>
      <c r="F445" s="40">
        <v>8565.0333333333328</v>
      </c>
      <c r="G445" s="40">
        <v>8430.0666666666657</v>
      </c>
      <c r="H445" s="40">
        <v>8878.866666666665</v>
      </c>
      <c r="I445" s="40">
        <v>9013.8333333333321</v>
      </c>
      <c r="J445" s="40">
        <v>9103.2666666666646</v>
      </c>
      <c r="K445" s="31">
        <v>8924.4</v>
      </c>
      <c r="L445" s="31">
        <v>8700</v>
      </c>
      <c r="M445" s="31">
        <v>5.9409999999999998E-2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39.049999999999997</v>
      </c>
      <c r="D446" s="40">
        <v>38.999999999999993</v>
      </c>
      <c r="E446" s="40">
        <v>38.349999999999987</v>
      </c>
      <c r="F446" s="40">
        <v>37.649999999999991</v>
      </c>
      <c r="G446" s="40">
        <v>36.999999999999986</v>
      </c>
      <c r="H446" s="40">
        <v>39.699999999999989</v>
      </c>
      <c r="I446" s="40">
        <v>40.349999999999994</v>
      </c>
      <c r="J446" s="40">
        <v>41.04999999999999</v>
      </c>
      <c r="K446" s="31">
        <v>39.65</v>
      </c>
      <c r="L446" s="31">
        <v>38.299999999999997</v>
      </c>
      <c r="M446" s="31">
        <v>62.36215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579.29999999999995</v>
      </c>
      <c r="D447" s="40">
        <v>582.7833333333333</v>
      </c>
      <c r="E447" s="40">
        <v>560.56666666666661</v>
      </c>
      <c r="F447" s="40">
        <v>541.83333333333326</v>
      </c>
      <c r="G447" s="40">
        <v>519.61666666666656</v>
      </c>
      <c r="H447" s="40">
        <v>601.51666666666665</v>
      </c>
      <c r="I447" s="40">
        <v>623.73333333333335</v>
      </c>
      <c r="J447" s="40">
        <v>642.4666666666667</v>
      </c>
      <c r="K447" s="31">
        <v>605</v>
      </c>
      <c r="L447" s="31">
        <v>564.04999999999995</v>
      </c>
      <c r="M447" s="31">
        <v>98.833380000000005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953.25</v>
      </c>
      <c r="D448" s="40">
        <v>944.38333333333333</v>
      </c>
      <c r="E448" s="40">
        <v>928.76666666666665</v>
      </c>
      <c r="F448" s="40">
        <v>904.2833333333333</v>
      </c>
      <c r="G448" s="40">
        <v>888.66666666666663</v>
      </c>
      <c r="H448" s="40">
        <v>968.86666666666667</v>
      </c>
      <c r="I448" s="40">
        <v>984.48333333333323</v>
      </c>
      <c r="J448" s="40">
        <v>1008.9666666666667</v>
      </c>
      <c r="K448" s="31">
        <v>960</v>
      </c>
      <c r="L448" s="31">
        <v>919.9</v>
      </c>
      <c r="M448" s="31">
        <v>1.55522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18325.75</v>
      </c>
      <c r="D449" s="40">
        <v>18388.3</v>
      </c>
      <c r="E449" s="40">
        <v>18087.599999999999</v>
      </c>
      <c r="F449" s="40">
        <v>17849.45</v>
      </c>
      <c r="G449" s="40">
        <v>17548.75</v>
      </c>
      <c r="H449" s="40">
        <v>18626.449999999997</v>
      </c>
      <c r="I449" s="40">
        <v>18927.150000000001</v>
      </c>
      <c r="J449" s="40">
        <v>19165.299999999996</v>
      </c>
      <c r="K449" s="31">
        <v>18689</v>
      </c>
      <c r="L449" s="31">
        <v>18150.150000000001</v>
      </c>
      <c r="M449" s="31">
        <v>2.2749999999999999E-2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763.15</v>
      </c>
      <c r="D450" s="40">
        <v>761.68333333333339</v>
      </c>
      <c r="E450" s="40">
        <v>752.61666666666679</v>
      </c>
      <c r="F450" s="40">
        <v>742.08333333333337</v>
      </c>
      <c r="G450" s="40">
        <v>733.01666666666677</v>
      </c>
      <c r="H450" s="40">
        <v>772.21666666666681</v>
      </c>
      <c r="I450" s="40">
        <v>781.28333333333342</v>
      </c>
      <c r="J450" s="40">
        <v>791.81666666666683</v>
      </c>
      <c r="K450" s="31">
        <v>770.75</v>
      </c>
      <c r="L450" s="31">
        <v>751.15</v>
      </c>
      <c r="M450" s="31">
        <v>22.558060000000001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212.5</v>
      </c>
      <c r="D451" s="40">
        <v>213.66666666666666</v>
      </c>
      <c r="E451" s="40">
        <v>209.0333333333333</v>
      </c>
      <c r="F451" s="40">
        <v>205.56666666666663</v>
      </c>
      <c r="G451" s="40">
        <v>200.93333333333328</v>
      </c>
      <c r="H451" s="40">
        <v>217.13333333333333</v>
      </c>
      <c r="I451" s="40">
        <v>221.76666666666671</v>
      </c>
      <c r="J451" s="40">
        <v>225.23333333333335</v>
      </c>
      <c r="K451" s="31">
        <v>218.3</v>
      </c>
      <c r="L451" s="31">
        <v>210.2</v>
      </c>
      <c r="M451" s="31">
        <v>55.609000000000002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1442.35</v>
      </c>
      <c r="D452" s="40">
        <v>1441.55</v>
      </c>
      <c r="E452" s="40">
        <v>1419.6</v>
      </c>
      <c r="F452" s="40">
        <v>1396.85</v>
      </c>
      <c r="G452" s="40">
        <v>1374.8999999999999</v>
      </c>
      <c r="H452" s="40">
        <v>1464.3</v>
      </c>
      <c r="I452" s="40">
        <v>1486.2500000000002</v>
      </c>
      <c r="J452" s="40">
        <v>1509</v>
      </c>
      <c r="K452" s="31">
        <v>1463.5</v>
      </c>
      <c r="L452" s="31">
        <v>1418.8</v>
      </c>
      <c r="M452" s="31">
        <v>3.2615099999999999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3167.45</v>
      </c>
      <c r="D453" s="40">
        <v>3184.4333333333329</v>
      </c>
      <c r="E453" s="40">
        <v>3145.3666666666659</v>
      </c>
      <c r="F453" s="40">
        <v>3123.2833333333328</v>
      </c>
      <c r="G453" s="40">
        <v>3084.2166666666658</v>
      </c>
      <c r="H453" s="40">
        <v>3206.516666666666</v>
      </c>
      <c r="I453" s="40">
        <v>3245.5833333333326</v>
      </c>
      <c r="J453" s="40">
        <v>3267.6666666666661</v>
      </c>
      <c r="K453" s="31">
        <v>3223.5</v>
      </c>
      <c r="L453" s="31">
        <v>3162.35</v>
      </c>
      <c r="M453" s="31">
        <v>29.99943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756.25</v>
      </c>
      <c r="D454" s="40">
        <v>754.48333333333323</v>
      </c>
      <c r="E454" s="40">
        <v>746.96666666666647</v>
      </c>
      <c r="F454" s="40">
        <v>737.68333333333328</v>
      </c>
      <c r="G454" s="40">
        <v>730.16666666666652</v>
      </c>
      <c r="H454" s="40">
        <v>763.76666666666642</v>
      </c>
      <c r="I454" s="40">
        <v>771.28333333333308</v>
      </c>
      <c r="J454" s="40">
        <v>780.56666666666638</v>
      </c>
      <c r="K454" s="31">
        <v>762</v>
      </c>
      <c r="L454" s="31">
        <v>745.2</v>
      </c>
      <c r="M454" s="31">
        <v>16.13176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4225.8999999999996</v>
      </c>
      <c r="D455" s="40">
        <v>4242.1333333333332</v>
      </c>
      <c r="E455" s="40">
        <v>4189.2666666666664</v>
      </c>
      <c r="F455" s="40">
        <v>4152.6333333333332</v>
      </c>
      <c r="G455" s="40">
        <v>4099.7666666666664</v>
      </c>
      <c r="H455" s="40">
        <v>4278.7666666666664</v>
      </c>
      <c r="I455" s="40">
        <v>4331.6333333333332</v>
      </c>
      <c r="J455" s="40">
        <v>4368.2666666666664</v>
      </c>
      <c r="K455" s="31">
        <v>4295</v>
      </c>
      <c r="L455" s="31">
        <v>4205.5</v>
      </c>
      <c r="M455" s="31">
        <v>1.06288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1153.5999999999999</v>
      </c>
      <c r="D456" s="40">
        <v>1156.3999999999999</v>
      </c>
      <c r="E456" s="40">
        <v>1143.2499999999998</v>
      </c>
      <c r="F456" s="40">
        <v>1132.8999999999999</v>
      </c>
      <c r="G456" s="40">
        <v>1119.7499999999998</v>
      </c>
      <c r="H456" s="40">
        <v>1166.7499999999998</v>
      </c>
      <c r="I456" s="40">
        <v>1179.8999999999999</v>
      </c>
      <c r="J456" s="40">
        <v>1190.2499999999998</v>
      </c>
      <c r="K456" s="31">
        <v>1169.55</v>
      </c>
      <c r="L456" s="31">
        <v>1146.05</v>
      </c>
      <c r="M456" s="31">
        <v>0.23837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139.75</v>
      </c>
      <c r="D457" s="40">
        <v>139.76666666666668</v>
      </c>
      <c r="E457" s="40">
        <v>138.53333333333336</v>
      </c>
      <c r="F457" s="40">
        <v>137.31666666666669</v>
      </c>
      <c r="G457" s="40">
        <v>136.08333333333337</v>
      </c>
      <c r="H457" s="40">
        <v>140.98333333333335</v>
      </c>
      <c r="I457" s="40">
        <v>142.21666666666664</v>
      </c>
      <c r="J457" s="40">
        <v>143.43333333333334</v>
      </c>
      <c r="K457" s="31">
        <v>141</v>
      </c>
      <c r="L457" s="31">
        <v>138.55000000000001</v>
      </c>
      <c r="M457" s="31">
        <v>13.970039999999999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293.95</v>
      </c>
      <c r="D458" s="40">
        <v>295.73333333333335</v>
      </c>
      <c r="E458" s="40">
        <v>291.4666666666667</v>
      </c>
      <c r="F458" s="40">
        <v>288.98333333333335</v>
      </c>
      <c r="G458" s="40">
        <v>284.7166666666667</v>
      </c>
      <c r="H458" s="40">
        <v>298.2166666666667</v>
      </c>
      <c r="I458" s="40">
        <v>302.48333333333335</v>
      </c>
      <c r="J458" s="40">
        <v>304.9666666666667</v>
      </c>
      <c r="K458" s="31">
        <v>300</v>
      </c>
      <c r="L458" s="31">
        <v>293.25</v>
      </c>
      <c r="M458" s="31">
        <v>305.89609000000002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125</v>
      </c>
      <c r="D459" s="40">
        <v>124.64999999999999</v>
      </c>
      <c r="E459" s="40">
        <v>122.64999999999998</v>
      </c>
      <c r="F459" s="40">
        <v>120.29999999999998</v>
      </c>
      <c r="G459" s="40">
        <v>118.29999999999997</v>
      </c>
      <c r="H459" s="40">
        <v>126.99999999999999</v>
      </c>
      <c r="I459" s="40">
        <v>129</v>
      </c>
      <c r="J459" s="40">
        <v>131.35</v>
      </c>
      <c r="K459" s="31">
        <v>126.65</v>
      </c>
      <c r="L459" s="31">
        <v>122.3</v>
      </c>
      <c r="M459" s="31">
        <v>301.63350000000003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1434.3</v>
      </c>
      <c r="D460" s="40">
        <v>1444.9333333333334</v>
      </c>
      <c r="E460" s="40">
        <v>1417.1666666666667</v>
      </c>
      <c r="F460" s="40">
        <v>1400.0333333333333</v>
      </c>
      <c r="G460" s="40">
        <v>1372.2666666666667</v>
      </c>
      <c r="H460" s="40">
        <v>1462.0666666666668</v>
      </c>
      <c r="I460" s="40">
        <v>1489.8333333333333</v>
      </c>
      <c r="J460" s="40">
        <v>1506.9666666666669</v>
      </c>
      <c r="K460" s="31">
        <v>1472.7</v>
      </c>
      <c r="L460" s="31">
        <v>1427.8</v>
      </c>
      <c r="M460" s="31">
        <v>140.49265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4260.3</v>
      </c>
      <c r="D461" s="40">
        <v>4235.3166666666666</v>
      </c>
      <c r="E461" s="40">
        <v>3964.9833333333336</v>
      </c>
      <c r="F461" s="40">
        <v>3669.666666666667</v>
      </c>
      <c r="G461" s="40">
        <v>3399.3333333333339</v>
      </c>
      <c r="H461" s="40">
        <v>4530.6333333333332</v>
      </c>
      <c r="I461" s="40">
        <v>4800.9666666666672</v>
      </c>
      <c r="J461" s="40">
        <v>5096.2833333333328</v>
      </c>
      <c r="K461" s="31">
        <v>4505.6499999999996</v>
      </c>
      <c r="L461" s="31">
        <v>3940</v>
      </c>
      <c r="M461" s="31">
        <v>2.2972100000000002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1209.55</v>
      </c>
      <c r="D462" s="40">
        <v>1207.2833333333333</v>
      </c>
      <c r="E462" s="40">
        <v>1177.2666666666667</v>
      </c>
      <c r="F462" s="40">
        <v>1144.9833333333333</v>
      </c>
      <c r="G462" s="40">
        <v>1114.9666666666667</v>
      </c>
      <c r="H462" s="40">
        <v>1239.5666666666666</v>
      </c>
      <c r="I462" s="40">
        <v>1269.583333333333</v>
      </c>
      <c r="J462" s="40">
        <v>1301.8666666666666</v>
      </c>
      <c r="K462" s="31">
        <v>1237.3</v>
      </c>
      <c r="L462" s="31">
        <v>1175</v>
      </c>
      <c r="M462" s="31">
        <v>204.25030000000001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161.75</v>
      </c>
      <c r="D463" s="40">
        <v>162.80000000000001</v>
      </c>
      <c r="E463" s="40">
        <v>160.00000000000003</v>
      </c>
      <c r="F463" s="40">
        <v>158.25000000000003</v>
      </c>
      <c r="G463" s="40">
        <v>155.45000000000005</v>
      </c>
      <c r="H463" s="40">
        <v>164.55</v>
      </c>
      <c r="I463" s="40">
        <v>167.34999999999997</v>
      </c>
      <c r="J463" s="40">
        <v>169.1</v>
      </c>
      <c r="K463" s="31">
        <v>165.6</v>
      </c>
      <c r="L463" s="31">
        <v>161.05000000000001</v>
      </c>
      <c r="M463" s="31">
        <v>7.5125900000000003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1093.2</v>
      </c>
      <c r="D464" s="40">
        <v>1083.4833333333333</v>
      </c>
      <c r="E464" s="40">
        <v>1067.0166666666667</v>
      </c>
      <c r="F464" s="40">
        <v>1040.8333333333333</v>
      </c>
      <c r="G464" s="40">
        <v>1024.3666666666666</v>
      </c>
      <c r="H464" s="40">
        <v>1109.6666666666667</v>
      </c>
      <c r="I464" s="40">
        <v>1126.1333333333334</v>
      </c>
      <c r="J464" s="40">
        <v>1152.3166666666668</v>
      </c>
      <c r="K464" s="31">
        <v>1099.95</v>
      </c>
      <c r="L464" s="31">
        <v>1057.3</v>
      </c>
      <c r="M464" s="31">
        <v>7.5242100000000001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1418.4</v>
      </c>
      <c r="D465" s="40">
        <v>1425.1166666666668</v>
      </c>
      <c r="E465" s="40">
        <v>1406.7333333333336</v>
      </c>
      <c r="F465" s="40">
        <v>1395.0666666666668</v>
      </c>
      <c r="G465" s="40">
        <v>1376.6833333333336</v>
      </c>
      <c r="H465" s="40">
        <v>1436.7833333333335</v>
      </c>
      <c r="I465" s="40">
        <v>1455.1666666666667</v>
      </c>
      <c r="J465" s="40">
        <v>1466.8333333333335</v>
      </c>
      <c r="K465" s="31">
        <v>1443.5</v>
      </c>
      <c r="L465" s="31">
        <v>1413.45</v>
      </c>
      <c r="M465" s="31">
        <v>0.12106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1308.45</v>
      </c>
      <c r="D466" s="40">
        <v>1310.2333333333333</v>
      </c>
      <c r="E466" s="40">
        <v>1299.7666666666667</v>
      </c>
      <c r="F466" s="40">
        <v>1291.0833333333333</v>
      </c>
      <c r="G466" s="40">
        <v>1280.6166666666666</v>
      </c>
      <c r="H466" s="40">
        <v>1318.9166666666667</v>
      </c>
      <c r="I466" s="40">
        <v>1329.3833333333334</v>
      </c>
      <c r="J466" s="40">
        <v>1338.0666666666668</v>
      </c>
      <c r="K466" s="31">
        <v>1320.7</v>
      </c>
      <c r="L466" s="31">
        <v>1301.55</v>
      </c>
      <c r="M466" s="31">
        <v>2.6521499999999998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1566.3</v>
      </c>
      <c r="D467" s="40">
        <v>1577.3666666666668</v>
      </c>
      <c r="E467" s="40">
        <v>1550.9833333333336</v>
      </c>
      <c r="F467" s="40">
        <v>1535.6666666666667</v>
      </c>
      <c r="G467" s="40">
        <v>1509.2833333333335</v>
      </c>
      <c r="H467" s="40">
        <v>1592.6833333333336</v>
      </c>
      <c r="I467" s="40">
        <v>1619.0666666666668</v>
      </c>
      <c r="J467" s="40">
        <v>1634.3833333333337</v>
      </c>
      <c r="K467" s="31">
        <v>1603.75</v>
      </c>
      <c r="L467" s="31">
        <v>1562.05</v>
      </c>
      <c r="M467" s="31">
        <v>0.21864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1714.55</v>
      </c>
      <c r="D468" s="40">
        <v>1724.55</v>
      </c>
      <c r="E468" s="40">
        <v>1701.1999999999998</v>
      </c>
      <c r="F468" s="40">
        <v>1687.85</v>
      </c>
      <c r="G468" s="40">
        <v>1664.4999999999998</v>
      </c>
      <c r="H468" s="40">
        <v>1737.8999999999999</v>
      </c>
      <c r="I468" s="40">
        <v>1761.2499999999998</v>
      </c>
      <c r="J468" s="40">
        <v>1774.6</v>
      </c>
      <c r="K468" s="31">
        <v>1747.9</v>
      </c>
      <c r="L468" s="31">
        <v>1711.2</v>
      </c>
      <c r="M468" s="31">
        <v>11.99644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3071.1</v>
      </c>
      <c r="D469" s="40">
        <v>3066.8333333333335</v>
      </c>
      <c r="E469" s="40">
        <v>3027.916666666667</v>
      </c>
      <c r="F469" s="40">
        <v>2984.7333333333336</v>
      </c>
      <c r="G469" s="40">
        <v>2945.8166666666671</v>
      </c>
      <c r="H469" s="40">
        <v>3110.0166666666669</v>
      </c>
      <c r="I469" s="40">
        <v>3148.9333333333338</v>
      </c>
      <c r="J469" s="40">
        <v>3192.1166666666668</v>
      </c>
      <c r="K469" s="31">
        <v>3105.75</v>
      </c>
      <c r="L469" s="31">
        <v>3023.65</v>
      </c>
      <c r="M469" s="31">
        <v>1.8989400000000001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455.2</v>
      </c>
      <c r="D470" s="40">
        <v>453.25</v>
      </c>
      <c r="E470" s="40">
        <v>450</v>
      </c>
      <c r="F470" s="40">
        <v>444.8</v>
      </c>
      <c r="G470" s="40">
        <v>441.55</v>
      </c>
      <c r="H470" s="40">
        <v>458.45</v>
      </c>
      <c r="I470" s="40">
        <v>461.7</v>
      </c>
      <c r="J470" s="40">
        <v>466.9</v>
      </c>
      <c r="K470" s="31">
        <v>456.5</v>
      </c>
      <c r="L470" s="31">
        <v>448.05</v>
      </c>
      <c r="M470" s="31">
        <v>4.0949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922.9</v>
      </c>
      <c r="D471" s="40">
        <v>925.94999999999993</v>
      </c>
      <c r="E471" s="40">
        <v>908.94999999999982</v>
      </c>
      <c r="F471" s="40">
        <v>894.99999999999989</v>
      </c>
      <c r="G471" s="40">
        <v>877.99999999999977</v>
      </c>
      <c r="H471" s="40">
        <v>939.89999999999986</v>
      </c>
      <c r="I471" s="40">
        <v>956.90000000000009</v>
      </c>
      <c r="J471" s="40">
        <v>970.84999999999991</v>
      </c>
      <c r="K471" s="31">
        <v>942.95</v>
      </c>
      <c r="L471" s="31">
        <v>912</v>
      </c>
      <c r="M471" s="31">
        <v>7.20404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20.65</v>
      </c>
      <c r="D472" s="40">
        <v>20.383333333333333</v>
      </c>
      <c r="E472" s="40">
        <v>20.116666666666667</v>
      </c>
      <c r="F472" s="40">
        <v>19.583333333333336</v>
      </c>
      <c r="G472" s="40">
        <v>19.31666666666667</v>
      </c>
      <c r="H472" s="40">
        <v>20.916666666666664</v>
      </c>
      <c r="I472" s="40">
        <v>21.18333333333333</v>
      </c>
      <c r="J472" s="40">
        <v>21.716666666666661</v>
      </c>
      <c r="K472" s="31">
        <v>20.65</v>
      </c>
      <c r="L472" s="31">
        <v>19.850000000000001</v>
      </c>
      <c r="M472" s="31">
        <v>579.62374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122.25</v>
      </c>
      <c r="D473" s="40">
        <v>122.53333333333335</v>
      </c>
      <c r="E473" s="40">
        <v>120.86666666666669</v>
      </c>
      <c r="F473" s="40">
        <v>119.48333333333335</v>
      </c>
      <c r="G473" s="40">
        <v>117.81666666666669</v>
      </c>
      <c r="H473" s="40">
        <v>123.91666666666669</v>
      </c>
      <c r="I473" s="40">
        <v>125.58333333333334</v>
      </c>
      <c r="J473" s="40">
        <v>126.96666666666668</v>
      </c>
      <c r="K473" s="31">
        <v>124.2</v>
      </c>
      <c r="L473" s="31">
        <v>121.15</v>
      </c>
      <c r="M473" s="31">
        <v>1.56731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1119.4000000000001</v>
      </c>
      <c r="D474" s="40">
        <v>1128.3</v>
      </c>
      <c r="E474" s="40">
        <v>1105.0999999999999</v>
      </c>
      <c r="F474" s="40">
        <v>1090.8</v>
      </c>
      <c r="G474" s="40">
        <v>1067.5999999999999</v>
      </c>
      <c r="H474" s="40">
        <v>1142.5999999999999</v>
      </c>
      <c r="I474" s="40">
        <v>1165.8000000000002</v>
      </c>
      <c r="J474" s="40">
        <v>1180.0999999999999</v>
      </c>
      <c r="K474" s="31">
        <v>1151.5</v>
      </c>
      <c r="L474" s="31">
        <v>1114</v>
      </c>
      <c r="M474" s="31">
        <v>0.52944000000000002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13.8</v>
      </c>
      <c r="D475" s="40">
        <v>13.816666666666668</v>
      </c>
      <c r="E475" s="40">
        <v>13.683333333333337</v>
      </c>
      <c r="F475" s="40">
        <v>13.566666666666668</v>
      </c>
      <c r="G475" s="40">
        <v>13.433333333333337</v>
      </c>
      <c r="H475" s="40">
        <v>13.933333333333337</v>
      </c>
      <c r="I475" s="40">
        <v>14.066666666666666</v>
      </c>
      <c r="J475" s="40">
        <v>14.183333333333337</v>
      </c>
      <c r="K475" s="31">
        <v>13.95</v>
      </c>
      <c r="L475" s="31">
        <v>13.7</v>
      </c>
      <c r="M475" s="31">
        <v>42.677990000000001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541.75</v>
      </c>
      <c r="D476" s="40">
        <v>541.88333333333333</v>
      </c>
      <c r="E476" s="40">
        <v>535.31666666666661</v>
      </c>
      <c r="F476" s="40">
        <v>528.88333333333333</v>
      </c>
      <c r="G476" s="40">
        <v>522.31666666666661</v>
      </c>
      <c r="H476" s="40">
        <v>548.31666666666661</v>
      </c>
      <c r="I476" s="40">
        <v>554.88333333333344</v>
      </c>
      <c r="J476" s="40">
        <v>561.31666666666661</v>
      </c>
      <c r="K476" s="31">
        <v>548.45000000000005</v>
      </c>
      <c r="L476" s="31">
        <v>535.45000000000005</v>
      </c>
      <c r="M476" s="31">
        <v>2.7593000000000001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808.55</v>
      </c>
      <c r="D477" s="40">
        <v>809.73333333333323</v>
      </c>
      <c r="E477" s="40">
        <v>784.96666666666647</v>
      </c>
      <c r="F477" s="40">
        <v>761.38333333333321</v>
      </c>
      <c r="G477" s="40">
        <v>736.61666666666645</v>
      </c>
      <c r="H477" s="40">
        <v>833.31666666666649</v>
      </c>
      <c r="I477" s="40">
        <v>858.08333333333314</v>
      </c>
      <c r="J477" s="40">
        <v>881.66666666666652</v>
      </c>
      <c r="K477" s="31">
        <v>834.5</v>
      </c>
      <c r="L477" s="31">
        <v>786.15</v>
      </c>
      <c r="M477" s="31">
        <v>77.030339999999995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1041.75</v>
      </c>
      <c r="D478" s="40">
        <v>1023.6999999999999</v>
      </c>
      <c r="E478" s="40">
        <v>993.3</v>
      </c>
      <c r="F478" s="40">
        <v>944.85</v>
      </c>
      <c r="G478" s="40">
        <v>914.45</v>
      </c>
      <c r="H478" s="40">
        <v>1072.1499999999999</v>
      </c>
      <c r="I478" s="40">
        <v>1102.5499999999997</v>
      </c>
      <c r="J478" s="40">
        <v>1150.9999999999998</v>
      </c>
      <c r="K478" s="31">
        <v>1054.0999999999999</v>
      </c>
      <c r="L478" s="31">
        <v>975.25</v>
      </c>
      <c r="M478" s="31">
        <v>10.919750000000001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238.6</v>
      </c>
      <c r="D479" s="40">
        <v>239.96666666666667</v>
      </c>
      <c r="E479" s="40">
        <v>236.58333333333334</v>
      </c>
      <c r="F479" s="40">
        <v>234.56666666666666</v>
      </c>
      <c r="G479" s="40">
        <v>231.18333333333334</v>
      </c>
      <c r="H479" s="40">
        <v>241.98333333333335</v>
      </c>
      <c r="I479" s="40">
        <v>245.36666666666667</v>
      </c>
      <c r="J479" s="40">
        <v>247.38333333333335</v>
      </c>
      <c r="K479" s="31">
        <v>243.35</v>
      </c>
      <c r="L479" s="31">
        <v>237.95</v>
      </c>
      <c r="M479" s="31">
        <v>3.5419399999999999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28.8</v>
      </c>
      <c r="D480" s="40">
        <v>28.916666666666668</v>
      </c>
      <c r="E480" s="40">
        <v>28.633333333333336</v>
      </c>
      <c r="F480" s="40">
        <v>28.466666666666669</v>
      </c>
      <c r="G480" s="40">
        <v>28.183333333333337</v>
      </c>
      <c r="H480" s="40">
        <v>29.083333333333336</v>
      </c>
      <c r="I480" s="40">
        <v>29.366666666666667</v>
      </c>
      <c r="J480" s="40">
        <v>29.533333333333335</v>
      </c>
      <c r="K480" s="31">
        <v>29.2</v>
      </c>
      <c r="L480" s="31">
        <v>28.75</v>
      </c>
      <c r="M480" s="31">
        <v>19.59647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7619.2</v>
      </c>
      <c r="D481" s="40">
        <v>7647.0666666666666</v>
      </c>
      <c r="E481" s="40">
        <v>7564.1333333333332</v>
      </c>
      <c r="F481" s="40">
        <v>7509.0666666666666</v>
      </c>
      <c r="G481" s="40">
        <v>7426.1333333333332</v>
      </c>
      <c r="H481" s="40">
        <v>7702.1333333333332</v>
      </c>
      <c r="I481" s="40">
        <v>7785.0666666666657</v>
      </c>
      <c r="J481" s="40">
        <v>7840.1333333333332</v>
      </c>
      <c r="K481" s="31">
        <v>7730</v>
      </c>
      <c r="L481" s="31">
        <v>7592</v>
      </c>
      <c r="M481" s="31">
        <v>2.45105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36.85</v>
      </c>
      <c r="D482" s="40">
        <v>37.316666666666663</v>
      </c>
      <c r="E482" s="40">
        <v>36.133333333333326</v>
      </c>
      <c r="F482" s="40">
        <v>35.416666666666664</v>
      </c>
      <c r="G482" s="40">
        <v>34.233333333333327</v>
      </c>
      <c r="H482" s="40">
        <v>38.033333333333324</v>
      </c>
      <c r="I482" s="40">
        <v>39.216666666666661</v>
      </c>
      <c r="J482" s="40">
        <v>39.933333333333323</v>
      </c>
      <c r="K482" s="31">
        <v>38.5</v>
      </c>
      <c r="L482" s="31">
        <v>36.6</v>
      </c>
      <c r="M482" s="31">
        <v>211.52450999999999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1428.6</v>
      </c>
      <c r="D483" s="40">
        <v>1433</v>
      </c>
      <c r="E483" s="40">
        <v>1414</v>
      </c>
      <c r="F483" s="40">
        <v>1399.4</v>
      </c>
      <c r="G483" s="40">
        <v>1380.4</v>
      </c>
      <c r="H483" s="40">
        <v>1447.6</v>
      </c>
      <c r="I483" s="40">
        <v>1466.6</v>
      </c>
      <c r="J483" s="40">
        <v>1481.1999999999998</v>
      </c>
      <c r="K483" s="31">
        <v>1452</v>
      </c>
      <c r="L483" s="31">
        <v>1418.4</v>
      </c>
      <c r="M483" s="31">
        <v>3.4261499999999998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640.75</v>
      </c>
      <c r="D484" s="40">
        <v>641.91666666666663</v>
      </c>
      <c r="E484" s="40">
        <v>635.83333333333326</v>
      </c>
      <c r="F484" s="40">
        <v>630.91666666666663</v>
      </c>
      <c r="G484" s="40">
        <v>624.83333333333326</v>
      </c>
      <c r="H484" s="40">
        <v>646.83333333333326</v>
      </c>
      <c r="I484" s="40">
        <v>652.91666666666652</v>
      </c>
      <c r="J484" s="40">
        <v>657.83333333333326</v>
      </c>
      <c r="K484" s="31">
        <v>648</v>
      </c>
      <c r="L484" s="31">
        <v>637</v>
      </c>
      <c r="M484" s="31">
        <v>11.65344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249</v>
      </c>
      <c r="D485" s="40">
        <v>250.88333333333333</v>
      </c>
      <c r="E485" s="40">
        <v>245.36666666666667</v>
      </c>
      <c r="F485" s="40">
        <v>241.73333333333335</v>
      </c>
      <c r="G485" s="40">
        <v>236.2166666666667</v>
      </c>
      <c r="H485" s="40">
        <v>254.51666666666665</v>
      </c>
      <c r="I485" s="40">
        <v>260.0333333333333</v>
      </c>
      <c r="J485" s="40">
        <v>263.66666666666663</v>
      </c>
      <c r="K485" s="31">
        <v>256.39999999999998</v>
      </c>
      <c r="L485" s="31">
        <v>247.25</v>
      </c>
      <c r="M485" s="31">
        <v>21.164110000000001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3879.75</v>
      </c>
      <c r="D486" s="40">
        <v>3909.9166666666665</v>
      </c>
      <c r="E486" s="40">
        <v>3734.833333333333</v>
      </c>
      <c r="F486" s="40">
        <v>3589.9166666666665</v>
      </c>
      <c r="G486" s="40">
        <v>3414.833333333333</v>
      </c>
      <c r="H486" s="40">
        <v>4054.833333333333</v>
      </c>
      <c r="I486" s="40">
        <v>4229.9166666666661</v>
      </c>
      <c r="J486" s="40">
        <v>4374.833333333333</v>
      </c>
      <c r="K486" s="31">
        <v>4085</v>
      </c>
      <c r="L486" s="31">
        <v>3765</v>
      </c>
      <c r="M486" s="31">
        <v>2.1136200000000001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406</v>
      </c>
      <c r="D487" s="40">
        <v>408.59999999999997</v>
      </c>
      <c r="E487" s="40">
        <v>400.39999999999992</v>
      </c>
      <c r="F487" s="40">
        <v>394.79999999999995</v>
      </c>
      <c r="G487" s="40">
        <v>386.59999999999991</v>
      </c>
      <c r="H487" s="40">
        <v>414.19999999999993</v>
      </c>
      <c r="I487" s="40">
        <v>422.4</v>
      </c>
      <c r="J487" s="40">
        <v>427.99999999999994</v>
      </c>
      <c r="K487" s="31">
        <v>416.8</v>
      </c>
      <c r="L487" s="31">
        <v>403</v>
      </c>
      <c r="M487" s="31">
        <v>4.2602799999999998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3430.25</v>
      </c>
      <c r="D488" s="40">
        <v>3448.5333333333333</v>
      </c>
      <c r="E488" s="40">
        <v>3391.7166666666667</v>
      </c>
      <c r="F488" s="40">
        <v>3353.1833333333334</v>
      </c>
      <c r="G488" s="40">
        <v>3296.3666666666668</v>
      </c>
      <c r="H488" s="40">
        <v>3487.0666666666666</v>
      </c>
      <c r="I488" s="40">
        <v>3543.8833333333332</v>
      </c>
      <c r="J488" s="40">
        <v>3582.4166666666665</v>
      </c>
      <c r="K488" s="31">
        <v>3505.35</v>
      </c>
      <c r="L488" s="31">
        <v>3410</v>
      </c>
      <c r="M488" s="31">
        <v>8.319E-2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829.75</v>
      </c>
      <c r="D489" s="40">
        <v>826.1</v>
      </c>
      <c r="E489" s="40">
        <v>809.7</v>
      </c>
      <c r="F489" s="40">
        <v>789.65</v>
      </c>
      <c r="G489" s="40">
        <v>773.25</v>
      </c>
      <c r="H489" s="40">
        <v>846.15000000000009</v>
      </c>
      <c r="I489" s="40">
        <v>862.55</v>
      </c>
      <c r="J489" s="40">
        <v>882.60000000000014</v>
      </c>
      <c r="K489" s="31">
        <v>842.5</v>
      </c>
      <c r="L489" s="31">
        <v>806.05</v>
      </c>
      <c r="M489" s="31">
        <v>7.3565300000000002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36.1</v>
      </c>
      <c r="D490" s="40">
        <v>36.183333333333337</v>
      </c>
      <c r="E490" s="40">
        <v>35.766666666666673</v>
      </c>
      <c r="F490" s="40">
        <v>35.433333333333337</v>
      </c>
      <c r="G490" s="40">
        <v>35.016666666666673</v>
      </c>
      <c r="H490" s="40">
        <v>36.516666666666673</v>
      </c>
      <c r="I490" s="40">
        <v>36.93333333333333</v>
      </c>
      <c r="J490" s="40">
        <v>37.266666666666673</v>
      </c>
      <c r="K490" s="31">
        <v>36.6</v>
      </c>
      <c r="L490" s="31">
        <v>35.85</v>
      </c>
      <c r="M490" s="31">
        <v>14.60135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1383</v>
      </c>
      <c r="D491" s="40">
        <v>1383.8833333333332</v>
      </c>
      <c r="E491" s="40">
        <v>1368.3666666666663</v>
      </c>
      <c r="F491" s="40">
        <v>1353.7333333333331</v>
      </c>
      <c r="G491" s="40">
        <v>1338.2166666666662</v>
      </c>
      <c r="H491" s="40">
        <v>1398.5166666666664</v>
      </c>
      <c r="I491" s="40">
        <v>1414.0333333333333</v>
      </c>
      <c r="J491" s="40">
        <v>1428.6666666666665</v>
      </c>
      <c r="K491" s="31">
        <v>1399.4</v>
      </c>
      <c r="L491" s="31">
        <v>1369.25</v>
      </c>
      <c r="M491" s="31">
        <v>0.18240000000000001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1909.65</v>
      </c>
      <c r="D492" s="40">
        <v>1909.8500000000001</v>
      </c>
      <c r="E492" s="40">
        <v>1889.8000000000002</v>
      </c>
      <c r="F492" s="40">
        <v>1869.95</v>
      </c>
      <c r="G492" s="40">
        <v>1849.9</v>
      </c>
      <c r="H492" s="40">
        <v>1929.7000000000003</v>
      </c>
      <c r="I492" s="40">
        <v>1949.75</v>
      </c>
      <c r="J492" s="40">
        <v>1969.6000000000004</v>
      </c>
      <c r="K492" s="31">
        <v>1929.9</v>
      </c>
      <c r="L492" s="31">
        <v>1890</v>
      </c>
      <c r="M492" s="31">
        <v>1.90463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339.6</v>
      </c>
      <c r="D493" s="40">
        <v>341.59999999999997</v>
      </c>
      <c r="E493" s="40">
        <v>336.19999999999993</v>
      </c>
      <c r="F493" s="40">
        <v>332.79999999999995</v>
      </c>
      <c r="G493" s="40">
        <v>327.39999999999992</v>
      </c>
      <c r="H493" s="40">
        <v>344.99999999999994</v>
      </c>
      <c r="I493" s="40">
        <v>350.39999999999992</v>
      </c>
      <c r="J493" s="40">
        <v>353.79999999999995</v>
      </c>
      <c r="K493" s="31">
        <v>347</v>
      </c>
      <c r="L493" s="31">
        <v>338.2</v>
      </c>
      <c r="M493" s="31">
        <v>1.2676099999999999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761.8</v>
      </c>
      <c r="D494" s="40">
        <v>761.23333333333323</v>
      </c>
      <c r="E494" s="40">
        <v>753.56666666666649</v>
      </c>
      <c r="F494" s="40">
        <v>745.33333333333326</v>
      </c>
      <c r="G494" s="40">
        <v>737.66666666666652</v>
      </c>
      <c r="H494" s="40">
        <v>769.46666666666647</v>
      </c>
      <c r="I494" s="40">
        <v>777.13333333333321</v>
      </c>
      <c r="J494" s="40">
        <v>785.36666666666645</v>
      </c>
      <c r="K494" s="31">
        <v>768.9</v>
      </c>
      <c r="L494" s="31">
        <v>753</v>
      </c>
      <c r="M494" s="31">
        <v>7.5162699999999996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301.85000000000002</v>
      </c>
      <c r="D495" s="40">
        <v>299.56666666666666</v>
      </c>
      <c r="E495" s="40">
        <v>292.7833333333333</v>
      </c>
      <c r="F495" s="40">
        <v>283.71666666666664</v>
      </c>
      <c r="G495" s="40">
        <v>276.93333333333328</v>
      </c>
      <c r="H495" s="40">
        <v>308.63333333333333</v>
      </c>
      <c r="I495" s="40">
        <v>315.41666666666674</v>
      </c>
      <c r="J495" s="40">
        <v>324.48333333333335</v>
      </c>
      <c r="K495" s="31">
        <v>306.35000000000002</v>
      </c>
      <c r="L495" s="31">
        <v>290.5</v>
      </c>
      <c r="M495" s="31">
        <v>346.14433000000002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3090.05</v>
      </c>
      <c r="D496" s="40">
        <v>3106.35</v>
      </c>
      <c r="E496" s="40">
        <v>3063.7</v>
      </c>
      <c r="F496" s="40">
        <v>3037.35</v>
      </c>
      <c r="G496" s="40">
        <v>2994.7</v>
      </c>
      <c r="H496" s="40">
        <v>3132.7</v>
      </c>
      <c r="I496" s="40">
        <v>3175.3500000000004</v>
      </c>
      <c r="J496" s="40">
        <v>3201.7</v>
      </c>
      <c r="K496" s="31">
        <v>3149</v>
      </c>
      <c r="L496" s="31">
        <v>3080</v>
      </c>
      <c r="M496" s="31">
        <v>0.41474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1979.35</v>
      </c>
      <c r="D497" s="40">
        <v>1981.1166666666668</v>
      </c>
      <c r="E497" s="40">
        <v>1963.2333333333336</v>
      </c>
      <c r="F497" s="40">
        <v>1947.1166666666668</v>
      </c>
      <c r="G497" s="40">
        <v>1929.2333333333336</v>
      </c>
      <c r="H497" s="40">
        <v>1997.2333333333336</v>
      </c>
      <c r="I497" s="40">
        <v>2015.1166666666668</v>
      </c>
      <c r="J497" s="40">
        <v>2031.2333333333336</v>
      </c>
      <c r="K497" s="31">
        <v>1999</v>
      </c>
      <c r="L497" s="31">
        <v>1965</v>
      </c>
      <c r="M497" s="31">
        <v>0.95123999999999997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8.25</v>
      </c>
      <c r="D498" s="40">
        <v>8.2833333333333332</v>
      </c>
      <c r="E498" s="40">
        <v>8.1666666666666661</v>
      </c>
      <c r="F498" s="40">
        <v>8.0833333333333321</v>
      </c>
      <c r="G498" s="40">
        <v>7.966666666666665</v>
      </c>
      <c r="H498" s="40">
        <v>8.3666666666666671</v>
      </c>
      <c r="I498" s="40">
        <v>8.4833333333333343</v>
      </c>
      <c r="J498" s="40">
        <v>8.5666666666666682</v>
      </c>
      <c r="K498" s="31">
        <v>8.4</v>
      </c>
      <c r="L498" s="31">
        <v>8.1999999999999993</v>
      </c>
      <c r="M498" s="31">
        <v>1191.7600299999999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1059.2</v>
      </c>
      <c r="D499" s="40">
        <v>1050.3166666666666</v>
      </c>
      <c r="E499" s="40">
        <v>1035.6333333333332</v>
      </c>
      <c r="F499" s="40">
        <v>1012.0666666666666</v>
      </c>
      <c r="G499" s="40">
        <v>997.38333333333321</v>
      </c>
      <c r="H499" s="40">
        <v>1073.8833333333332</v>
      </c>
      <c r="I499" s="40">
        <v>1088.5666666666666</v>
      </c>
      <c r="J499" s="40">
        <v>1112.1333333333332</v>
      </c>
      <c r="K499" s="31">
        <v>1065</v>
      </c>
      <c r="L499" s="31">
        <v>1026.75</v>
      </c>
      <c r="M499" s="31">
        <v>12.468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7277.3</v>
      </c>
      <c r="D500" s="40">
        <v>7285.8499999999995</v>
      </c>
      <c r="E500" s="40">
        <v>7213.9499999999989</v>
      </c>
      <c r="F500" s="40">
        <v>7150.5999999999995</v>
      </c>
      <c r="G500" s="40">
        <v>7078.6999999999989</v>
      </c>
      <c r="H500" s="40">
        <v>7349.1999999999989</v>
      </c>
      <c r="I500" s="40">
        <v>7421.0999999999985</v>
      </c>
      <c r="J500" s="40">
        <v>7484.4499999999989</v>
      </c>
      <c r="K500" s="31">
        <v>7357.75</v>
      </c>
      <c r="L500" s="31">
        <v>7222.5</v>
      </c>
      <c r="M500" s="31">
        <v>9.8530000000000006E-2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138.44999999999999</v>
      </c>
      <c r="D501" s="40">
        <v>139.83333333333334</v>
      </c>
      <c r="E501" s="40">
        <v>135.16666666666669</v>
      </c>
      <c r="F501" s="40">
        <v>131.88333333333335</v>
      </c>
      <c r="G501" s="40">
        <v>127.2166666666667</v>
      </c>
      <c r="H501" s="40">
        <v>143.11666666666667</v>
      </c>
      <c r="I501" s="40">
        <v>147.78333333333336</v>
      </c>
      <c r="J501" s="40">
        <v>151.06666666666666</v>
      </c>
      <c r="K501" s="31">
        <v>144.5</v>
      </c>
      <c r="L501" s="31">
        <v>136.55000000000001</v>
      </c>
      <c r="M501" s="31">
        <v>44.421030000000002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133.44999999999999</v>
      </c>
      <c r="D502" s="40">
        <v>134.54999999999998</v>
      </c>
      <c r="E502" s="40">
        <v>130.09999999999997</v>
      </c>
      <c r="F502" s="40">
        <v>126.74999999999997</v>
      </c>
      <c r="G502" s="40">
        <v>122.29999999999995</v>
      </c>
      <c r="H502" s="40">
        <v>137.89999999999998</v>
      </c>
      <c r="I502" s="40">
        <v>142.34999999999997</v>
      </c>
      <c r="J502" s="40">
        <v>145.69999999999999</v>
      </c>
      <c r="K502" s="31">
        <v>139</v>
      </c>
      <c r="L502" s="31">
        <v>131.19999999999999</v>
      </c>
      <c r="M502" s="31">
        <v>24.573979999999999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560.25</v>
      </c>
      <c r="D503" s="40">
        <v>563.38333333333333</v>
      </c>
      <c r="E503" s="40">
        <v>552.86666666666667</v>
      </c>
      <c r="F503" s="40">
        <v>545.48333333333335</v>
      </c>
      <c r="G503" s="40">
        <v>534.9666666666667</v>
      </c>
      <c r="H503" s="40">
        <v>570.76666666666665</v>
      </c>
      <c r="I503" s="40">
        <v>581.2833333333333</v>
      </c>
      <c r="J503" s="40">
        <v>588.66666666666663</v>
      </c>
      <c r="K503" s="31">
        <v>573.9</v>
      </c>
      <c r="L503" s="31">
        <v>556</v>
      </c>
      <c r="M503" s="31">
        <v>1.75149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2202.9499999999998</v>
      </c>
      <c r="D504" s="40">
        <v>2181.6</v>
      </c>
      <c r="E504" s="40">
        <v>2153.1999999999998</v>
      </c>
      <c r="F504" s="40">
        <v>2103.4499999999998</v>
      </c>
      <c r="G504" s="40">
        <v>2075.0499999999997</v>
      </c>
      <c r="H504" s="40">
        <v>2231.35</v>
      </c>
      <c r="I504" s="40">
        <v>2259.7500000000005</v>
      </c>
      <c r="J504" s="40">
        <v>2309.5</v>
      </c>
      <c r="K504" s="31">
        <v>2210</v>
      </c>
      <c r="L504" s="31">
        <v>2131.85</v>
      </c>
      <c r="M504" s="31">
        <v>0.84153999999999995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587.15</v>
      </c>
      <c r="D505" s="40">
        <v>588.38333333333333</v>
      </c>
      <c r="E505" s="40">
        <v>583.76666666666665</v>
      </c>
      <c r="F505" s="40">
        <v>580.38333333333333</v>
      </c>
      <c r="G505" s="40">
        <v>575.76666666666665</v>
      </c>
      <c r="H505" s="40">
        <v>591.76666666666665</v>
      </c>
      <c r="I505" s="40">
        <v>596.38333333333321</v>
      </c>
      <c r="J505" s="40">
        <v>599.76666666666665</v>
      </c>
      <c r="K505" s="31">
        <v>593</v>
      </c>
      <c r="L505" s="31">
        <v>585</v>
      </c>
      <c r="M505" s="31">
        <v>31.782060000000001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529.20000000000005</v>
      </c>
      <c r="D506" s="40">
        <v>528.23333333333335</v>
      </c>
      <c r="E506" s="40">
        <v>519.9666666666667</v>
      </c>
      <c r="F506" s="40">
        <v>510.73333333333335</v>
      </c>
      <c r="G506" s="40">
        <v>502.4666666666667</v>
      </c>
      <c r="H506" s="40">
        <v>537.4666666666667</v>
      </c>
      <c r="I506" s="40">
        <v>545.73333333333335</v>
      </c>
      <c r="J506" s="40">
        <v>554.9666666666667</v>
      </c>
      <c r="K506" s="31">
        <v>536.5</v>
      </c>
      <c r="L506" s="31">
        <v>519</v>
      </c>
      <c r="M506" s="31">
        <v>4.3550300000000002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12.75</v>
      </c>
      <c r="D507" s="40">
        <v>12.799999999999999</v>
      </c>
      <c r="E507" s="40">
        <v>12.649999999999999</v>
      </c>
      <c r="F507" s="40">
        <v>12.549999999999999</v>
      </c>
      <c r="G507" s="40">
        <v>12.399999999999999</v>
      </c>
      <c r="H507" s="40">
        <v>12.899999999999999</v>
      </c>
      <c r="I507" s="40">
        <v>13.05</v>
      </c>
      <c r="J507" s="40">
        <v>13.149999999999999</v>
      </c>
      <c r="K507" s="31">
        <v>12.95</v>
      </c>
      <c r="L507" s="31">
        <v>12.7</v>
      </c>
      <c r="M507" s="31">
        <v>994.29624000000001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202.75</v>
      </c>
      <c r="D508" s="40">
        <v>201.91666666666666</v>
      </c>
      <c r="E508" s="40">
        <v>197.83333333333331</v>
      </c>
      <c r="F508" s="40">
        <v>192.91666666666666</v>
      </c>
      <c r="G508" s="40">
        <v>188.83333333333331</v>
      </c>
      <c r="H508" s="40">
        <v>206.83333333333331</v>
      </c>
      <c r="I508" s="40">
        <v>210.91666666666663</v>
      </c>
      <c r="J508" s="40">
        <v>215.83333333333331</v>
      </c>
      <c r="K508" s="31">
        <v>206</v>
      </c>
      <c r="L508" s="31">
        <v>197</v>
      </c>
      <c r="M508" s="31">
        <v>93.192499999999995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415.9</v>
      </c>
      <c r="D509" s="40">
        <v>416.75</v>
      </c>
      <c r="E509" s="40">
        <v>410.6</v>
      </c>
      <c r="F509" s="40">
        <v>405.3</v>
      </c>
      <c r="G509" s="40">
        <v>399.15000000000003</v>
      </c>
      <c r="H509" s="40">
        <v>422.05</v>
      </c>
      <c r="I509" s="40">
        <v>428.2</v>
      </c>
      <c r="J509" s="40">
        <v>433.5</v>
      </c>
      <c r="K509" s="31">
        <v>422.9</v>
      </c>
      <c r="L509" s="31">
        <v>411.45</v>
      </c>
      <c r="M509" s="31">
        <v>11.864190000000001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2141</v>
      </c>
      <c r="D510" s="40">
        <v>2160.2000000000003</v>
      </c>
      <c r="E510" s="40">
        <v>2080.9000000000005</v>
      </c>
      <c r="F510" s="40">
        <v>2020.8000000000002</v>
      </c>
      <c r="G510" s="40">
        <v>1941.5000000000005</v>
      </c>
      <c r="H510" s="40">
        <v>2220.3000000000006</v>
      </c>
      <c r="I510" s="40">
        <v>2299.6000000000008</v>
      </c>
      <c r="J510" s="40">
        <v>2359.7000000000007</v>
      </c>
      <c r="K510" s="31">
        <v>2239.5</v>
      </c>
      <c r="L510" s="31">
        <v>2100.1</v>
      </c>
      <c r="M510" s="31">
        <v>1.28505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2245.25</v>
      </c>
      <c r="D511" s="40">
        <v>2235.85</v>
      </c>
      <c r="E511" s="40">
        <v>2191.8999999999996</v>
      </c>
      <c r="F511" s="40">
        <v>2138.5499999999997</v>
      </c>
      <c r="G511" s="40">
        <v>2094.5999999999995</v>
      </c>
      <c r="H511" s="40">
        <v>2289.1999999999998</v>
      </c>
      <c r="I511" s="40">
        <v>2333.1499999999996</v>
      </c>
      <c r="J511" s="40">
        <v>2386.5</v>
      </c>
      <c r="K511" s="31">
        <v>2279.8000000000002</v>
      </c>
      <c r="L511" s="31">
        <v>2182.5</v>
      </c>
      <c r="M511" s="31">
        <v>0.21285000000000001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62"/>
      <c r="B5" s="463"/>
      <c r="C5" s="462"/>
      <c r="D5" s="463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64" t="s">
        <v>589</v>
      </c>
      <c r="C7" s="463"/>
      <c r="D7" s="7">
        <f>Main!B10</f>
        <v>44410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44407</v>
      </c>
      <c r="B10" s="32">
        <v>539570</v>
      </c>
      <c r="C10" s="31" t="s">
        <v>1142</v>
      </c>
      <c r="D10" s="31" t="s">
        <v>1143</v>
      </c>
      <c r="E10" s="31" t="s">
        <v>599</v>
      </c>
      <c r="F10" s="92">
        <v>96000</v>
      </c>
      <c r="G10" s="32">
        <v>6.21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44407</v>
      </c>
      <c r="B11" s="32">
        <v>539570</v>
      </c>
      <c r="C11" s="31" t="s">
        <v>1142</v>
      </c>
      <c r="D11" s="31" t="s">
        <v>1144</v>
      </c>
      <c r="E11" s="31" t="s">
        <v>598</v>
      </c>
      <c r="F11" s="92">
        <v>76800</v>
      </c>
      <c r="G11" s="32">
        <v>6.44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44407</v>
      </c>
      <c r="B12" s="32">
        <v>539570</v>
      </c>
      <c r="C12" s="31" t="s">
        <v>1142</v>
      </c>
      <c r="D12" s="31" t="s">
        <v>1145</v>
      </c>
      <c r="E12" s="31" t="s">
        <v>598</v>
      </c>
      <c r="F12" s="92">
        <v>76800</v>
      </c>
      <c r="G12" s="32">
        <v>6.52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44407</v>
      </c>
      <c r="B13" s="32">
        <v>517356</v>
      </c>
      <c r="C13" s="31" t="s">
        <v>1146</v>
      </c>
      <c r="D13" s="31" t="s">
        <v>600</v>
      </c>
      <c r="E13" s="31" t="s">
        <v>598</v>
      </c>
      <c r="F13" s="92">
        <v>4</v>
      </c>
      <c r="G13" s="32">
        <v>1.26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44407</v>
      </c>
      <c r="B14" s="32">
        <v>517356</v>
      </c>
      <c r="C14" s="31" t="s">
        <v>1146</v>
      </c>
      <c r="D14" s="31" t="s">
        <v>600</v>
      </c>
      <c r="E14" s="31" t="s">
        <v>599</v>
      </c>
      <c r="F14" s="92">
        <v>1100004</v>
      </c>
      <c r="G14" s="32">
        <v>1.26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44407</v>
      </c>
      <c r="B15" s="32">
        <v>542865</v>
      </c>
      <c r="C15" s="31" t="s">
        <v>1096</v>
      </c>
      <c r="D15" s="31" t="s">
        <v>1147</v>
      </c>
      <c r="E15" s="31" t="s">
        <v>598</v>
      </c>
      <c r="F15" s="92">
        <v>40000</v>
      </c>
      <c r="G15" s="32">
        <v>13.1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44407</v>
      </c>
      <c r="B16" s="32">
        <v>542865</v>
      </c>
      <c r="C16" s="31" t="s">
        <v>1096</v>
      </c>
      <c r="D16" s="31" t="s">
        <v>1058</v>
      </c>
      <c r="E16" s="31" t="s">
        <v>599</v>
      </c>
      <c r="F16" s="92">
        <v>50000</v>
      </c>
      <c r="G16" s="32">
        <v>13.1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44407</v>
      </c>
      <c r="B17" s="32">
        <v>542670</v>
      </c>
      <c r="C17" s="31" t="s">
        <v>1148</v>
      </c>
      <c r="D17" s="31" t="s">
        <v>1149</v>
      </c>
      <c r="E17" s="31" t="s">
        <v>598</v>
      </c>
      <c r="F17" s="92">
        <v>377420</v>
      </c>
      <c r="G17" s="32">
        <v>47.5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44407</v>
      </c>
      <c r="B18" s="32">
        <v>542670</v>
      </c>
      <c r="C18" s="31" t="s">
        <v>1148</v>
      </c>
      <c r="D18" s="31" t="s">
        <v>1150</v>
      </c>
      <c r="E18" s="31" t="s">
        <v>598</v>
      </c>
      <c r="F18" s="92">
        <v>591300</v>
      </c>
      <c r="G18" s="32">
        <v>46.88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44407</v>
      </c>
      <c r="B19" s="32">
        <v>542670</v>
      </c>
      <c r="C19" s="31" t="s">
        <v>1148</v>
      </c>
      <c r="D19" s="31" t="s">
        <v>1151</v>
      </c>
      <c r="E19" s="31" t="s">
        <v>599</v>
      </c>
      <c r="F19" s="92">
        <v>470000</v>
      </c>
      <c r="G19" s="32">
        <v>47.5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44407</v>
      </c>
      <c r="B20" s="32">
        <v>542670</v>
      </c>
      <c r="C20" s="31" t="s">
        <v>1148</v>
      </c>
      <c r="D20" s="31" t="s">
        <v>1152</v>
      </c>
      <c r="E20" s="31" t="s">
        <v>599</v>
      </c>
      <c r="F20" s="92">
        <v>494000</v>
      </c>
      <c r="G20" s="32">
        <v>46.75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44407</v>
      </c>
      <c r="B21" s="32">
        <v>532443</v>
      </c>
      <c r="C21" s="31" t="s">
        <v>344</v>
      </c>
      <c r="D21" s="31" t="s">
        <v>1153</v>
      </c>
      <c r="E21" s="31" t="s">
        <v>599</v>
      </c>
      <c r="F21" s="92">
        <v>300868</v>
      </c>
      <c r="G21" s="32">
        <v>4450.01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44407</v>
      </c>
      <c r="B22" s="32">
        <v>532443</v>
      </c>
      <c r="C22" s="31" t="s">
        <v>344</v>
      </c>
      <c r="D22" s="31" t="s">
        <v>1154</v>
      </c>
      <c r="E22" s="31" t="s">
        <v>598</v>
      </c>
      <c r="F22" s="92">
        <v>263899</v>
      </c>
      <c r="G22" s="32">
        <v>4450.0200000000004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44407</v>
      </c>
      <c r="B23" s="32">
        <v>512068</v>
      </c>
      <c r="C23" s="31" t="s">
        <v>1155</v>
      </c>
      <c r="D23" s="31" t="s">
        <v>600</v>
      </c>
      <c r="E23" s="31" t="s">
        <v>598</v>
      </c>
      <c r="F23" s="92">
        <v>653998</v>
      </c>
      <c r="G23" s="32">
        <v>20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44407</v>
      </c>
      <c r="B24" s="32">
        <v>512068</v>
      </c>
      <c r="C24" s="31" t="s">
        <v>1155</v>
      </c>
      <c r="D24" s="31" t="s">
        <v>600</v>
      </c>
      <c r="E24" s="31" t="s">
        <v>599</v>
      </c>
      <c r="F24" s="92">
        <v>253998</v>
      </c>
      <c r="G24" s="32">
        <v>20.59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44407</v>
      </c>
      <c r="B25" s="32">
        <v>539197</v>
      </c>
      <c r="C25" s="31" t="s">
        <v>1097</v>
      </c>
      <c r="D25" s="31" t="s">
        <v>600</v>
      </c>
      <c r="E25" s="31" t="s">
        <v>598</v>
      </c>
      <c r="F25" s="92">
        <v>993773</v>
      </c>
      <c r="G25" s="32">
        <v>0.96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44407</v>
      </c>
      <c r="B26" s="32">
        <v>540811</v>
      </c>
      <c r="C26" s="31" t="s">
        <v>1039</v>
      </c>
      <c r="D26" s="31" t="s">
        <v>1098</v>
      </c>
      <c r="E26" s="31" t="s">
        <v>599</v>
      </c>
      <c r="F26" s="92">
        <v>50000</v>
      </c>
      <c r="G26" s="32">
        <v>11.75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44407</v>
      </c>
      <c r="B27" s="32">
        <v>543312</v>
      </c>
      <c r="C27" s="31" t="s">
        <v>1099</v>
      </c>
      <c r="D27" s="31" t="s">
        <v>1156</v>
      </c>
      <c r="E27" s="31" t="s">
        <v>598</v>
      </c>
      <c r="F27" s="92">
        <v>18000</v>
      </c>
      <c r="G27" s="32">
        <v>18.95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44407</v>
      </c>
      <c r="B28" s="32">
        <v>543312</v>
      </c>
      <c r="C28" s="31" t="s">
        <v>1099</v>
      </c>
      <c r="D28" s="31" t="s">
        <v>1100</v>
      </c>
      <c r="E28" s="31" t="s">
        <v>599</v>
      </c>
      <c r="F28" s="92">
        <v>18000</v>
      </c>
      <c r="G28" s="32">
        <v>18.95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44407</v>
      </c>
      <c r="B29" s="32">
        <v>531592</v>
      </c>
      <c r="C29" s="31" t="s">
        <v>1157</v>
      </c>
      <c r="D29" s="31" t="s">
        <v>1158</v>
      </c>
      <c r="E29" s="31" t="s">
        <v>598</v>
      </c>
      <c r="F29" s="92">
        <v>1680526</v>
      </c>
      <c r="G29" s="32">
        <v>11.12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44407</v>
      </c>
      <c r="B30" s="32">
        <v>531592</v>
      </c>
      <c r="C30" s="31" t="s">
        <v>1157</v>
      </c>
      <c r="D30" s="31" t="s">
        <v>1158</v>
      </c>
      <c r="E30" s="31" t="s">
        <v>599</v>
      </c>
      <c r="F30" s="92">
        <v>1680526</v>
      </c>
      <c r="G30" s="32">
        <v>11.27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44407</v>
      </c>
      <c r="B31" s="32">
        <v>504176</v>
      </c>
      <c r="C31" s="31" t="s">
        <v>1159</v>
      </c>
      <c r="D31" s="31" t="s">
        <v>600</v>
      </c>
      <c r="E31" s="31" t="s">
        <v>598</v>
      </c>
      <c r="F31" s="92">
        <v>17602</v>
      </c>
      <c r="G31" s="32">
        <v>2211.1799999999998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44407</v>
      </c>
      <c r="B32" s="32">
        <v>504176</v>
      </c>
      <c r="C32" s="31" t="s">
        <v>1159</v>
      </c>
      <c r="D32" s="31" t="s">
        <v>600</v>
      </c>
      <c r="E32" s="31" t="s">
        <v>599</v>
      </c>
      <c r="F32" s="92">
        <v>10174</v>
      </c>
      <c r="G32" s="32">
        <v>2286.85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44407</v>
      </c>
      <c r="B33" s="32">
        <v>505725</v>
      </c>
      <c r="C33" s="31" t="s">
        <v>1160</v>
      </c>
      <c r="D33" s="31" t="s">
        <v>1161</v>
      </c>
      <c r="E33" s="31" t="s">
        <v>599</v>
      </c>
      <c r="F33" s="92">
        <v>10742</v>
      </c>
      <c r="G33" s="32">
        <v>438.55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44407</v>
      </c>
      <c r="B34" s="32">
        <v>505725</v>
      </c>
      <c r="C34" s="31" t="s">
        <v>1160</v>
      </c>
      <c r="D34" s="31" t="s">
        <v>1162</v>
      </c>
      <c r="E34" s="31" t="s">
        <v>598</v>
      </c>
      <c r="F34" s="92">
        <v>48243</v>
      </c>
      <c r="G34" s="32">
        <v>438.55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44407</v>
      </c>
      <c r="B35" s="32">
        <v>505725</v>
      </c>
      <c r="C35" s="31" t="s">
        <v>1160</v>
      </c>
      <c r="D35" s="31" t="s">
        <v>1163</v>
      </c>
      <c r="E35" s="31" t="s">
        <v>599</v>
      </c>
      <c r="F35" s="92">
        <v>10000</v>
      </c>
      <c r="G35" s="32">
        <v>438.55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44407</v>
      </c>
      <c r="B36" s="32">
        <v>500184</v>
      </c>
      <c r="C36" s="31" t="s">
        <v>400</v>
      </c>
      <c r="D36" s="31" t="s">
        <v>1164</v>
      </c>
      <c r="E36" s="31" t="s">
        <v>598</v>
      </c>
      <c r="F36" s="92">
        <v>2135000</v>
      </c>
      <c r="G36" s="32">
        <v>52.43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44407</v>
      </c>
      <c r="B37" s="32">
        <v>500184</v>
      </c>
      <c r="C37" s="31" t="s">
        <v>400</v>
      </c>
      <c r="D37" s="31" t="s">
        <v>1164</v>
      </c>
      <c r="E37" s="31" t="s">
        <v>599</v>
      </c>
      <c r="F37" s="92">
        <v>253</v>
      </c>
      <c r="G37" s="32">
        <v>51.9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44407</v>
      </c>
      <c r="B38" s="32">
        <v>500184</v>
      </c>
      <c r="C38" s="31" t="s">
        <v>400</v>
      </c>
      <c r="D38" s="31" t="s">
        <v>1165</v>
      </c>
      <c r="E38" s="31" t="s">
        <v>599</v>
      </c>
      <c r="F38" s="92">
        <v>2500000</v>
      </c>
      <c r="G38" s="32">
        <v>52.5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44407</v>
      </c>
      <c r="B39" s="32">
        <v>509051</v>
      </c>
      <c r="C39" s="31" t="s">
        <v>1101</v>
      </c>
      <c r="D39" s="31" t="s">
        <v>600</v>
      </c>
      <c r="E39" s="31" t="s">
        <v>598</v>
      </c>
      <c r="F39" s="92">
        <v>10000008</v>
      </c>
      <c r="G39" s="32">
        <v>1.41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44407</v>
      </c>
      <c r="B40" s="32">
        <v>509051</v>
      </c>
      <c r="C40" s="31" t="s">
        <v>1101</v>
      </c>
      <c r="D40" s="31" t="s">
        <v>600</v>
      </c>
      <c r="E40" s="31" t="s">
        <v>599</v>
      </c>
      <c r="F40" s="92">
        <v>8</v>
      </c>
      <c r="G40" s="32">
        <v>1.46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44407</v>
      </c>
      <c r="B41" s="32">
        <v>500223</v>
      </c>
      <c r="C41" s="31" t="s">
        <v>1166</v>
      </c>
      <c r="D41" s="31" t="s">
        <v>1167</v>
      </c>
      <c r="E41" s="31" t="s">
        <v>599</v>
      </c>
      <c r="F41" s="92">
        <v>4750000</v>
      </c>
      <c r="G41" s="32">
        <v>3.66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44407</v>
      </c>
      <c r="B42" s="32">
        <v>512399</v>
      </c>
      <c r="C42" s="31" t="s">
        <v>1168</v>
      </c>
      <c r="D42" s="31" t="s">
        <v>1169</v>
      </c>
      <c r="E42" s="31" t="s">
        <v>598</v>
      </c>
      <c r="F42" s="92">
        <v>100000</v>
      </c>
      <c r="G42" s="32">
        <v>55.15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44407</v>
      </c>
      <c r="B43" s="32">
        <v>512399</v>
      </c>
      <c r="C43" s="31" t="s">
        <v>1168</v>
      </c>
      <c r="D43" s="31" t="s">
        <v>1170</v>
      </c>
      <c r="E43" s="31" t="s">
        <v>599</v>
      </c>
      <c r="F43" s="92">
        <v>100000</v>
      </c>
      <c r="G43" s="32">
        <v>55.15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44407</v>
      </c>
      <c r="B44" s="32">
        <v>539679</v>
      </c>
      <c r="C44" s="31" t="s">
        <v>1171</v>
      </c>
      <c r="D44" s="31" t="s">
        <v>1172</v>
      </c>
      <c r="E44" s="31" t="s">
        <v>599</v>
      </c>
      <c r="F44" s="92">
        <v>81955</v>
      </c>
      <c r="G44" s="32">
        <v>10.5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44407</v>
      </c>
      <c r="B45" s="32">
        <v>539679</v>
      </c>
      <c r="C45" s="31" t="s">
        <v>1171</v>
      </c>
      <c r="D45" s="31" t="s">
        <v>1173</v>
      </c>
      <c r="E45" s="31" t="s">
        <v>598</v>
      </c>
      <c r="F45" s="92">
        <v>45000</v>
      </c>
      <c r="G45" s="32">
        <v>10.49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44407</v>
      </c>
      <c r="B46" s="32">
        <v>539679</v>
      </c>
      <c r="C46" s="31" t="s">
        <v>1171</v>
      </c>
      <c r="D46" s="31" t="s">
        <v>1174</v>
      </c>
      <c r="E46" s="31" t="s">
        <v>598</v>
      </c>
      <c r="F46" s="92">
        <v>62750</v>
      </c>
      <c r="G46" s="32">
        <v>10.5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44407</v>
      </c>
      <c r="B47" s="32">
        <v>542323</v>
      </c>
      <c r="C47" s="31" t="s">
        <v>1102</v>
      </c>
      <c r="D47" s="31" t="s">
        <v>1103</v>
      </c>
      <c r="E47" s="31" t="s">
        <v>599</v>
      </c>
      <c r="F47" s="92">
        <v>157000</v>
      </c>
      <c r="G47" s="32">
        <v>132.15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44407</v>
      </c>
      <c r="B48" s="32">
        <v>523550</v>
      </c>
      <c r="C48" s="31" t="s">
        <v>1175</v>
      </c>
      <c r="D48" s="31" t="s">
        <v>1176</v>
      </c>
      <c r="E48" s="31" t="s">
        <v>599</v>
      </c>
      <c r="F48" s="92">
        <v>76568</v>
      </c>
      <c r="G48" s="32">
        <v>16.27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44407</v>
      </c>
      <c r="B49" s="32">
        <v>511728</v>
      </c>
      <c r="C49" s="31" t="s">
        <v>1177</v>
      </c>
      <c r="D49" s="31" t="s">
        <v>1178</v>
      </c>
      <c r="E49" s="31" t="s">
        <v>598</v>
      </c>
      <c r="F49" s="92">
        <v>15490</v>
      </c>
      <c r="G49" s="32">
        <v>10.76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44407</v>
      </c>
      <c r="B50" s="32">
        <v>526235</v>
      </c>
      <c r="C50" s="31" t="s">
        <v>1179</v>
      </c>
      <c r="D50" s="31" t="s">
        <v>1115</v>
      </c>
      <c r="E50" s="31" t="s">
        <v>598</v>
      </c>
      <c r="F50" s="92">
        <v>1522143</v>
      </c>
      <c r="G50" s="32">
        <v>2.74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44407</v>
      </c>
      <c r="B51" s="32">
        <v>526235</v>
      </c>
      <c r="C51" s="31" t="s">
        <v>1179</v>
      </c>
      <c r="D51" s="31" t="s">
        <v>1115</v>
      </c>
      <c r="E51" s="31" t="s">
        <v>599</v>
      </c>
      <c r="F51" s="92">
        <v>500000</v>
      </c>
      <c r="G51" s="32">
        <v>2.96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44407</v>
      </c>
      <c r="B52" s="32">
        <v>539767</v>
      </c>
      <c r="C52" s="31" t="s">
        <v>1104</v>
      </c>
      <c r="D52" s="31" t="s">
        <v>1105</v>
      </c>
      <c r="E52" s="31" t="s">
        <v>598</v>
      </c>
      <c r="F52" s="92">
        <v>103059</v>
      </c>
      <c r="G52" s="32">
        <v>13.03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44407</v>
      </c>
      <c r="B53" s="32">
        <v>539767</v>
      </c>
      <c r="C53" s="31" t="s">
        <v>1104</v>
      </c>
      <c r="D53" s="31" t="s">
        <v>1180</v>
      </c>
      <c r="E53" s="31" t="s">
        <v>599</v>
      </c>
      <c r="F53" s="92">
        <v>20000</v>
      </c>
      <c r="G53" s="32">
        <v>13.03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44407</v>
      </c>
      <c r="B54" s="32">
        <v>539767</v>
      </c>
      <c r="C54" s="31" t="s">
        <v>1104</v>
      </c>
      <c r="D54" s="31" t="s">
        <v>1181</v>
      </c>
      <c r="E54" s="31" t="s">
        <v>599</v>
      </c>
      <c r="F54" s="92">
        <v>80000</v>
      </c>
      <c r="G54" s="32">
        <v>13.03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44407</v>
      </c>
      <c r="B55" s="32">
        <v>539767</v>
      </c>
      <c r="C55" s="31" t="s">
        <v>1104</v>
      </c>
      <c r="D55" s="31" t="s">
        <v>1182</v>
      </c>
      <c r="E55" s="31" t="s">
        <v>599</v>
      </c>
      <c r="F55" s="92">
        <v>19994</v>
      </c>
      <c r="G55" s="32">
        <v>13.03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44407</v>
      </c>
      <c r="B56" s="32">
        <v>539767</v>
      </c>
      <c r="C56" s="31" t="s">
        <v>1104</v>
      </c>
      <c r="D56" s="31" t="s">
        <v>1182</v>
      </c>
      <c r="E56" s="31" t="s">
        <v>599</v>
      </c>
      <c r="F56" s="92">
        <v>80393</v>
      </c>
      <c r="G56" s="32">
        <v>13.03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44407</v>
      </c>
      <c r="B57" s="32">
        <v>539767</v>
      </c>
      <c r="C57" s="31" t="s">
        <v>1104</v>
      </c>
      <c r="D57" s="31" t="s">
        <v>1183</v>
      </c>
      <c r="E57" s="31" t="s">
        <v>599</v>
      </c>
      <c r="F57" s="92">
        <v>100000</v>
      </c>
      <c r="G57" s="32">
        <v>13.03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44407</v>
      </c>
      <c r="B58" s="32">
        <v>540243</v>
      </c>
      <c r="C58" s="31" t="s">
        <v>1184</v>
      </c>
      <c r="D58" s="31" t="s">
        <v>1185</v>
      </c>
      <c r="E58" s="31" t="s">
        <v>599</v>
      </c>
      <c r="F58" s="92">
        <v>16133</v>
      </c>
      <c r="G58" s="32">
        <v>45.39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44407</v>
      </c>
      <c r="B59" s="32">
        <v>538019</v>
      </c>
      <c r="C59" s="31" t="s">
        <v>1059</v>
      </c>
      <c r="D59" s="31" t="s">
        <v>1075</v>
      </c>
      <c r="E59" s="31" t="s">
        <v>599</v>
      </c>
      <c r="F59" s="92">
        <v>140000</v>
      </c>
      <c r="G59" s="32">
        <v>3.43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44407</v>
      </c>
      <c r="B60" s="32">
        <v>539291</v>
      </c>
      <c r="C60" s="31" t="s">
        <v>1106</v>
      </c>
      <c r="D60" s="31" t="s">
        <v>1186</v>
      </c>
      <c r="E60" s="31" t="s">
        <v>599</v>
      </c>
      <c r="F60" s="92">
        <v>38189</v>
      </c>
      <c r="G60" s="32">
        <v>11.15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44407</v>
      </c>
      <c r="B61" s="32">
        <v>512217</v>
      </c>
      <c r="C61" s="31" t="s">
        <v>1060</v>
      </c>
      <c r="D61" s="31" t="s">
        <v>1076</v>
      </c>
      <c r="E61" s="31" t="s">
        <v>599</v>
      </c>
      <c r="F61" s="92">
        <v>55287</v>
      </c>
      <c r="G61" s="32">
        <v>4.8600000000000003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44407</v>
      </c>
      <c r="B62" s="32">
        <v>541601</v>
      </c>
      <c r="C62" s="20" t="s">
        <v>1187</v>
      </c>
      <c r="D62" s="20" t="s">
        <v>1188</v>
      </c>
      <c r="E62" s="31" t="s">
        <v>599</v>
      </c>
      <c r="F62" s="92">
        <v>28800</v>
      </c>
      <c r="G62" s="32">
        <v>23.1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44407</v>
      </c>
      <c r="B63" s="32">
        <v>531539</v>
      </c>
      <c r="C63" s="31" t="s">
        <v>1189</v>
      </c>
      <c r="D63" s="31" t="s">
        <v>1190</v>
      </c>
      <c r="E63" s="31" t="s">
        <v>599</v>
      </c>
      <c r="F63" s="92">
        <v>20095</v>
      </c>
      <c r="G63" s="32">
        <v>34.479999999999997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44407</v>
      </c>
      <c r="B64" s="32">
        <v>531539</v>
      </c>
      <c r="C64" s="31" t="s">
        <v>1189</v>
      </c>
      <c r="D64" s="31" t="s">
        <v>1190</v>
      </c>
      <c r="E64" s="31" t="s">
        <v>599</v>
      </c>
      <c r="F64" s="92">
        <v>30095</v>
      </c>
      <c r="G64" s="32">
        <v>33.18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44407</v>
      </c>
      <c r="B65" s="32">
        <v>530617</v>
      </c>
      <c r="C65" s="31" t="s">
        <v>1191</v>
      </c>
      <c r="D65" s="31" t="s">
        <v>1192</v>
      </c>
      <c r="E65" s="31" t="s">
        <v>599</v>
      </c>
      <c r="F65" s="92">
        <v>30000</v>
      </c>
      <c r="G65" s="32">
        <v>16.149999999999999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44407</v>
      </c>
      <c r="B66" s="32">
        <v>530617</v>
      </c>
      <c r="C66" s="31" t="s">
        <v>1191</v>
      </c>
      <c r="D66" s="31" t="s">
        <v>1193</v>
      </c>
      <c r="E66" s="31" t="s">
        <v>599</v>
      </c>
      <c r="F66" s="92">
        <v>40000</v>
      </c>
      <c r="G66" s="32">
        <v>16.149999999999999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44407</v>
      </c>
      <c r="B67" s="32">
        <v>539526</v>
      </c>
      <c r="C67" s="31" t="s">
        <v>1194</v>
      </c>
      <c r="D67" s="31" t="s">
        <v>1195</v>
      </c>
      <c r="E67" s="31" t="s">
        <v>599</v>
      </c>
      <c r="F67" s="92">
        <v>1171877</v>
      </c>
      <c r="G67" s="32">
        <v>0.71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44407</v>
      </c>
      <c r="B68" s="32">
        <v>539526</v>
      </c>
      <c r="C68" s="31" t="s">
        <v>1194</v>
      </c>
      <c r="D68" s="31" t="s">
        <v>1195</v>
      </c>
      <c r="E68" s="31" t="s">
        <v>599</v>
      </c>
      <c r="F68" s="92">
        <v>524036</v>
      </c>
      <c r="G68" s="32">
        <v>0.71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44407</v>
      </c>
      <c r="B69" s="32">
        <v>539526</v>
      </c>
      <c r="C69" s="31" t="s">
        <v>1194</v>
      </c>
      <c r="D69" s="31" t="s">
        <v>1196</v>
      </c>
      <c r="E69" s="31" t="s">
        <v>599</v>
      </c>
      <c r="F69" s="92">
        <v>2060096</v>
      </c>
      <c r="G69" s="32">
        <v>0.72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44407</v>
      </c>
      <c r="B70" s="32">
        <v>539526</v>
      </c>
      <c r="C70" s="31" t="s">
        <v>1194</v>
      </c>
      <c r="D70" s="31" t="s">
        <v>1197</v>
      </c>
      <c r="E70" s="31" t="s">
        <v>599</v>
      </c>
      <c r="F70" s="92">
        <v>1067718</v>
      </c>
      <c r="G70" s="32">
        <v>0.7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44407</v>
      </c>
      <c r="B71" s="32">
        <v>539526</v>
      </c>
      <c r="C71" s="31" t="s">
        <v>1194</v>
      </c>
      <c r="D71" s="31" t="s">
        <v>1197</v>
      </c>
      <c r="E71" s="31" t="s">
        <v>599</v>
      </c>
      <c r="F71" s="92">
        <v>1025335</v>
      </c>
      <c r="G71" s="32">
        <v>0.7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44407</v>
      </c>
      <c r="B72" s="32">
        <v>526117</v>
      </c>
      <c r="C72" s="31" t="s">
        <v>1198</v>
      </c>
      <c r="D72" s="31" t="s">
        <v>1199</v>
      </c>
      <c r="E72" s="31" t="s">
        <v>599</v>
      </c>
      <c r="F72" s="92">
        <v>14611</v>
      </c>
      <c r="G72" s="32">
        <v>278.54000000000002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44407</v>
      </c>
      <c r="B73" s="32">
        <v>539217</v>
      </c>
      <c r="C73" s="31" t="s">
        <v>1077</v>
      </c>
      <c r="D73" s="31" t="s">
        <v>1200</v>
      </c>
      <c r="E73" s="31" t="s">
        <v>599</v>
      </c>
      <c r="F73" s="92">
        <v>984127</v>
      </c>
      <c r="G73" s="32">
        <v>2.41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44407</v>
      </c>
      <c r="B74" s="32">
        <v>539217</v>
      </c>
      <c r="C74" s="31" t="s">
        <v>1077</v>
      </c>
      <c r="D74" s="31" t="s">
        <v>1200</v>
      </c>
      <c r="E74" s="31" t="s">
        <v>599</v>
      </c>
      <c r="F74" s="92">
        <v>984127</v>
      </c>
      <c r="G74" s="32">
        <v>2.42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44407</v>
      </c>
      <c r="B75" s="32">
        <v>539217</v>
      </c>
      <c r="C75" s="31" t="s">
        <v>1077</v>
      </c>
      <c r="D75" s="31" t="s">
        <v>1078</v>
      </c>
      <c r="E75" s="31" t="s">
        <v>599</v>
      </c>
      <c r="F75" s="92">
        <v>2550000</v>
      </c>
      <c r="G75" s="32">
        <v>2.41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44407</v>
      </c>
      <c r="B76" s="32">
        <v>539217</v>
      </c>
      <c r="C76" s="31" t="s">
        <v>1077</v>
      </c>
      <c r="D76" s="31" t="s">
        <v>1201</v>
      </c>
      <c r="E76" s="31" t="s">
        <v>599</v>
      </c>
      <c r="F76" s="92">
        <v>802531</v>
      </c>
      <c r="G76" s="32">
        <v>2.42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44407</v>
      </c>
      <c r="B77" s="32">
        <v>539217</v>
      </c>
      <c r="C77" s="31" t="s">
        <v>1077</v>
      </c>
      <c r="D77" s="31" t="s">
        <v>1201</v>
      </c>
      <c r="E77" s="31" t="s">
        <v>599</v>
      </c>
      <c r="F77" s="92">
        <v>2</v>
      </c>
      <c r="G77" s="32">
        <v>2.41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44407</v>
      </c>
      <c r="B78" s="32">
        <v>540738</v>
      </c>
      <c r="C78" s="31" t="s">
        <v>1202</v>
      </c>
      <c r="D78" s="31" t="s">
        <v>1203</v>
      </c>
      <c r="E78" s="31" t="s">
        <v>599</v>
      </c>
      <c r="F78" s="92">
        <v>153000</v>
      </c>
      <c r="G78" s="32">
        <v>43.5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44407</v>
      </c>
      <c r="B79" s="32">
        <v>539041</v>
      </c>
      <c r="C79" s="31" t="s">
        <v>1204</v>
      </c>
      <c r="D79" s="31" t="s">
        <v>1205</v>
      </c>
      <c r="E79" s="31" t="s">
        <v>599</v>
      </c>
      <c r="F79" s="92">
        <v>460000</v>
      </c>
      <c r="G79" s="32">
        <v>5.39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44407</v>
      </c>
      <c r="B80" s="32">
        <v>539041</v>
      </c>
      <c r="C80" s="31" t="s">
        <v>1204</v>
      </c>
      <c r="D80" s="31" t="s">
        <v>1206</v>
      </c>
      <c r="E80" s="31" t="s">
        <v>599</v>
      </c>
      <c r="F80" s="92">
        <v>100000</v>
      </c>
      <c r="G80" s="32">
        <v>5.39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44407</v>
      </c>
      <c r="B81" s="32">
        <v>539041</v>
      </c>
      <c r="C81" s="31" t="s">
        <v>1204</v>
      </c>
      <c r="D81" s="31" t="s">
        <v>1207</v>
      </c>
      <c r="E81" s="31" t="s">
        <v>599</v>
      </c>
      <c r="F81" s="92">
        <v>112500</v>
      </c>
      <c r="G81" s="32">
        <v>5.39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44407</v>
      </c>
      <c r="B82" s="32">
        <v>539041</v>
      </c>
      <c r="C82" s="31" t="s">
        <v>1204</v>
      </c>
      <c r="D82" s="31" t="s">
        <v>1208</v>
      </c>
      <c r="E82" s="31" t="s">
        <v>599</v>
      </c>
      <c r="F82" s="92">
        <v>252500</v>
      </c>
      <c r="G82" s="32">
        <v>5.39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44407</v>
      </c>
      <c r="B83" s="32">
        <v>540595</v>
      </c>
      <c r="C83" s="31" t="s">
        <v>1209</v>
      </c>
      <c r="D83" s="31" t="s">
        <v>1210</v>
      </c>
      <c r="E83" s="31" t="s">
        <v>599</v>
      </c>
      <c r="F83" s="92">
        <v>15697667</v>
      </c>
      <c r="G83" s="32">
        <v>257.99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44407</v>
      </c>
      <c r="B84" s="32">
        <v>540595</v>
      </c>
      <c r="C84" s="31" t="s">
        <v>1209</v>
      </c>
      <c r="D84" s="31" t="s">
        <v>1211</v>
      </c>
      <c r="E84" s="31" t="s">
        <v>599</v>
      </c>
      <c r="F84" s="92">
        <v>14500000</v>
      </c>
      <c r="G84" s="32">
        <v>258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44407</v>
      </c>
      <c r="B85" s="32">
        <v>541338</v>
      </c>
      <c r="C85" s="31" t="s">
        <v>1212</v>
      </c>
      <c r="D85" s="31" t="s">
        <v>1213</v>
      </c>
      <c r="E85" s="31" t="s">
        <v>599</v>
      </c>
      <c r="F85" s="92">
        <v>75000</v>
      </c>
      <c r="G85" s="32">
        <v>12.02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44407</v>
      </c>
      <c r="B86" s="32">
        <v>531025</v>
      </c>
      <c r="C86" s="31" t="s">
        <v>1214</v>
      </c>
      <c r="D86" s="31" t="s">
        <v>1215</v>
      </c>
      <c r="E86" s="31" t="s">
        <v>599</v>
      </c>
      <c r="F86" s="92">
        <v>1100000</v>
      </c>
      <c r="G86" s="32">
        <v>1.65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44407</v>
      </c>
      <c r="B87" s="32">
        <v>531025</v>
      </c>
      <c r="C87" s="31" t="s">
        <v>1214</v>
      </c>
      <c r="D87" s="31" t="s">
        <v>1216</v>
      </c>
      <c r="E87" s="31" t="s">
        <v>599</v>
      </c>
      <c r="F87" s="92">
        <v>3503720</v>
      </c>
      <c r="G87" s="32">
        <v>1.63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44407</v>
      </c>
      <c r="B88" s="32">
        <v>531025</v>
      </c>
      <c r="C88" s="31" t="s">
        <v>1214</v>
      </c>
      <c r="D88" s="31" t="s">
        <v>1216</v>
      </c>
      <c r="E88" s="31" t="s">
        <v>599</v>
      </c>
      <c r="F88" s="92">
        <v>503720</v>
      </c>
      <c r="G88" s="32">
        <v>1.78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44407</v>
      </c>
      <c r="B89" s="32">
        <v>531025</v>
      </c>
      <c r="C89" s="31" t="s">
        <v>1214</v>
      </c>
      <c r="D89" s="31" t="s">
        <v>1038</v>
      </c>
      <c r="E89" s="31" t="s">
        <v>599</v>
      </c>
      <c r="F89" s="92">
        <v>350000</v>
      </c>
      <c r="G89" s="32">
        <v>1.62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44407</v>
      </c>
      <c r="B90" s="32">
        <v>531025</v>
      </c>
      <c r="C90" s="31" t="s">
        <v>1214</v>
      </c>
      <c r="D90" s="31" t="s">
        <v>1112</v>
      </c>
      <c r="E90" s="31" t="s">
        <v>599</v>
      </c>
      <c r="F90" s="92">
        <v>219811</v>
      </c>
      <c r="G90" s="32">
        <v>1.78</v>
      </c>
      <c r="H90" s="32" t="s">
        <v>315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44407</v>
      </c>
      <c r="B91" s="32">
        <v>531025</v>
      </c>
      <c r="C91" s="31" t="s">
        <v>1214</v>
      </c>
      <c r="D91" s="31" t="s">
        <v>1217</v>
      </c>
      <c r="E91" s="31" t="s">
        <v>599</v>
      </c>
      <c r="F91" s="92">
        <v>1012038</v>
      </c>
      <c r="G91" s="32">
        <v>1.62</v>
      </c>
      <c r="H91" s="32" t="s">
        <v>315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44407</v>
      </c>
      <c r="B92" s="32">
        <v>531025</v>
      </c>
      <c r="C92" s="31" t="s">
        <v>1214</v>
      </c>
      <c r="D92" s="31" t="s">
        <v>1218</v>
      </c>
      <c r="E92" s="31" t="s">
        <v>599</v>
      </c>
      <c r="F92" s="92">
        <v>1488413</v>
      </c>
      <c r="G92" s="32">
        <v>1.62</v>
      </c>
      <c r="H92" s="32" t="s">
        <v>315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44407</v>
      </c>
      <c r="B93" s="32">
        <v>531025</v>
      </c>
      <c r="C93" s="31" t="s">
        <v>1214</v>
      </c>
      <c r="D93" s="31" t="s">
        <v>1219</v>
      </c>
      <c r="E93" s="31" t="s">
        <v>599</v>
      </c>
      <c r="F93" s="92">
        <v>1982975</v>
      </c>
      <c r="G93" s="32">
        <v>1.62</v>
      </c>
      <c r="H93" s="32" t="s">
        <v>315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44407</v>
      </c>
      <c r="B94" s="32">
        <v>503624</v>
      </c>
      <c r="C94" s="31" t="s">
        <v>1220</v>
      </c>
      <c r="D94" s="31" t="s">
        <v>600</v>
      </c>
      <c r="E94" s="31" t="s">
        <v>599</v>
      </c>
      <c r="F94" s="92">
        <v>14904</v>
      </c>
      <c r="G94" s="32">
        <v>8.9600000000000009</v>
      </c>
      <c r="H94" s="32" t="s">
        <v>315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44407</v>
      </c>
      <c r="B95" s="32">
        <v>503624</v>
      </c>
      <c r="C95" s="31" t="s">
        <v>1220</v>
      </c>
      <c r="D95" s="31" t="s">
        <v>600</v>
      </c>
      <c r="E95" s="31" t="s">
        <v>599</v>
      </c>
      <c r="F95" s="92">
        <v>297914</v>
      </c>
      <c r="G95" s="32">
        <v>9.9</v>
      </c>
      <c r="H95" s="32" t="s">
        <v>315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44407</v>
      </c>
      <c r="B96" s="32" t="s">
        <v>1221</v>
      </c>
      <c r="C96" s="31" t="s">
        <v>1222</v>
      </c>
      <c r="D96" s="31" t="s">
        <v>1223</v>
      </c>
      <c r="E96" s="31" t="s">
        <v>598</v>
      </c>
      <c r="F96" s="92">
        <v>90949</v>
      </c>
      <c r="G96" s="32">
        <v>61.47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44407</v>
      </c>
      <c r="B97" s="32" t="s">
        <v>1107</v>
      </c>
      <c r="C97" s="31" t="s">
        <v>1108</v>
      </c>
      <c r="D97" s="31" t="s">
        <v>602</v>
      </c>
      <c r="E97" s="31" t="s">
        <v>598</v>
      </c>
      <c r="F97" s="92">
        <v>189311</v>
      </c>
      <c r="G97" s="32">
        <v>65.77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44407</v>
      </c>
      <c r="B98" s="32" t="s">
        <v>1107</v>
      </c>
      <c r="C98" s="31" t="s">
        <v>1108</v>
      </c>
      <c r="D98" s="31" t="s">
        <v>1109</v>
      </c>
      <c r="E98" s="31" t="s">
        <v>598</v>
      </c>
      <c r="F98" s="92">
        <v>49017</v>
      </c>
      <c r="G98" s="32">
        <v>63.67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44407</v>
      </c>
      <c r="B99" s="32" t="s">
        <v>1224</v>
      </c>
      <c r="C99" s="31" t="s">
        <v>1225</v>
      </c>
      <c r="D99" s="31" t="s">
        <v>1112</v>
      </c>
      <c r="E99" s="31" t="s">
        <v>598</v>
      </c>
      <c r="F99" s="92">
        <v>479742</v>
      </c>
      <c r="G99" s="32">
        <v>30.91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44407</v>
      </c>
      <c r="B100" s="32" t="s">
        <v>1226</v>
      </c>
      <c r="C100" s="31" t="s">
        <v>1227</v>
      </c>
      <c r="D100" s="31" t="s">
        <v>1228</v>
      </c>
      <c r="E100" s="31" t="s">
        <v>598</v>
      </c>
      <c r="F100" s="92">
        <v>205000</v>
      </c>
      <c r="G100" s="32">
        <v>51.75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44407</v>
      </c>
      <c r="B101" s="32" t="s">
        <v>1229</v>
      </c>
      <c r="C101" s="31" t="s">
        <v>1230</v>
      </c>
      <c r="D101" s="31" t="s">
        <v>1112</v>
      </c>
      <c r="E101" s="31" t="s">
        <v>598</v>
      </c>
      <c r="F101" s="92">
        <v>1373182</v>
      </c>
      <c r="G101" s="32">
        <v>50.61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44407</v>
      </c>
      <c r="B102" s="32" t="s">
        <v>1179</v>
      </c>
      <c r="C102" s="31" t="s">
        <v>1231</v>
      </c>
      <c r="D102" s="31" t="s">
        <v>1115</v>
      </c>
      <c r="E102" s="31" t="s">
        <v>598</v>
      </c>
      <c r="F102" s="92">
        <v>2600000</v>
      </c>
      <c r="G102" s="32">
        <v>2.65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44407</v>
      </c>
      <c r="B103" s="32" t="s">
        <v>1232</v>
      </c>
      <c r="C103" s="31" t="s">
        <v>1233</v>
      </c>
      <c r="D103" s="31" t="s">
        <v>602</v>
      </c>
      <c r="E103" s="31" t="s">
        <v>598</v>
      </c>
      <c r="F103" s="92">
        <v>101692</v>
      </c>
      <c r="G103" s="32">
        <v>320.75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44407</v>
      </c>
      <c r="B104" s="32" t="s">
        <v>1110</v>
      </c>
      <c r="C104" s="31" t="s">
        <v>1111</v>
      </c>
      <c r="D104" s="31" t="s">
        <v>602</v>
      </c>
      <c r="E104" s="31" t="s">
        <v>598</v>
      </c>
      <c r="F104" s="92">
        <v>290438</v>
      </c>
      <c r="G104" s="32">
        <v>74.31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44407</v>
      </c>
      <c r="B105" s="32" t="s">
        <v>1110</v>
      </c>
      <c r="C105" s="31" t="s">
        <v>1111</v>
      </c>
      <c r="D105" s="31" t="s">
        <v>1061</v>
      </c>
      <c r="E105" s="31" t="s">
        <v>598</v>
      </c>
      <c r="F105" s="92">
        <v>129206</v>
      </c>
      <c r="G105" s="32">
        <v>73.400000000000006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44407</v>
      </c>
      <c r="B106" s="32" t="s">
        <v>1110</v>
      </c>
      <c r="C106" s="31" t="s">
        <v>1111</v>
      </c>
      <c r="D106" s="31" t="s">
        <v>1234</v>
      </c>
      <c r="E106" s="31" t="s">
        <v>598</v>
      </c>
      <c r="F106" s="92">
        <v>500000</v>
      </c>
      <c r="G106" s="32">
        <v>75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44407</v>
      </c>
      <c r="B107" s="32" t="s">
        <v>1235</v>
      </c>
      <c r="C107" s="31" t="s">
        <v>1236</v>
      </c>
      <c r="D107" s="31" t="s">
        <v>602</v>
      </c>
      <c r="E107" s="31" t="s">
        <v>598</v>
      </c>
      <c r="F107" s="92">
        <v>657653</v>
      </c>
      <c r="G107" s="32">
        <v>110.74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44407</v>
      </c>
      <c r="B108" s="32" t="s">
        <v>1237</v>
      </c>
      <c r="C108" s="31" t="s">
        <v>1238</v>
      </c>
      <c r="D108" s="31" t="s">
        <v>1239</v>
      </c>
      <c r="E108" s="31" t="s">
        <v>598</v>
      </c>
      <c r="F108" s="92">
        <v>42799</v>
      </c>
      <c r="G108" s="32">
        <v>359.64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44407</v>
      </c>
      <c r="B109" s="32" t="s">
        <v>1113</v>
      </c>
      <c r="C109" s="31" t="s">
        <v>1114</v>
      </c>
      <c r="D109" s="31" t="s">
        <v>600</v>
      </c>
      <c r="E109" s="31" t="s">
        <v>598</v>
      </c>
      <c r="F109" s="92">
        <v>50011</v>
      </c>
      <c r="G109" s="32">
        <v>6.05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44407</v>
      </c>
      <c r="B110" s="32" t="s">
        <v>1113</v>
      </c>
      <c r="C110" s="31" t="s">
        <v>1114</v>
      </c>
      <c r="D110" s="31" t="s">
        <v>1115</v>
      </c>
      <c r="E110" s="31" t="s">
        <v>598</v>
      </c>
      <c r="F110" s="92">
        <v>5912594</v>
      </c>
      <c r="G110" s="32">
        <v>6.12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44407</v>
      </c>
      <c r="B111" s="32" t="s">
        <v>1116</v>
      </c>
      <c r="C111" s="31" t="s">
        <v>1117</v>
      </c>
      <c r="D111" s="31" t="s">
        <v>1118</v>
      </c>
      <c r="E111" s="31" t="s">
        <v>598</v>
      </c>
      <c r="F111" s="92">
        <v>2557954</v>
      </c>
      <c r="G111" s="32">
        <v>0.89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44407</v>
      </c>
      <c r="B112" s="32" t="s">
        <v>1221</v>
      </c>
      <c r="C112" s="31" t="s">
        <v>1222</v>
      </c>
      <c r="D112" s="31" t="s">
        <v>1223</v>
      </c>
      <c r="E112" s="31" t="s">
        <v>599</v>
      </c>
      <c r="F112" s="92">
        <v>325000</v>
      </c>
      <c r="G112" s="32">
        <v>62.01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44407</v>
      </c>
      <c r="B113" s="32" t="s">
        <v>1050</v>
      </c>
      <c r="C113" s="31" t="s">
        <v>1051</v>
      </c>
      <c r="D113" s="31" t="s">
        <v>1052</v>
      </c>
      <c r="E113" s="31" t="s">
        <v>599</v>
      </c>
      <c r="F113" s="92">
        <v>357000</v>
      </c>
      <c r="G113" s="32">
        <v>5.12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44407</v>
      </c>
      <c r="B114" s="32" t="s">
        <v>1107</v>
      </c>
      <c r="C114" s="31" t="s">
        <v>1108</v>
      </c>
      <c r="D114" s="31" t="s">
        <v>1109</v>
      </c>
      <c r="E114" s="31" t="s">
        <v>599</v>
      </c>
      <c r="F114" s="92">
        <v>176517</v>
      </c>
      <c r="G114" s="32">
        <v>63.68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44407</v>
      </c>
      <c r="B115" s="32" t="s">
        <v>1107</v>
      </c>
      <c r="C115" s="31" t="s">
        <v>1108</v>
      </c>
      <c r="D115" s="31" t="s">
        <v>602</v>
      </c>
      <c r="E115" s="31" t="s">
        <v>599</v>
      </c>
      <c r="F115" s="92">
        <v>189311</v>
      </c>
      <c r="G115" s="32">
        <v>65.849999999999994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44407</v>
      </c>
      <c r="B116" s="32" t="s">
        <v>1224</v>
      </c>
      <c r="C116" s="31" t="s">
        <v>1225</v>
      </c>
      <c r="D116" s="31" t="s">
        <v>1112</v>
      </c>
      <c r="E116" s="31" t="s">
        <v>599</v>
      </c>
      <c r="F116" s="92">
        <v>479742</v>
      </c>
      <c r="G116" s="32">
        <v>29.85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44407</v>
      </c>
      <c r="B117" s="32" t="s">
        <v>1240</v>
      </c>
      <c r="C117" s="31" t="s">
        <v>1241</v>
      </c>
      <c r="D117" s="31" t="s">
        <v>1242</v>
      </c>
      <c r="E117" s="31" t="s">
        <v>599</v>
      </c>
      <c r="F117" s="92">
        <v>48000</v>
      </c>
      <c r="G117" s="32">
        <v>15.7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44407</v>
      </c>
      <c r="B118" s="32" t="s">
        <v>1243</v>
      </c>
      <c r="C118" s="31" t="s">
        <v>1244</v>
      </c>
      <c r="D118" s="31" t="s">
        <v>1245</v>
      </c>
      <c r="E118" s="31" t="s">
        <v>599</v>
      </c>
      <c r="F118" s="92">
        <v>1585101</v>
      </c>
      <c r="G118" s="32">
        <v>82.29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44407</v>
      </c>
      <c r="B119" s="32" t="s">
        <v>1229</v>
      </c>
      <c r="C119" s="31" t="s">
        <v>1230</v>
      </c>
      <c r="D119" s="31" t="s">
        <v>1112</v>
      </c>
      <c r="E119" s="31" t="s">
        <v>599</v>
      </c>
      <c r="F119" s="92">
        <v>1089482</v>
      </c>
      <c r="G119" s="32">
        <v>49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44407</v>
      </c>
      <c r="B120" s="32" t="s">
        <v>1246</v>
      </c>
      <c r="C120" s="31" t="s">
        <v>1247</v>
      </c>
      <c r="D120" s="31" t="s">
        <v>1248</v>
      </c>
      <c r="E120" s="31" t="s">
        <v>599</v>
      </c>
      <c r="F120" s="92">
        <v>75000</v>
      </c>
      <c r="G120" s="32">
        <v>37.4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44407</v>
      </c>
      <c r="B121" s="32" t="s">
        <v>1232</v>
      </c>
      <c r="C121" s="31" t="s">
        <v>1233</v>
      </c>
      <c r="D121" s="31" t="s">
        <v>602</v>
      </c>
      <c r="E121" s="31" t="s">
        <v>599</v>
      </c>
      <c r="F121" s="92">
        <v>101692</v>
      </c>
      <c r="G121" s="32">
        <v>320.89999999999998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44407</v>
      </c>
      <c r="B122" s="32" t="s">
        <v>1110</v>
      </c>
      <c r="C122" s="31" t="s">
        <v>1111</v>
      </c>
      <c r="D122" s="31" t="s">
        <v>602</v>
      </c>
      <c r="E122" s="31" t="s">
        <v>599</v>
      </c>
      <c r="F122" s="92">
        <v>290438</v>
      </c>
      <c r="G122" s="32">
        <v>74.209999999999994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44407</v>
      </c>
      <c r="B123" s="32" t="s">
        <v>1110</v>
      </c>
      <c r="C123" s="31" t="s">
        <v>1111</v>
      </c>
      <c r="D123" s="31" t="s">
        <v>1061</v>
      </c>
      <c r="E123" s="31" t="s">
        <v>599</v>
      </c>
      <c r="F123" s="92">
        <v>163406</v>
      </c>
      <c r="G123" s="32">
        <v>73.55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44407</v>
      </c>
      <c r="B124" s="32" t="s">
        <v>1110</v>
      </c>
      <c r="C124" s="31" t="s">
        <v>1111</v>
      </c>
      <c r="D124" s="31" t="s">
        <v>1249</v>
      </c>
      <c r="E124" s="31" t="s">
        <v>599</v>
      </c>
      <c r="F124" s="92">
        <v>138500</v>
      </c>
      <c r="G124" s="32">
        <v>73.06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44407</v>
      </c>
      <c r="B125" s="32" t="s">
        <v>1250</v>
      </c>
      <c r="C125" s="31" t="s">
        <v>1251</v>
      </c>
      <c r="D125" s="31" t="s">
        <v>1252</v>
      </c>
      <c r="E125" s="31" t="s">
        <v>599</v>
      </c>
      <c r="F125" s="92">
        <v>93438</v>
      </c>
      <c r="G125" s="32">
        <v>180.35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44407</v>
      </c>
      <c r="B126" s="32" t="s">
        <v>1235</v>
      </c>
      <c r="C126" s="31" t="s">
        <v>1236</v>
      </c>
      <c r="D126" s="31" t="s">
        <v>602</v>
      </c>
      <c r="E126" s="31" t="s">
        <v>599</v>
      </c>
      <c r="F126" s="92">
        <v>657653</v>
      </c>
      <c r="G126" s="32">
        <v>110.78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44407</v>
      </c>
      <c r="B127" s="32" t="s">
        <v>1237</v>
      </c>
      <c r="C127" s="31" t="s">
        <v>1238</v>
      </c>
      <c r="D127" s="31" t="s">
        <v>1239</v>
      </c>
      <c r="E127" s="31" t="s">
        <v>599</v>
      </c>
      <c r="F127" s="92">
        <v>34040</v>
      </c>
      <c r="G127" s="32">
        <v>357.59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44407</v>
      </c>
      <c r="B128" s="32" t="s">
        <v>1113</v>
      </c>
      <c r="C128" s="31" t="s">
        <v>1114</v>
      </c>
      <c r="D128" s="31" t="s">
        <v>600</v>
      </c>
      <c r="E128" s="31" t="s">
        <v>599</v>
      </c>
      <c r="F128" s="92">
        <v>3050011</v>
      </c>
      <c r="G128" s="32">
        <v>5.95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44407</v>
      </c>
      <c r="B129" s="32" t="s">
        <v>1113</v>
      </c>
      <c r="C129" s="31" t="s">
        <v>1114</v>
      </c>
      <c r="D129" s="31" t="s">
        <v>1115</v>
      </c>
      <c r="E129" s="31" t="s">
        <v>599</v>
      </c>
      <c r="F129" s="92">
        <v>3762594</v>
      </c>
      <c r="G129" s="32">
        <v>6.3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44407</v>
      </c>
      <c r="B130" s="32" t="s">
        <v>1116</v>
      </c>
      <c r="C130" s="31" t="s">
        <v>1117</v>
      </c>
      <c r="D130" s="31" t="s">
        <v>1253</v>
      </c>
      <c r="E130" s="31" t="s">
        <v>599</v>
      </c>
      <c r="F130" s="92">
        <v>7000000</v>
      </c>
      <c r="G130" s="32">
        <v>0.9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44407</v>
      </c>
      <c r="B131" s="32" t="s">
        <v>1116</v>
      </c>
      <c r="C131" s="31" t="s">
        <v>1117</v>
      </c>
      <c r="D131" s="31" t="s">
        <v>1118</v>
      </c>
      <c r="E131" s="31" t="s">
        <v>599</v>
      </c>
      <c r="F131" s="92">
        <v>2115540</v>
      </c>
      <c r="G131" s="32">
        <v>0.89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69"/>
  <sheetViews>
    <sheetView topLeftCell="A5" zoomScale="85" zoomScaleNormal="85" workbookViewId="0">
      <selection activeCell="D23" sqref="D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617</v>
      </c>
      <c r="F10" s="106">
        <v>1463.5</v>
      </c>
      <c r="G10" s="106">
        <v>1370</v>
      </c>
      <c r="H10" s="110">
        <f>1505.75</f>
        <v>1505.75</v>
      </c>
      <c r="I10" s="111" t="s">
        <v>618</v>
      </c>
      <c r="J10" s="112" t="s">
        <v>1009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619</v>
      </c>
      <c r="O10" s="116">
        <v>44396</v>
      </c>
      <c r="P10" s="105"/>
      <c r="Q10" s="1"/>
      <c r="R10" s="1" t="s">
        <v>620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621</v>
      </c>
      <c r="F11" s="106">
        <v>2840</v>
      </c>
      <c r="G11" s="106">
        <v>2650</v>
      </c>
      <c r="H11" s="110">
        <v>2970</v>
      </c>
      <c r="I11" s="111" t="s">
        <v>622</v>
      </c>
      <c r="J11" s="112" t="s">
        <v>623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619</v>
      </c>
      <c r="O11" s="116">
        <v>44383</v>
      </c>
      <c r="P11" s="105"/>
      <c r="Q11" s="1"/>
      <c r="R11" s="1" t="s">
        <v>620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621</v>
      </c>
      <c r="F12" s="106">
        <v>522.5</v>
      </c>
      <c r="G12" s="106">
        <v>488</v>
      </c>
      <c r="H12" s="110">
        <v>558.5</v>
      </c>
      <c r="I12" s="111" t="s">
        <v>624</v>
      </c>
      <c r="J12" s="112" t="s">
        <v>1027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619</v>
      </c>
      <c r="O12" s="116">
        <v>44400</v>
      </c>
      <c r="P12" s="105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63">
        <v>4</v>
      </c>
      <c r="B13" s="380">
        <v>44348</v>
      </c>
      <c r="C13" s="439"/>
      <c r="D13" s="372" t="s">
        <v>120</v>
      </c>
      <c r="E13" s="440" t="s">
        <v>617</v>
      </c>
      <c r="F13" s="363">
        <v>2950</v>
      </c>
      <c r="G13" s="363">
        <v>2765</v>
      </c>
      <c r="H13" s="440">
        <v>2760</v>
      </c>
      <c r="I13" s="441" t="s">
        <v>625</v>
      </c>
      <c r="J13" s="365" t="s">
        <v>1079</v>
      </c>
      <c r="K13" s="442">
        <f t="shared" ref="K13" si="3">H13-F13</f>
        <v>-190</v>
      </c>
      <c r="L13" s="366">
        <f t="shared" ref="L13" si="4">(F13*-0.8)/100</f>
        <v>-23.6</v>
      </c>
      <c r="M13" s="367">
        <f t="shared" ref="M13" si="5">(K13+L13)/F13</f>
        <v>-7.2406779661016954E-2</v>
      </c>
      <c r="N13" s="365" t="s">
        <v>619</v>
      </c>
      <c r="O13" s="436">
        <v>44406</v>
      </c>
      <c r="P13" s="105"/>
      <c r="Q13" s="1"/>
      <c r="R13" s="1" t="s">
        <v>620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617</v>
      </c>
      <c r="F14" s="106">
        <v>292</v>
      </c>
      <c r="G14" s="106">
        <v>275</v>
      </c>
      <c r="H14" s="110">
        <v>315</v>
      </c>
      <c r="I14" s="111" t="s">
        <v>627</v>
      </c>
      <c r="J14" s="112" t="s">
        <v>628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619</v>
      </c>
      <c r="O14" s="116">
        <v>44390</v>
      </c>
      <c r="P14" s="105"/>
      <c r="Q14" s="1"/>
      <c r="R14" s="1" t="s">
        <v>620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621</v>
      </c>
      <c r="F15" s="117" t="s">
        <v>629</v>
      </c>
      <c r="G15" s="117">
        <v>3345</v>
      </c>
      <c r="H15" s="121"/>
      <c r="I15" s="122" t="s">
        <v>630</v>
      </c>
      <c r="J15" s="123" t="s">
        <v>626</v>
      </c>
      <c r="K15" s="123"/>
      <c r="L15" s="124"/>
      <c r="M15" s="125"/>
      <c r="N15" s="123"/>
      <c r="O15" s="126"/>
      <c r="P15" s="105"/>
      <c r="Q15" s="1"/>
      <c r="R15" s="1" t="s">
        <v>620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621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631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619</v>
      </c>
      <c r="O16" s="116">
        <v>44383</v>
      </c>
      <c r="P16" s="105"/>
      <c r="Q16" s="1"/>
      <c r="R16" s="1" t="s">
        <v>632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617</v>
      </c>
      <c r="F17" s="117" t="s">
        <v>1028</v>
      </c>
      <c r="G17" s="117">
        <v>1111.5</v>
      </c>
      <c r="H17" s="121"/>
      <c r="I17" s="122" t="s">
        <v>633</v>
      </c>
      <c r="J17" s="123" t="s">
        <v>626</v>
      </c>
      <c r="K17" s="123"/>
      <c r="L17" s="124"/>
      <c r="M17" s="125"/>
      <c r="N17" s="123"/>
      <c r="O17" s="126"/>
      <c r="P17" s="105"/>
      <c r="Q17" s="1"/>
      <c r="R17" s="1" t="s">
        <v>620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1">
        <v>9</v>
      </c>
      <c r="B18" s="352">
        <v>44382</v>
      </c>
      <c r="C18" s="353"/>
      <c r="D18" s="354" t="s">
        <v>351</v>
      </c>
      <c r="E18" s="355" t="s">
        <v>621</v>
      </c>
      <c r="F18" s="356">
        <v>855</v>
      </c>
      <c r="G18" s="356">
        <v>795</v>
      </c>
      <c r="H18" s="355">
        <v>905</v>
      </c>
      <c r="I18" s="357" t="s">
        <v>634</v>
      </c>
      <c r="J18" s="112" t="s">
        <v>977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619</v>
      </c>
      <c r="O18" s="116">
        <v>44392</v>
      </c>
      <c r="P18" s="105"/>
      <c r="Q18" s="1"/>
      <c r="R18" s="1" t="s">
        <v>632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1">
        <v>10</v>
      </c>
      <c r="B19" s="352">
        <v>44384</v>
      </c>
      <c r="C19" s="353"/>
      <c r="D19" s="354" t="s">
        <v>170</v>
      </c>
      <c r="E19" s="355" t="s">
        <v>621</v>
      </c>
      <c r="F19" s="356">
        <v>166</v>
      </c>
      <c r="G19" s="356">
        <v>157</v>
      </c>
      <c r="H19" s="355">
        <v>176.5</v>
      </c>
      <c r="I19" s="357" t="s">
        <v>635</v>
      </c>
      <c r="J19" s="112" t="s">
        <v>968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619</v>
      </c>
      <c r="O19" s="116">
        <v>44391</v>
      </c>
      <c r="P19" s="105"/>
      <c r="Q19" s="1"/>
      <c r="R19" s="1" t="s">
        <v>620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351">
        <v>11</v>
      </c>
      <c r="B20" s="352">
        <v>44384</v>
      </c>
      <c r="C20" s="353"/>
      <c r="D20" s="354" t="s">
        <v>40</v>
      </c>
      <c r="E20" s="355" t="s">
        <v>621</v>
      </c>
      <c r="F20" s="356">
        <v>852</v>
      </c>
      <c r="G20" s="356">
        <v>814</v>
      </c>
      <c r="H20" s="355">
        <v>901.5</v>
      </c>
      <c r="I20" s="357" t="s">
        <v>636</v>
      </c>
      <c r="J20" s="112" t="s">
        <v>1053</v>
      </c>
      <c r="K20" s="113">
        <f t="shared" ref="K20" si="6">H20-F20</f>
        <v>49.5</v>
      </c>
      <c r="L20" s="114">
        <f t="shared" ref="L20" si="7">(F20*-0.8)/100</f>
        <v>-6.8159999999999998</v>
      </c>
      <c r="M20" s="115">
        <f t="shared" ref="M20" si="8">(K20+L20)/F20</f>
        <v>5.0098591549295773E-2</v>
      </c>
      <c r="N20" s="112" t="s">
        <v>619</v>
      </c>
      <c r="O20" s="116">
        <v>44404</v>
      </c>
      <c r="P20" s="105"/>
      <c r="Q20" s="1"/>
      <c r="R20" s="1" t="s">
        <v>620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621</v>
      </c>
      <c r="F21" s="117" t="s">
        <v>637</v>
      </c>
      <c r="G21" s="117">
        <v>2060</v>
      </c>
      <c r="H21" s="121"/>
      <c r="I21" s="122">
        <v>2500</v>
      </c>
      <c r="J21" s="123" t="s">
        <v>626</v>
      </c>
      <c r="K21" s="123"/>
      <c r="L21" s="124"/>
      <c r="M21" s="125"/>
      <c r="N21" s="123"/>
      <c r="O21" s="126"/>
      <c r="P21" s="105"/>
      <c r="Q21" s="1"/>
      <c r="R21" s="1" t="s">
        <v>632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621</v>
      </c>
      <c r="F22" s="117" t="s">
        <v>638</v>
      </c>
      <c r="G22" s="117">
        <v>6950</v>
      </c>
      <c r="H22" s="121"/>
      <c r="I22" s="122" t="s">
        <v>639</v>
      </c>
      <c r="J22" s="123" t="s">
        <v>626</v>
      </c>
      <c r="K22" s="123"/>
      <c r="L22" s="124"/>
      <c r="M22" s="125"/>
      <c r="N22" s="123"/>
      <c r="O22" s="126"/>
      <c r="P22" s="105"/>
      <c r="Q22" s="1"/>
      <c r="R22" s="1" t="s">
        <v>620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621</v>
      </c>
      <c r="F23" s="117" t="s">
        <v>1007</v>
      </c>
      <c r="G23" s="117">
        <v>510</v>
      </c>
      <c r="H23" s="121"/>
      <c r="I23" s="122" t="s">
        <v>1008</v>
      </c>
      <c r="J23" s="123" t="s">
        <v>626</v>
      </c>
      <c r="K23" s="123"/>
      <c r="L23" s="124"/>
      <c r="M23" s="125"/>
      <c r="N23" s="123"/>
      <c r="O23" s="126"/>
      <c r="P23" s="105"/>
      <c r="Q23" s="1"/>
      <c r="R23" s="1" t="s">
        <v>620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621</v>
      </c>
      <c r="F24" s="117" t="s">
        <v>1011</v>
      </c>
      <c r="G24" s="117">
        <v>96.5</v>
      </c>
      <c r="H24" s="121"/>
      <c r="I24" s="122" t="s">
        <v>1012</v>
      </c>
      <c r="J24" s="123" t="s">
        <v>626</v>
      </c>
      <c r="K24" s="123"/>
      <c r="L24" s="124"/>
      <c r="M24" s="125"/>
      <c r="N24" s="123"/>
      <c r="O24" s="126"/>
      <c r="P24" s="105"/>
      <c r="Q24" s="1"/>
      <c r="R24" s="1" t="s">
        <v>620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617</v>
      </c>
      <c r="F25" s="117" t="s">
        <v>1080</v>
      </c>
      <c r="G25" s="117">
        <v>1447</v>
      </c>
      <c r="H25" s="121"/>
      <c r="I25" s="122" t="s">
        <v>1019</v>
      </c>
      <c r="J25" s="123" t="s">
        <v>626</v>
      </c>
      <c r="K25" s="123"/>
      <c r="L25" s="124"/>
      <c r="M25" s="125"/>
      <c r="N25" s="123"/>
      <c r="O25" s="126"/>
      <c r="P25" s="105"/>
      <c r="Q25" s="1"/>
      <c r="R25" s="1" t="s">
        <v>620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1">
        <v>17</v>
      </c>
      <c r="B26" s="352">
        <v>44399</v>
      </c>
      <c r="C26" s="353"/>
      <c r="D26" s="354" t="s">
        <v>461</v>
      </c>
      <c r="E26" s="355" t="s">
        <v>621</v>
      </c>
      <c r="F26" s="356">
        <v>243</v>
      </c>
      <c r="G26" s="356">
        <v>228</v>
      </c>
      <c r="H26" s="355">
        <v>261.5</v>
      </c>
      <c r="I26" s="357" t="s">
        <v>1021</v>
      </c>
      <c r="J26" s="112" t="s">
        <v>675</v>
      </c>
      <c r="K26" s="113">
        <f>H26-F26</f>
        <v>18.5</v>
      </c>
      <c r="L26" s="114">
        <f>(F26*-0.8)/100</f>
        <v>-1.944</v>
      </c>
      <c r="M26" s="115">
        <f>(K26+L26)/F26</f>
        <v>6.8131687242798361E-2</v>
      </c>
      <c r="N26" s="112" t="s">
        <v>619</v>
      </c>
      <c r="O26" s="116">
        <v>44403</v>
      </c>
      <c r="P26" s="105"/>
      <c r="Q26" s="1"/>
      <c r="R26" s="1" t="s">
        <v>632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>
        <v>18</v>
      </c>
      <c r="B27" s="118">
        <v>44407</v>
      </c>
      <c r="C27" s="128"/>
      <c r="D27" s="120" t="s">
        <v>51</v>
      </c>
      <c r="E27" s="121" t="s">
        <v>621</v>
      </c>
      <c r="F27" s="445" t="s">
        <v>1128</v>
      </c>
      <c r="G27" s="403">
        <v>675</v>
      </c>
      <c r="H27" s="426"/>
      <c r="I27" s="122" t="s">
        <v>1129</v>
      </c>
      <c r="J27" s="123" t="s">
        <v>626</v>
      </c>
      <c r="K27" s="123"/>
      <c r="L27" s="124"/>
      <c r="M27" s="125"/>
      <c r="N27" s="123"/>
      <c r="O27" s="126"/>
      <c r="P27" s="105"/>
      <c r="Q27" s="1"/>
      <c r="R27" s="1" t="s">
        <v>620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127"/>
      <c r="B28" s="118"/>
      <c r="C28" s="128"/>
      <c r="D28" s="120"/>
      <c r="E28" s="424"/>
      <c r="F28" s="430"/>
      <c r="G28" s="430"/>
      <c r="H28" s="431"/>
      <c r="I28" s="425"/>
      <c r="J28" s="123"/>
      <c r="K28" s="123"/>
      <c r="L28" s="124"/>
      <c r="M28" s="125"/>
      <c r="N28" s="123"/>
      <c r="O28" s="126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27"/>
      <c r="B29" s="118"/>
      <c r="C29" s="128"/>
      <c r="D29" s="120"/>
      <c r="E29" s="424"/>
      <c r="F29" s="430"/>
      <c r="G29" s="430"/>
      <c r="H29" s="431"/>
      <c r="I29" s="425"/>
      <c r="J29" s="123"/>
      <c r="K29" s="123"/>
      <c r="L29" s="124"/>
      <c r="M29" s="125"/>
      <c r="N29" s="123"/>
      <c r="O29" s="126"/>
      <c r="P29" s="10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7"/>
      <c r="B30" s="129"/>
      <c r="C30" s="128"/>
      <c r="D30" s="130"/>
      <c r="E30" s="131"/>
      <c r="F30" s="427"/>
      <c r="G30" s="428"/>
      <c r="H30" s="429"/>
      <c r="I30" s="132"/>
      <c r="J30" s="133"/>
      <c r="K30" s="133"/>
      <c r="L30" s="134"/>
      <c r="M30" s="135"/>
      <c r="N30" s="136"/>
      <c r="O30" s="137"/>
      <c r="P30" s="10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38"/>
      <c r="B31" s="139"/>
      <c r="C31" s="140"/>
      <c r="D31" s="141"/>
      <c r="E31" s="142"/>
      <c r="F31" s="142"/>
      <c r="H31" s="142"/>
      <c r="I31" s="143"/>
      <c r="J31" s="144"/>
      <c r="K31" s="144"/>
      <c r="L31" s="145"/>
      <c r="M31" s="146"/>
      <c r="N31" s="147"/>
      <c r="O31" s="148"/>
      <c r="P31" s="149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38"/>
      <c r="B32" s="139"/>
      <c r="C32" s="140"/>
      <c r="D32" s="141"/>
      <c r="E32" s="142"/>
      <c r="F32" s="142"/>
      <c r="G32" s="138"/>
      <c r="H32" s="142"/>
      <c r="I32" s="143"/>
      <c r="J32" s="144"/>
      <c r="K32" s="144"/>
      <c r="L32" s="145"/>
      <c r="M32" s="146"/>
      <c r="N32" s="147"/>
      <c r="O32" s="148"/>
      <c r="P32" s="149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640</v>
      </c>
      <c r="B33" s="151"/>
      <c r="C33" s="152"/>
      <c r="D33" s="153"/>
      <c r="E33" s="154"/>
      <c r="F33" s="154"/>
      <c r="G33" s="154"/>
      <c r="H33" s="154"/>
      <c r="I33" s="154"/>
      <c r="J33" s="155"/>
      <c r="K33" s="154"/>
      <c r="L33" s="156"/>
      <c r="M33" s="61"/>
      <c r="N33" s="155"/>
      <c r="O33" s="15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7" t="s">
        <v>641</v>
      </c>
      <c r="B34" s="150"/>
      <c r="C34" s="150"/>
      <c r="D34" s="150"/>
      <c r="E34" s="44"/>
      <c r="F34" s="158" t="s">
        <v>642</v>
      </c>
      <c r="G34" s="6"/>
      <c r="H34" s="6"/>
      <c r="I34" s="6"/>
      <c r="J34" s="159"/>
      <c r="K34" s="160"/>
      <c r="L34" s="160"/>
      <c r="M34" s="161"/>
      <c r="N34" s="1"/>
      <c r="O34" s="162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50" t="s">
        <v>643</v>
      </c>
      <c r="B35" s="150"/>
      <c r="C35" s="150"/>
      <c r="D35" s="150"/>
      <c r="E35" s="6"/>
      <c r="F35" s="158" t="s">
        <v>644</v>
      </c>
      <c r="G35" s="6"/>
      <c r="H35" s="6"/>
      <c r="I35" s="6"/>
      <c r="J35" s="159"/>
      <c r="K35" s="160"/>
      <c r="L35" s="160"/>
      <c r="M35" s="161"/>
      <c r="N35" s="1"/>
      <c r="O35" s="162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50"/>
      <c r="B36" s="150"/>
      <c r="C36" s="150"/>
      <c r="D36" s="150"/>
      <c r="E36" s="6"/>
      <c r="F36" s="6"/>
      <c r="G36" s="6"/>
      <c r="H36" s="6"/>
      <c r="I36" s="6"/>
      <c r="J36" s="163"/>
      <c r="K36" s="160"/>
      <c r="L36" s="160"/>
      <c r="M36" s="6"/>
      <c r="N36" s="164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65" t="s">
        <v>645</v>
      </c>
      <c r="C37" s="165"/>
      <c r="D37" s="165"/>
      <c r="E37" s="165"/>
      <c r="F37" s="166"/>
      <c r="G37" s="6"/>
      <c r="H37" s="6"/>
      <c r="I37" s="167"/>
      <c r="J37" s="168"/>
      <c r="K37" s="169"/>
      <c r="L37" s="168"/>
      <c r="M37" s="6"/>
      <c r="N37" s="1"/>
      <c r="O37" s="1"/>
      <c r="P37" s="1"/>
      <c r="R37" s="61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101" t="s">
        <v>16</v>
      </c>
      <c r="B38" s="170" t="s">
        <v>590</v>
      </c>
      <c r="C38" s="104"/>
      <c r="D38" s="103" t="s">
        <v>605</v>
      </c>
      <c r="E38" s="102" t="s">
        <v>606</v>
      </c>
      <c r="F38" s="102" t="s">
        <v>607</v>
      </c>
      <c r="G38" s="102" t="s">
        <v>646</v>
      </c>
      <c r="H38" s="102" t="s">
        <v>609</v>
      </c>
      <c r="I38" s="102" t="s">
        <v>610</v>
      </c>
      <c r="J38" s="102" t="s">
        <v>611</v>
      </c>
      <c r="K38" s="170" t="s">
        <v>647</v>
      </c>
      <c r="L38" s="171" t="s">
        <v>613</v>
      </c>
      <c r="M38" s="104" t="s">
        <v>614</v>
      </c>
      <c r="N38" s="102" t="s">
        <v>615</v>
      </c>
      <c r="O38" s="103" t="s">
        <v>616</v>
      </c>
      <c r="P38" s="1"/>
      <c r="Q38" s="1"/>
      <c r="R38" s="61"/>
      <c r="S38" s="61"/>
      <c r="T38" s="61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5" customHeight="1">
      <c r="A39" s="359">
        <v>1</v>
      </c>
      <c r="B39" s="360">
        <v>44371</v>
      </c>
      <c r="C39" s="361"/>
      <c r="D39" s="362" t="s">
        <v>51</v>
      </c>
      <c r="E39" s="363" t="s">
        <v>621</v>
      </c>
      <c r="F39" s="363">
        <v>743</v>
      </c>
      <c r="G39" s="363">
        <v>718</v>
      </c>
      <c r="H39" s="363">
        <v>737</v>
      </c>
      <c r="I39" s="363" t="s">
        <v>648</v>
      </c>
      <c r="J39" s="364" t="s">
        <v>652</v>
      </c>
      <c r="K39" s="365">
        <f t="shared" ref="K39" si="9">H39-F39</f>
        <v>-6</v>
      </c>
      <c r="L39" s="366">
        <f t="shared" ref="L39" si="10">(F39*-0.7)/100</f>
        <v>-5.2010000000000005</v>
      </c>
      <c r="M39" s="367">
        <f t="shared" ref="M39" si="11">(K39+L39)/F39</f>
        <v>-1.5075370121130553E-2</v>
      </c>
      <c r="N39" s="364" t="s">
        <v>653</v>
      </c>
      <c r="O39" s="368">
        <v>44392</v>
      </c>
      <c r="P39" s="1"/>
      <c r="Q39" s="1"/>
      <c r="R39" s="6" t="s">
        <v>620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77">
        <v>2</v>
      </c>
      <c r="B40" s="107">
        <v>44372</v>
      </c>
      <c r="C40" s="178"/>
      <c r="D40" s="179" t="s">
        <v>143</v>
      </c>
      <c r="E40" s="106" t="s">
        <v>621</v>
      </c>
      <c r="F40" s="106">
        <v>1725</v>
      </c>
      <c r="G40" s="106">
        <v>1665</v>
      </c>
      <c r="H40" s="106">
        <v>1764</v>
      </c>
      <c r="I40" s="106" t="s">
        <v>649</v>
      </c>
      <c r="J40" s="112" t="s">
        <v>650</v>
      </c>
      <c r="K40" s="112">
        <f t="shared" ref="K40:K42" si="12">H40-F40</f>
        <v>39</v>
      </c>
      <c r="L40" s="114">
        <f t="shared" ref="L40:L41" si="13">(F40*-0.7)/100</f>
        <v>-12.074999999999999</v>
      </c>
      <c r="M40" s="115">
        <f t="shared" ref="M40:M42" si="14">(K40+L40)/F40</f>
        <v>1.5608695652173913E-2</v>
      </c>
      <c r="N40" s="112" t="s">
        <v>619</v>
      </c>
      <c r="O40" s="116">
        <v>44384</v>
      </c>
      <c r="P40" s="1"/>
      <c r="Q40" s="1"/>
      <c r="R40" s="6" t="s">
        <v>620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77">
        <v>3</v>
      </c>
      <c r="B41" s="107">
        <v>44375</v>
      </c>
      <c r="C41" s="178"/>
      <c r="D41" s="179" t="s">
        <v>157</v>
      </c>
      <c r="E41" s="106" t="s">
        <v>621</v>
      </c>
      <c r="F41" s="106">
        <v>2825</v>
      </c>
      <c r="G41" s="106">
        <v>2735</v>
      </c>
      <c r="H41" s="106">
        <v>2902.5</v>
      </c>
      <c r="I41" s="106">
        <v>3000</v>
      </c>
      <c r="J41" s="112" t="s">
        <v>651</v>
      </c>
      <c r="K41" s="112">
        <f t="shared" si="12"/>
        <v>77.5</v>
      </c>
      <c r="L41" s="114">
        <f t="shared" si="13"/>
        <v>-19.774999999999999</v>
      </c>
      <c r="M41" s="115">
        <f t="shared" si="14"/>
        <v>2.0433628318584071E-2</v>
      </c>
      <c r="N41" s="112" t="s">
        <v>619</v>
      </c>
      <c r="O41" s="116">
        <v>44382</v>
      </c>
      <c r="P41" s="1"/>
      <c r="Q41" s="1"/>
      <c r="R41" s="6" t="s">
        <v>632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0">
        <v>4</v>
      </c>
      <c r="B42" s="181">
        <v>44377</v>
      </c>
      <c r="C42" s="182"/>
      <c r="D42" s="183" t="s">
        <v>469</v>
      </c>
      <c r="E42" s="184" t="s">
        <v>621</v>
      </c>
      <c r="F42" s="184">
        <v>205</v>
      </c>
      <c r="G42" s="184">
        <v>199</v>
      </c>
      <c r="H42" s="184">
        <v>199</v>
      </c>
      <c r="I42" s="184">
        <v>215</v>
      </c>
      <c r="J42" s="185" t="s">
        <v>652</v>
      </c>
      <c r="K42" s="185">
        <f t="shared" si="12"/>
        <v>-6</v>
      </c>
      <c r="L42" s="186">
        <f>(F42*-0.07)/100</f>
        <v>-0.14350000000000002</v>
      </c>
      <c r="M42" s="187">
        <f t="shared" si="14"/>
        <v>-2.996829268292683E-2</v>
      </c>
      <c r="N42" s="185" t="s">
        <v>653</v>
      </c>
      <c r="O42" s="188">
        <v>44389</v>
      </c>
      <c r="P42" s="1"/>
      <c r="Q42" s="1"/>
      <c r="R42" s="6" t="s">
        <v>620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404">
        <v>5</v>
      </c>
      <c r="B43" s="405">
        <v>44377</v>
      </c>
      <c r="C43" s="406"/>
      <c r="D43" s="407" t="s">
        <v>70</v>
      </c>
      <c r="E43" s="408" t="s">
        <v>621</v>
      </c>
      <c r="F43" s="408">
        <v>1598</v>
      </c>
      <c r="G43" s="408">
        <v>1545</v>
      </c>
      <c r="H43" s="408">
        <v>1605</v>
      </c>
      <c r="I43" s="408">
        <v>1700</v>
      </c>
      <c r="J43" s="409" t="s">
        <v>663</v>
      </c>
      <c r="K43" s="409">
        <f t="shared" ref="K43" si="15">H43-F43</f>
        <v>7</v>
      </c>
      <c r="L43" s="410">
        <f t="shared" ref="L43" si="16">(F43*-0.7)/100</f>
        <v>-11.186</v>
      </c>
      <c r="M43" s="411">
        <f t="shared" ref="M43" si="17">(K43+L43)/F43</f>
        <v>-2.6195244055068835E-3</v>
      </c>
      <c r="N43" s="409" t="s">
        <v>857</v>
      </c>
      <c r="O43" s="412">
        <v>44400</v>
      </c>
      <c r="P43" s="1"/>
      <c r="Q43" s="1"/>
      <c r="R43" s="6" t="s">
        <v>632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6</v>
      </c>
      <c r="B44" s="107">
        <v>44377</v>
      </c>
      <c r="C44" s="178"/>
      <c r="D44" s="179" t="s">
        <v>366</v>
      </c>
      <c r="E44" s="106" t="s">
        <v>621</v>
      </c>
      <c r="F44" s="106">
        <v>712.5</v>
      </c>
      <c r="G44" s="106">
        <v>695</v>
      </c>
      <c r="H44" s="106">
        <v>733.5</v>
      </c>
      <c r="I44" s="106">
        <v>760</v>
      </c>
      <c r="J44" s="112" t="s">
        <v>654</v>
      </c>
      <c r="K44" s="112">
        <f t="shared" ref="K44:K56" si="18">H44-F44</f>
        <v>21</v>
      </c>
      <c r="L44" s="114">
        <f t="shared" ref="L44:L46" si="19">(F44*-0.7)/100</f>
        <v>-4.9874999999999998</v>
      </c>
      <c r="M44" s="115">
        <f t="shared" ref="M44:M56" si="20">(K44+L44)/F44</f>
        <v>2.2473684210526316E-2</v>
      </c>
      <c r="N44" s="112" t="s">
        <v>619</v>
      </c>
      <c r="O44" s="116">
        <v>44378</v>
      </c>
      <c r="P44" s="1"/>
      <c r="Q44" s="1"/>
      <c r="R44" s="6" t="s">
        <v>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7</v>
      </c>
      <c r="B45" s="107">
        <v>44378</v>
      </c>
      <c r="C45" s="178"/>
      <c r="D45" s="179" t="s">
        <v>400</v>
      </c>
      <c r="E45" s="106" t="s">
        <v>621</v>
      </c>
      <c r="F45" s="106">
        <v>54.75</v>
      </c>
      <c r="G45" s="106">
        <v>53</v>
      </c>
      <c r="H45" s="106">
        <v>56.4</v>
      </c>
      <c r="I45" s="106" t="s">
        <v>655</v>
      </c>
      <c r="J45" s="112" t="s">
        <v>656</v>
      </c>
      <c r="K45" s="112">
        <f t="shared" si="18"/>
        <v>1.6499999999999986</v>
      </c>
      <c r="L45" s="114">
        <f t="shared" si="19"/>
        <v>-0.38324999999999998</v>
      </c>
      <c r="M45" s="115">
        <f t="shared" si="20"/>
        <v>2.3136986301369841E-2</v>
      </c>
      <c r="N45" s="112" t="s">
        <v>619</v>
      </c>
      <c r="O45" s="116">
        <v>44379</v>
      </c>
      <c r="P45" s="1"/>
      <c r="Q45" s="1"/>
      <c r="R45" s="6" t="s">
        <v>620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8</v>
      </c>
      <c r="B46" s="107">
        <v>44378</v>
      </c>
      <c r="C46" s="178"/>
      <c r="D46" s="179" t="s">
        <v>354</v>
      </c>
      <c r="E46" s="106" t="s">
        <v>621</v>
      </c>
      <c r="F46" s="106">
        <v>182.5</v>
      </c>
      <c r="G46" s="106">
        <v>177</v>
      </c>
      <c r="H46" s="106">
        <v>188</v>
      </c>
      <c r="I46" s="106">
        <v>193</v>
      </c>
      <c r="J46" s="112" t="s">
        <v>657</v>
      </c>
      <c r="K46" s="112">
        <f t="shared" si="18"/>
        <v>5.5</v>
      </c>
      <c r="L46" s="114">
        <f t="shared" si="19"/>
        <v>-1.2774999999999999</v>
      </c>
      <c r="M46" s="115">
        <f t="shared" si="20"/>
        <v>2.3136986301369865E-2</v>
      </c>
      <c r="N46" s="112" t="s">
        <v>619</v>
      </c>
      <c r="O46" s="116">
        <v>44379</v>
      </c>
      <c r="P46" s="1"/>
      <c r="Q46" s="1"/>
      <c r="R46" s="6" t="s">
        <v>632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9</v>
      </c>
      <c r="B47" s="190">
        <v>44379</v>
      </c>
      <c r="C47" s="178"/>
      <c r="D47" s="179" t="s">
        <v>385</v>
      </c>
      <c r="E47" s="106" t="s">
        <v>621</v>
      </c>
      <c r="F47" s="106">
        <v>159.5</v>
      </c>
      <c r="G47" s="106">
        <v>154</v>
      </c>
      <c r="H47" s="106">
        <v>164.25</v>
      </c>
      <c r="I47" s="106" t="s">
        <v>658</v>
      </c>
      <c r="J47" s="112" t="s">
        <v>659</v>
      </c>
      <c r="K47" s="112">
        <f t="shared" si="18"/>
        <v>4.75</v>
      </c>
      <c r="L47" s="114">
        <f>(F47*-0.07)/100</f>
        <v>-0.11165000000000001</v>
      </c>
      <c r="M47" s="115">
        <f t="shared" si="20"/>
        <v>2.9080564263322884E-2</v>
      </c>
      <c r="N47" s="112" t="s">
        <v>619</v>
      </c>
      <c r="O47" s="191">
        <v>44379</v>
      </c>
      <c r="P47" s="1"/>
      <c r="Q47" s="1"/>
      <c r="R47" s="6" t="s">
        <v>620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77">
        <v>10</v>
      </c>
      <c r="B48" s="190">
        <v>44379</v>
      </c>
      <c r="C48" s="178"/>
      <c r="D48" s="179" t="s">
        <v>660</v>
      </c>
      <c r="E48" s="106" t="s">
        <v>621</v>
      </c>
      <c r="F48" s="106">
        <v>1003</v>
      </c>
      <c r="G48" s="106">
        <v>970</v>
      </c>
      <c r="H48" s="106">
        <v>1032.5</v>
      </c>
      <c r="I48" s="106">
        <v>1060</v>
      </c>
      <c r="J48" s="112" t="s">
        <v>661</v>
      </c>
      <c r="K48" s="112">
        <f t="shared" si="18"/>
        <v>29.5</v>
      </c>
      <c r="L48" s="114">
        <f>(F48*-0.7)/100</f>
        <v>-7.020999999999999</v>
      </c>
      <c r="M48" s="115">
        <f t="shared" si="20"/>
        <v>2.2411764705882353E-2</v>
      </c>
      <c r="N48" s="112" t="s">
        <v>619</v>
      </c>
      <c r="O48" s="116">
        <v>44382</v>
      </c>
      <c r="P48" s="1"/>
      <c r="Q48" s="1"/>
      <c r="R48" s="6" t="s">
        <v>632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77">
        <v>11</v>
      </c>
      <c r="B49" s="107">
        <v>44382</v>
      </c>
      <c r="C49" s="178"/>
      <c r="D49" s="179" t="s">
        <v>529</v>
      </c>
      <c r="E49" s="106" t="s">
        <v>621</v>
      </c>
      <c r="F49" s="106">
        <v>280.5</v>
      </c>
      <c r="G49" s="106">
        <v>273</v>
      </c>
      <c r="H49" s="106">
        <v>287.5</v>
      </c>
      <c r="I49" s="106" t="s">
        <v>662</v>
      </c>
      <c r="J49" s="112" t="s">
        <v>663</v>
      </c>
      <c r="K49" s="112">
        <f t="shared" si="18"/>
        <v>7</v>
      </c>
      <c r="L49" s="114">
        <f t="shared" ref="L49:L53" si="21">(F49*-0.07)/100</f>
        <v>-0.19635000000000002</v>
      </c>
      <c r="M49" s="115">
        <f t="shared" si="20"/>
        <v>2.4255436720142604E-2</v>
      </c>
      <c r="N49" s="112" t="s">
        <v>619</v>
      </c>
      <c r="O49" s="191">
        <v>44382</v>
      </c>
      <c r="P49" s="1"/>
      <c r="Q49" s="1"/>
      <c r="R49" s="6" t="s">
        <v>620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0">
        <v>12</v>
      </c>
      <c r="B50" s="181">
        <v>44383</v>
      </c>
      <c r="C50" s="182"/>
      <c r="D50" s="183" t="s">
        <v>664</v>
      </c>
      <c r="E50" s="184" t="s">
        <v>621</v>
      </c>
      <c r="F50" s="184">
        <v>473.5</v>
      </c>
      <c r="G50" s="184">
        <v>458</v>
      </c>
      <c r="H50" s="184">
        <v>458</v>
      </c>
      <c r="I50" s="184">
        <v>500</v>
      </c>
      <c r="J50" s="185" t="s">
        <v>665</v>
      </c>
      <c r="K50" s="185">
        <f t="shared" si="18"/>
        <v>-15.5</v>
      </c>
      <c r="L50" s="186">
        <f t="shared" si="21"/>
        <v>-0.33145000000000002</v>
      </c>
      <c r="M50" s="187">
        <f t="shared" si="20"/>
        <v>-3.3434952481520591E-2</v>
      </c>
      <c r="N50" s="185" t="s">
        <v>653</v>
      </c>
      <c r="O50" s="192">
        <v>44383</v>
      </c>
      <c r="P50" s="1"/>
      <c r="Q50" s="1"/>
      <c r="R50" s="6" t="s">
        <v>632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0">
        <v>13</v>
      </c>
      <c r="B51" s="181">
        <v>44383</v>
      </c>
      <c r="C51" s="182"/>
      <c r="D51" s="183" t="s">
        <v>529</v>
      </c>
      <c r="E51" s="184" t="s">
        <v>621</v>
      </c>
      <c r="F51" s="184">
        <v>281</v>
      </c>
      <c r="G51" s="184">
        <v>273</v>
      </c>
      <c r="H51" s="184">
        <v>273</v>
      </c>
      <c r="I51" s="184" t="s">
        <v>662</v>
      </c>
      <c r="J51" s="185" t="s">
        <v>666</v>
      </c>
      <c r="K51" s="185">
        <f t="shared" si="18"/>
        <v>-8</v>
      </c>
      <c r="L51" s="186">
        <f t="shared" si="21"/>
        <v>-0.19670000000000001</v>
      </c>
      <c r="M51" s="187">
        <f t="shared" si="20"/>
        <v>-2.9169750889679717E-2</v>
      </c>
      <c r="N51" s="185" t="s">
        <v>653</v>
      </c>
      <c r="O51" s="192">
        <v>44383</v>
      </c>
      <c r="P51" s="1"/>
      <c r="Q51" s="1"/>
      <c r="R51" s="6" t="s">
        <v>620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14</v>
      </c>
      <c r="B52" s="107">
        <v>44383</v>
      </c>
      <c r="C52" s="178"/>
      <c r="D52" s="179" t="s">
        <v>164</v>
      </c>
      <c r="E52" s="106" t="s">
        <v>621</v>
      </c>
      <c r="F52" s="106">
        <v>1545</v>
      </c>
      <c r="G52" s="106">
        <v>1514</v>
      </c>
      <c r="H52" s="106">
        <v>1576</v>
      </c>
      <c r="I52" s="106" t="s">
        <v>667</v>
      </c>
      <c r="J52" s="112" t="s">
        <v>668</v>
      </c>
      <c r="K52" s="112">
        <f t="shared" si="18"/>
        <v>31</v>
      </c>
      <c r="L52" s="114">
        <f t="shared" si="21"/>
        <v>-1.0815000000000001</v>
      </c>
      <c r="M52" s="115">
        <f t="shared" si="20"/>
        <v>1.9364724919093853E-2</v>
      </c>
      <c r="N52" s="112" t="s">
        <v>619</v>
      </c>
      <c r="O52" s="191">
        <v>44383</v>
      </c>
      <c r="P52" s="1"/>
      <c r="Q52" s="1"/>
      <c r="R52" s="6" t="s">
        <v>620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15</v>
      </c>
      <c r="B53" s="107">
        <v>44384</v>
      </c>
      <c r="C53" s="178"/>
      <c r="D53" s="179" t="s">
        <v>164</v>
      </c>
      <c r="E53" s="106" t="s">
        <v>621</v>
      </c>
      <c r="F53" s="106">
        <v>1532</v>
      </c>
      <c r="G53" s="106">
        <v>1490</v>
      </c>
      <c r="H53" s="106">
        <v>1562</v>
      </c>
      <c r="I53" s="106" t="s">
        <v>669</v>
      </c>
      <c r="J53" s="112" t="s">
        <v>670</v>
      </c>
      <c r="K53" s="112">
        <f t="shared" si="18"/>
        <v>30</v>
      </c>
      <c r="L53" s="114">
        <f t="shared" si="21"/>
        <v>-1.0724</v>
      </c>
      <c r="M53" s="115">
        <f t="shared" si="20"/>
        <v>1.8882245430809397E-2</v>
      </c>
      <c r="N53" s="112" t="s">
        <v>619</v>
      </c>
      <c r="O53" s="191">
        <v>44384</v>
      </c>
      <c r="P53" s="1"/>
      <c r="Q53" s="1"/>
      <c r="R53" s="6" t="s">
        <v>620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16</v>
      </c>
      <c r="B54" s="107">
        <v>44384</v>
      </c>
      <c r="C54" s="178"/>
      <c r="D54" s="179" t="s">
        <v>437</v>
      </c>
      <c r="E54" s="106" t="s">
        <v>621</v>
      </c>
      <c r="F54" s="106">
        <v>1003.5</v>
      </c>
      <c r="G54" s="106">
        <v>970</v>
      </c>
      <c r="H54" s="106">
        <v>1034.5</v>
      </c>
      <c r="I54" s="106">
        <v>1060</v>
      </c>
      <c r="J54" s="112" t="s">
        <v>668</v>
      </c>
      <c r="K54" s="112">
        <f t="shared" si="18"/>
        <v>31</v>
      </c>
      <c r="L54" s="114">
        <f>(F54*-0.7)/100</f>
        <v>-7.0244999999999997</v>
      </c>
      <c r="M54" s="115">
        <f t="shared" si="20"/>
        <v>2.3891878425510712E-2</v>
      </c>
      <c r="N54" s="112" t="s">
        <v>619</v>
      </c>
      <c r="O54" s="116">
        <v>44385</v>
      </c>
      <c r="P54" s="1"/>
      <c r="Q54" s="1"/>
      <c r="R54" s="6" t="s">
        <v>632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17</v>
      </c>
      <c r="B55" s="107">
        <v>44389</v>
      </c>
      <c r="C55" s="178"/>
      <c r="D55" s="179" t="s">
        <v>671</v>
      </c>
      <c r="E55" s="106" t="s">
        <v>621</v>
      </c>
      <c r="F55" s="106">
        <v>460</v>
      </c>
      <c r="G55" s="106">
        <v>448</v>
      </c>
      <c r="H55" s="106">
        <v>467.5</v>
      </c>
      <c r="I55" s="106">
        <v>485</v>
      </c>
      <c r="J55" s="112" t="s">
        <v>672</v>
      </c>
      <c r="K55" s="112">
        <f t="shared" si="18"/>
        <v>7.5</v>
      </c>
      <c r="L55" s="114">
        <f t="shared" ref="L55:L56" si="22">(F55*-0.07)/100</f>
        <v>-0.32200000000000001</v>
      </c>
      <c r="M55" s="115">
        <f t="shared" si="20"/>
        <v>1.5604347826086957E-2</v>
      </c>
      <c r="N55" s="112" t="s">
        <v>619</v>
      </c>
      <c r="O55" s="191">
        <v>44389</v>
      </c>
      <c r="P55" s="1"/>
      <c r="Q55" s="1"/>
      <c r="R55" s="6" t="s">
        <v>620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18</v>
      </c>
      <c r="B56" s="107">
        <v>44389</v>
      </c>
      <c r="C56" s="178"/>
      <c r="D56" s="179" t="s">
        <v>673</v>
      </c>
      <c r="E56" s="106" t="s">
        <v>621</v>
      </c>
      <c r="F56" s="106">
        <v>850.5</v>
      </c>
      <c r="G56" s="106">
        <v>829</v>
      </c>
      <c r="H56" s="106">
        <v>869</v>
      </c>
      <c r="I56" s="106" t="s">
        <v>674</v>
      </c>
      <c r="J56" s="112" t="s">
        <v>675</v>
      </c>
      <c r="K56" s="112">
        <f t="shared" si="18"/>
        <v>18.5</v>
      </c>
      <c r="L56" s="114">
        <f t="shared" si="22"/>
        <v>-0.59535000000000005</v>
      </c>
      <c r="M56" s="115">
        <f t="shared" si="20"/>
        <v>2.1051910640799532E-2</v>
      </c>
      <c r="N56" s="112" t="s">
        <v>619</v>
      </c>
      <c r="O56" s="191">
        <v>44389</v>
      </c>
      <c r="P56" s="1"/>
      <c r="Q56" s="1"/>
      <c r="R56" s="6" t="s">
        <v>620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19</v>
      </c>
      <c r="B57" s="107">
        <v>44390</v>
      </c>
      <c r="C57" s="178"/>
      <c r="D57" s="179" t="s">
        <v>671</v>
      </c>
      <c r="E57" s="106" t="s">
        <v>621</v>
      </c>
      <c r="F57" s="106">
        <v>461.5</v>
      </c>
      <c r="G57" s="106">
        <v>449</v>
      </c>
      <c r="H57" s="106">
        <v>474.5</v>
      </c>
      <c r="I57" s="106">
        <v>485</v>
      </c>
      <c r="J57" s="112" t="s">
        <v>710</v>
      </c>
      <c r="K57" s="112">
        <f t="shared" ref="K57" si="23">H57-F57</f>
        <v>13</v>
      </c>
      <c r="L57" s="114">
        <f>(F57*-0.7)/100</f>
        <v>-3.2304999999999997</v>
      </c>
      <c r="M57" s="115">
        <f t="shared" ref="M57" si="24">(K57+L57)/F57</f>
        <v>2.1169014084507044E-2</v>
      </c>
      <c r="N57" s="112" t="s">
        <v>619</v>
      </c>
      <c r="O57" s="116">
        <v>44392</v>
      </c>
      <c r="P57" s="1"/>
      <c r="Q57" s="1"/>
      <c r="R57" s="6" t="s">
        <v>620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77">
        <v>20</v>
      </c>
      <c r="B58" s="107">
        <v>44390</v>
      </c>
      <c r="C58" s="178"/>
      <c r="D58" s="179" t="s">
        <v>329</v>
      </c>
      <c r="E58" s="106" t="s">
        <v>621</v>
      </c>
      <c r="F58" s="106">
        <v>853.5</v>
      </c>
      <c r="G58" s="106">
        <v>829</v>
      </c>
      <c r="H58" s="106">
        <v>868</v>
      </c>
      <c r="I58" s="106" t="s">
        <v>674</v>
      </c>
      <c r="J58" s="112" t="s">
        <v>676</v>
      </c>
      <c r="K58" s="112">
        <f>H58-F58</f>
        <v>14.5</v>
      </c>
      <c r="L58" s="114">
        <f>(F58*-0.07)/100</f>
        <v>-0.59745000000000004</v>
      </c>
      <c r="M58" s="115">
        <f>(K58+L58)/F58</f>
        <v>1.6288869361452841E-2</v>
      </c>
      <c r="N58" s="112" t="s">
        <v>619</v>
      </c>
      <c r="O58" s="191">
        <v>44390</v>
      </c>
      <c r="P58" s="1"/>
      <c r="Q58" s="1"/>
      <c r="R58" s="6" t="s">
        <v>620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21</v>
      </c>
      <c r="B59" s="107">
        <v>44391</v>
      </c>
      <c r="C59" s="178"/>
      <c r="D59" s="179" t="s">
        <v>584</v>
      </c>
      <c r="E59" s="106" t="s">
        <v>621</v>
      </c>
      <c r="F59" s="106">
        <v>342</v>
      </c>
      <c r="G59" s="106">
        <v>330</v>
      </c>
      <c r="H59" s="106">
        <v>355</v>
      </c>
      <c r="I59" s="106">
        <v>365</v>
      </c>
      <c r="J59" s="112" t="s">
        <v>710</v>
      </c>
      <c r="K59" s="112">
        <f t="shared" ref="K59:K61" si="25">H59-F59</f>
        <v>13</v>
      </c>
      <c r="L59" s="114">
        <f>(F59*-0.7)/100</f>
        <v>-2.3939999999999997</v>
      </c>
      <c r="M59" s="115">
        <f t="shared" ref="M59:M61" si="26">(K59+L59)/F59</f>
        <v>3.1011695906432747E-2</v>
      </c>
      <c r="N59" s="112" t="s">
        <v>619</v>
      </c>
      <c r="O59" s="116">
        <v>44392</v>
      </c>
      <c r="P59" s="1"/>
      <c r="Q59" s="1"/>
      <c r="R59" s="6" t="s">
        <v>632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359">
        <v>22</v>
      </c>
      <c r="B60" s="380">
        <v>44392</v>
      </c>
      <c r="C60" s="361"/>
      <c r="D60" s="362" t="s">
        <v>42</v>
      </c>
      <c r="E60" s="363" t="s">
        <v>621</v>
      </c>
      <c r="F60" s="363">
        <v>225.5</v>
      </c>
      <c r="G60" s="363">
        <v>219</v>
      </c>
      <c r="H60" s="363">
        <v>219</v>
      </c>
      <c r="I60" s="363" t="s">
        <v>978</v>
      </c>
      <c r="J60" s="364" t="s">
        <v>999</v>
      </c>
      <c r="K60" s="365">
        <f t="shared" si="25"/>
        <v>-6.5</v>
      </c>
      <c r="L60" s="366">
        <f t="shared" ref="L60:L61" si="27">(F60*-0.7)/100</f>
        <v>-1.5785</v>
      </c>
      <c r="M60" s="367">
        <f t="shared" si="26"/>
        <v>-3.5824833702882482E-2</v>
      </c>
      <c r="N60" s="185" t="s">
        <v>653</v>
      </c>
      <c r="O60" s="188">
        <v>44396</v>
      </c>
      <c r="P60" s="1"/>
      <c r="Q60" s="1"/>
      <c r="R60" s="6" t="s">
        <v>620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77">
        <v>23</v>
      </c>
      <c r="B61" s="107">
        <v>44392</v>
      </c>
      <c r="C61" s="178"/>
      <c r="D61" s="179" t="s">
        <v>979</v>
      </c>
      <c r="E61" s="106" t="s">
        <v>621</v>
      </c>
      <c r="F61" s="106">
        <v>2095</v>
      </c>
      <c r="G61" s="106">
        <v>2045</v>
      </c>
      <c r="H61" s="106">
        <v>2135</v>
      </c>
      <c r="I61" s="106">
        <v>2190</v>
      </c>
      <c r="J61" s="112" t="s">
        <v>779</v>
      </c>
      <c r="K61" s="112">
        <f t="shared" si="25"/>
        <v>40</v>
      </c>
      <c r="L61" s="114">
        <f t="shared" si="27"/>
        <v>-14.664999999999999</v>
      </c>
      <c r="M61" s="115">
        <f t="shared" si="26"/>
        <v>1.2093078758949881E-2</v>
      </c>
      <c r="N61" s="112" t="s">
        <v>619</v>
      </c>
      <c r="O61" s="116">
        <v>44396</v>
      </c>
      <c r="P61" s="1"/>
      <c r="Q61" s="1"/>
      <c r="R61" s="6" t="s">
        <v>632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77">
        <v>24</v>
      </c>
      <c r="B62" s="107">
        <v>44392</v>
      </c>
      <c r="C62" s="178"/>
      <c r="D62" s="179" t="s">
        <v>278</v>
      </c>
      <c r="E62" s="106" t="s">
        <v>621</v>
      </c>
      <c r="F62" s="106">
        <v>580</v>
      </c>
      <c r="G62" s="106">
        <v>564</v>
      </c>
      <c r="H62" s="106">
        <v>596</v>
      </c>
      <c r="I62" s="106" t="s">
        <v>980</v>
      </c>
      <c r="J62" s="112" t="s">
        <v>972</v>
      </c>
      <c r="K62" s="112">
        <f>H62-F62</f>
        <v>16</v>
      </c>
      <c r="L62" s="114">
        <f>(F62*-0.07)/100</f>
        <v>-0.40600000000000003</v>
      </c>
      <c r="M62" s="115">
        <f>(K62+L62)/F62</f>
        <v>2.6886206896551725E-2</v>
      </c>
      <c r="N62" s="112" t="s">
        <v>619</v>
      </c>
      <c r="O62" s="191">
        <v>44392</v>
      </c>
      <c r="P62" s="1"/>
      <c r="Q62" s="1"/>
      <c r="R62" s="6" t="s">
        <v>620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59">
        <v>25</v>
      </c>
      <c r="B63" s="380">
        <v>44392</v>
      </c>
      <c r="C63" s="361"/>
      <c r="D63" s="362" t="s">
        <v>269</v>
      </c>
      <c r="E63" s="363" t="s">
        <v>621</v>
      </c>
      <c r="F63" s="363">
        <v>667.5</v>
      </c>
      <c r="G63" s="363">
        <v>649</v>
      </c>
      <c r="H63" s="363">
        <v>649</v>
      </c>
      <c r="I63" s="363" t="s">
        <v>981</v>
      </c>
      <c r="J63" s="364" t="s">
        <v>1029</v>
      </c>
      <c r="K63" s="365">
        <f t="shared" ref="K63" si="28">H63-F63</f>
        <v>-18.5</v>
      </c>
      <c r="L63" s="366">
        <f t="shared" ref="L63" si="29">(F63*-0.7)/100</f>
        <v>-4.6724999999999994</v>
      </c>
      <c r="M63" s="367">
        <f t="shared" ref="M63" si="30">(K63+L63)/F63</f>
        <v>-3.4715355805243445E-2</v>
      </c>
      <c r="N63" s="185" t="s">
        <v>653</v>
      </c>
      <c r="O63" s="188">
        <v>44400</v>
      </c>
      <c r="P63" s="1"/>
      <c r="Q63" s="1"/>
      <c r="R63" s="6" t="s">
        <v>632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377">
        <v>26</v>
      </c>
      <c r="B64" s="369">
        <v>44393</v>
      </c>
      <c r="C64" s="370"/>
      <c r="D64" s="378" t="s">
        <v>329</v>
      </c>
      <c r="E64" s="356" t="s">
        <v>621</v>
      </c>
      <c r="F64" s="356">
        <v>850.5</v>
      </c>
      <c r="G64" s="356">
        <v>825</v>
      </c>
      <c r="H64" s="356">
        <v>864.5</v>
      </c>
      <c r="I64" s="356">
        <v>895</v>
      </c>
      <c r="J64" s="112" t="s">
        <v>709</v>
      </c>
      <c r="K64" s="112">
        <f>H64-F64</f>
        <v>14</v>
      </c>
      <c r="L64" s="114">
        <f>(F64*-0.07)/100</f>
        <v>-0.59535000000000005</v>
      </c>
      <c r="M64" s="115">
        <f>(K64+L64)/F64</f>
        <v>1.5760905349794237E-2</v>
      </c>
      <c r="N64" s="112" t="s">
        <v>619</v>
      </c>
      <c r="O64" s="191">
        <v>44393</v>
      </c>
      <c r="P64" s="1"/>
      <c r="Q64" s="1"/>
      <c r="R64" s="6" t="s">
        <v>620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59">
        <v>27</v>
      </c>
      <c r="B65" s="380">
        <v>44393</v>
      </c>
      <c r="C65" s="361"/>
      <c r="D65" s="362" t="s">
        <v>998</v>
      </c>
      <c r="E65" s="363" t="s">
        <v>621</v>
      </c>
      <c r="F65" s="363">
        <v>310</v>
      </c>
      <c r="G65" s="363">
        <v>300</v>
      </c>
      <c r="H65" s="363">
        <v>300</v>
      </c>
      <c r="I65" s="363">
        <v>330</v>
      </c>
      <c r="J65" s="364" t="s">
        <v>1000</v>
      </c>
      <c r="K65" s="365">
        <f t="shared" ref="K65" si="31">H65-F65</f>
        <v>-10</v>
      </c>
      <c r="L65" s="366">
        <f t="shared" ref="L65" si="32">(F65*-0.7)/100</f>
        <v>-2.17</v>
      </c>
      <c r="M65" s="367">
        <f t="shared" ref="M65" si="33">(K65+L65)/F65</f>
        <v>-3.9258064516129031E-2</v>
      </c>
      <c r="N65" s="185" t="s">
        <v>653</v>
      </c>
      <c r="O65" s="188">
        <v>44396</v>
      </c>
      <c r="P65" s="1"/>
      <c r="Q65" s="1"/>
      <c r="R65" s="6" t="s">
        <v>632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72">
        <v>28</v>
      </c>
      <c r="B66" s="173">
        <v>44397</v>
      </c>
      <c r="C66" s="174"/>
      <c r="D66" s="175" t="s">
        <v>329</v>
      </c>
      <c r="E66" s="117" t="s">
        <v>621</v>
      </c>
      <c r="F66" s="117" t="s">
        <v>1015</v>
      </c>
      <c r="G66" s="117">
        <v>821</v>
      </c>
      <c r="H66" s="117"/>
      <c r="I66" s="381">
        <v>895</v>
      </c>
      <c r="J66" s="382" t="s">
        <v>626</v>
      </c>
      <c r="K66" s="383"/>
      <c r="L66" s="384"/>
      <c r="M66" s="385"/>
      <c r="N66" s="382"/>
      <c r="O66" s="386"/>
      <c r="P66" s="1"/>
      <c r="Q66" s="1"/>
      <c r="R66" s="6" t="s">
        <v>620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392">
        <v>29</v>
      </c>
      <c r="B67" s="393">
        <v>44397</v>
      </c>
      <c r="C67" s="394"/>
      <c r="D67" s="395" t="s">
        <v>126</v>
      </c>
      <c r="E67" s="396" t="s">
        <v>621</v>
      </c>
      <c r="F67" s="396">
        <v>640.5</v>
      </c>
      <c r="G67" s="396">
        <v>619</v>
      </c>
      <c r="H67" s="396">
        <v>643</v>
      </c>
      <c r="I67" s="396" t="s">
        <v>1016</v>
      </c>
      <c r="J67" s="397" t="s">
        <v>1017</v>
      </c>
      <c r="K67" s="397">
        <f>H67-F67</f>
        <v>2.5</v>
      </c>
      <c r="L67" s="398">
        <f>(F67*-0.07)/100</f>
        <v>-0.44835000000000003</v>
      </c>
      <c r="M67" s="399">
        <f>(K67+L67)/F67</f>
        <v>3.2032006245120998E-3</v>
      </c>
      <c r="N67" s="397" t="s">
        <v>857</v>
      </c>
      <c r="O67" s="400">
        <v>44397</v>
      </c>
      <c r="P67" s="1"/>
      <c r="Q67" s="1"/>
      <c r="R67" s="6" t="s">
        <v>620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414">
        <v>30</v>
      </c>
      <c r="B68" s="415">
        <v>44399</v>
      </c>
      <c r="C68" s="416"/>
      <c r="D68" s="417" t="s">
        <v>146</v>
      </c>
      <c r="E68" s="418" t="s">
        <v>621</v>
      </c>
      <c r="F68" s="418">
        <v>457</v>
      </c>
      <c r="G68" s="418">
        <v>444</v>
      </c>
      <c r="H68" s="418">
        <v>443.5</v>
      </c>
      <c r="I68" s="418">
        <v>485</v>
      </c>
      <c r="J68" s="364" t="s">
        <v>1046</v>
      </c>
      <c r="K68" s="365">
        <f t="shared" ref="K68" si="34">H68-F68</f>
        <v>-13.5</v>
      </c>
      <c r="L68" s="366">
        <f t="shared" ref="L68" si="35">(F68*-0.7)/100</f>
        <v>-3.1989999999999998</v>
      </c>
      <c r="M68" s="367">
        <f t="shared" ref="M68" si="36">(K68+L68)/F68</f>
        <v>-3.6540481400437634E-2</v>
      </c>
      <c r="N68" s="185" t="s">
        <v>653</v>
      </c>
      <c r="O68" s="188">
        <v>44403</v>
      </c>
      <c r="P68" s="1"/>
      <c r="Q68" s="1"/>
      <c r="R68" s="6" t="s">
        <v>620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>
        <v>31</v>
      </c>
      <c r="B69" s="173">
        <v>44399</v>
      </c>
      <c r="C69" s="174"/>
      <c r="D69" s="175" t="s">
        <v>540</v>
      </c>
      <c r="E69" s="117" t="s">
        <v>621</v>
      </c>
      <c r="F69" s="117" t="s">
        <v>1022</v>
      </c>
      <c r="G69" s="117">
        <v>2040</v>
      </c>
      <c r="H69" s="117"/>
      <c r="I69" s="381" t="s">
        <v>1023</v>
      </c>
      <c r="J69" s="382" t="s">
        <v>626</v>
      </c>
      <c r="K69" s="383"/>
      <c r="L69" s="384"/>
      <c r="M69" s="385"/>
      <c r="N69" s="382"/>
      <c r="O69" s="386"/>
      <c r="P69" s="1"/>
      <c r="Q69" s="1"/>
      <c r="R69" s="6" t="s">
        <v>620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359">
        <v>32</v>
      </c>
      <c r="B70" s="360">
        <v>44403</v>
      </c>
      <c r="C70" s="361"/>
      <c r="D70" s="362" t="s">
        <v>346</v>
      </c>
      <c r="E70" s="363" t="s">
        <v>621</v>
      </c>
      <c r="F70" s="363">
        <v>314.5</v>
      </c>
      <c r="G70" s="363">
        <v>303</v>
      </c>
      <c r="H70" s="363">
        <v>303</v>
      </c>
      <c r="I70" s="363">
        <v>335</v>
      </c>
      <c r="J70" s="364" t="s">
        <v>1065</v>
      </c>
      <c r="K70" s="365">
        <f t="shared" ref="K70:K71" si="37">H70-F70</f>
        <v>-11.5</v>
      </c>
      <c r="L70" s="366">
        <f t="shared" ref="L70:L71" si="38">(F70*-0.7)/100</f>
        <v>-2.2014999999999998</v>
      </c>
      <c r="M70" s="367">
        <f t="shared" ref="M70:M71" si="39">(K70+L70)/F70</f>
        <v>-4.3565977742448331E-2</v>
      </c>
      <c r="N70" s="185" t="s">
        <v>653</v>
      </c>
      <c r="O70" s="188">
        <v>44405</v>
      </c>
      <c r="P70" s="1"/>
      <c r="Q70" s="1"/>
      <c r="R70" s="6" t="s">
        <v>632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359">
        <v>33</v>
      </c>
      <c r="B71" s="360">
        <v>44404</v>
      </c>
      <c r="C71" s="361"/>
      <c r="D71" s="362" t="s">
        <v>62</v>
      </c>
      <c r="E71" s="363" t="s">
        <v>621</v>
      </c>
      <c r="F71" s="363">
        <v>749</v>
      </c>
      <c r="G71" s="363">
        <v>730</v>
      </c>
      <c r="H71" s="363">
        <v>730</v>
      </c>
      <c r="I71" s="363" t="s">
        <v>648</v>
      </c>
      <c r="J71" s="364" t="s">
        <v>1066</v>
      </c>
      <c r="K71" s="365">
        <f t="shared" si="37"/>
        <v>-19</v>
      </c>
      <c r="L71" s="366">
        <f t="shared" si="38"/>
        <v>-5.2429999999999994</v>
      </c>
      <c r="M71" s="367">
        <f t="shared" si="39"/>
        <v>-3.2367156208277702E-2</v>
      </c>
      <c r="N71" s="185" t="s">
        <v>653</v>
      </c>
      <c r="O71" s="188">
        <v>44405</v>
      </c>
      <c r="P71" s="1"/>
      <c r="Q71" s="1"/>
      <c r="R71" s="6" t="s">
        <v>620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72">
        <v>34</v>
      </c>
      <c r="B72" s="118">
        <v>44406</v>
      </c>
      <c r="C72" s="174"/>
      <c r="D72" s="175" t="s">
        <v>317</v>
      </c>
      <c r="E72" s="117" t="s">
        <v>621</v>
      </c>
      <c r="F72" s="117" t="s">
        <v>1094</v>
      </c>
      <c r="G72" s="117">
        <v>1115</v>
      </c>
      <c r="H72" s="117"/>
      <c r="I72" s="117" t="s">
        <v>1095</v>
      </c>
      <c r="J72" s="123" t="s">
        <v>626</v>
      </c>
      <c r="K72" s="123"/>
      <c r="L72" s="124"/>
      <c r="M72" s="125"/>
      <c r="N72" s="123"/>
      <c r="O72" s="126"/>
      <c r="P72" s="1"/>
      <c r="Q72" s="1"/>
      <c r="R72" s="6" t="s">
        <v>632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377">
        <v>35</v>
      </c>
      <c r="B73" s="352">
        <v>44407</v>
      </c>
      <c r="C73" s="370"/>
      <c r="D73" s="378" t="s">
        <v>1124</v>
      </c>
      <c r="E73" s="356" t="s">
        <v>621</v>
      </c>
      <c r="F73" s="356">
        <v>155.25</v>
      </c>
      <c r="G73" s="356">
        <v>150.5</v>
      </c>
      <c r="H73" s="356">
        <v>161</v>
      </c>
      <c r="I73" s="356">
        <v>165</v>
      </c>
      <c r="J73" s="112" t="s">
        <v>1125</v>
      </c>
      <c r="K73" s="112">
        <f>H73-F73</f>
        <v>5.75</v>
      </c>
      <c r="L73" s="114">
        <f>(F73*-0.07)/100</f>
        <v>-0.10867500000000002</v>
      </c>
      <c r="M73" s="115">
        <f>(K73+L73)/F73</f>
        <v>3.6337037037037036E-2</v>
      </c>
      <c r="N73" s="112" t="s">
        <v>619</v>
      </c>
      <c r="O73" s="191">
        <v>44407</v>
      </c>
      <c r="P73" s="1"/>
      <c r="Q73" s="1"/>
      <c r="R73" s="6" t="s">
        <v>620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>
      <c r="A74" s="377">
        <v>36</v>
      </c>
      <c r="B74" s="352">
        <v>44407</v>
      </c>
      <c r="C74" s="370"/>
      <c r="D74" s="378" t="s">
        <v>269</v>
      </c>
      <c r="E74" s="356" t="s">
        <v>621</v>
      </c>
      <c r="F74" s="356">
        <v>601</v>
      </c>
      <c r="G74" s="356">
        <v>585</v>
      </c>
      <c r="H74" s="356">
        <v>619.5</v>
      </c>
      <c r="I74" s="356">
        <v>630</v>
      </c>
      <c r="J74" s="112" t="s">
        <v>675</v>
      </c>
      <c r="K74" s="112">
        <f>H74-F74</f>
        <v>18.5</v>
      </c>
      <c r="L74" s="114">
        <f>(F74*-0.07)/100</f>
        <v>-0.42070000000000007</v>
      </c>
      <c r="M74" s="115">
        <f>(K74+L74)/F74</f>
        <v>3.0082029950083196E-2</v>
      </c>
      <c r="N74" s="112" t="s">
        <v>619</v>
      </c>
      <c r="O74" s="191">
        <v>44407</v>
      </c>
      <c r="P74" s="1"/>
      <c r="Q74" s="1"/>
      <c r="R74" s="6" t="s">
        <v>620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>
      <c r="A75" s="172">
        <v>37</v>
      </c>
      <c r="B75" s="118">
        <v>44407</v>
      </c>
      <c r="C75" s="174"/>
      <c r="D75" s="175" t="s">
        <v>354</v>
      </c>
      <c r="E75" s="117" t="s">
        <v>621</v>
      </c>
      <c r="F75" s="117" t="s">
        <v>1126</v>
      </c>
      <c r="G75" s="117">
        <v>179</v>
      </c>
      <c r="H75" s="117"/>
      <c r="I75" s="117" t="s">
        <v>1127</v>
      </c>
      <c r="J75" s="123" t="s">
        <v>626</v>
      </c>
      <c r="K75" s="123"/>
      <c r="L75" s="124"/>
      <c r="M75" s="125"/>
      <c r="N75" s="123"/>
      <c r="O75" s="126"/>
      <c r="P75" s="1"/>
      <c r="Q75" s="1"/>
      <c r="R75" s="6" t="s">
        <v>632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customHeight="1">
      <c r="A76" s="172"/>
      <c r="B76" s="118"/>
      <c r="C76" s="174"/>
      <c r="D76" s="175"/>
      <c r="E76" s="117"/>
      <c r="F76" s="117"/>
      <c r="G76" s="117"/>
      <c r="H76" s="117"/>
      <c r="I76" s="117"/>
      <c r="J76" s="123"/>
      <c r="K76" s="123"/>
      <c r="L76" s="124"/>
      <c r="M76" s="125"/>
      <c r="N76" s="123"/>
      <c r="O76" s="12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5" customHeight="1">
      <c r="A78" s="193"/>
      <c r="B78" s="139"/>
      <c r="C78" s="194"/>
      <c r="D78" s="195"/>
      <c r="E78" s="138"/>
      <c r="F78" s="138"/>
      <c r="G78" s="138"/>
      <c r="H78" s="138"/>
      <c r="I78" s="138"/>
      <c r="J78" s="196"/>
      <c r="K78" s="196"/>
      <c r="L78" s="197"/>
      <c r="M78" s="198"/>
      <c r="N78" s="144"/>
      <c r="O78" s="199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44.25" customHeight="1">
      <c r="A79" s="150" t="s">
        <v>640</v>
      </c>
      <c r="B79" s="194"/>
      <c r="C79" s="194"/>
      <c r="D79" s="1"/>
      <c r="E79" s="6"/>
      <c r="F79" s="6"/>
      <c r="G79" s="6"/>
      <c r="H79" s="6" t="s">
        <v>677</v>
      </c>
      <c r="I79" s="6"/>
      <c r="J79" s="6"/>
      <c r="K79" s="146"/>
      <c r="L79" s="198"/>
      <c r="M79" s="146"/>
      <c r="N79" s="147"/>
      <c r="O79" s="14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38" ht="12.75" customHeight="1">
      <c r="A80" s="157" t="s">
        <v>641</v>
      </c>
      <c r="B80" s="150"/>
      <c r="C80" s="150"/>
      <c r="D80" s="150"/>
      <c r="E80" s="44"/>
      <c r="F80" s="158" t="s">
        <v>642</v>
      </c>
      <c r="G80" s="61"/>
      <c r="H80" s="44"/>
      <c r="I80" s="61"/>
      <c r="J80" s="6"/>
      <c r="K80" s="200"/>
      <c r="L80" s="201"/>
      <c r="M80" s="6"/>
      <c r="N80" s="140"/>
      <c r="O80" s="202"/>
      <c r="P80" s="44"/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4.25" customHeight="1">
      <c r="A81" s="157"/>
      <c r="B81" s="150"/>
      <c r="C81" s="150"/>
      <c r="D81" s="150"/>
      <c r="E81" s="6"/>
      <c r="F81" s="158" t="s">
        <v>644</v>
      </c>
      <c r="G81" s="61"/>
      <c r="H81" s="44"/>
      <c r="I81" s="61"/>
      <c r="J81" s="6"/>
      <c r="K81" s="200"/>
      <c r="L81" s="201"/>
      <c r="M81" s="6"/>
      <c r="N81" s="140"/>
      <c r="O81" s="202"/>
      <c r="P81" s="44"/>
      <c r="Q81" s="44"/>
      <c r="R81" s="6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14.25" customHeight="1">
      <c r="A82" s="150"/>
      <c r="B82" s="150"/>
      <c r="C82" s="150"/>
      <c r="D82" s="150"/>
      <c r="E82" s="6"/>
      <c r="F82" s="6"/>
      <c r="G82" s="6"/>
      <c r="H82" s="6"/>
      <c r="I82" s="6"/>
      <c r="J82" s="163"/>
      <c r="K82" s="160"/>
      <c r="L82" s="161"/>
      <c r="M82" s="6"/>
      <c r="N82" s="164"/>
      <c r="O82" s="1"/>
      <c r="P82" s="44"/>
      <c r="Q82" s="44"/>
      <c r="R82" s="6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1:38" ht="12.75" customHeight="1">
      <c r="A83" s="203" t="s">
        <v>678</v>
      </c>
      <c r="B83" s="203"/>
      <c r="C83" s="203"/>
      <c r="D83" s="203"/>
      <c r="E83" s="6"/>
      <c r="F83" s="6"/>
      <c r="G83" s="6"/>
      <c r="H83" s="6"/>
      <c r="I83" s="6"/>
      <c r="J83" s="6"/>
      <c r="K83" s="6"/>
      <c r="L83" s="6"/>
      <c r="M83" s="6"/>
      <c r="N83" s="6"/>
      <c r="O83" s="24"/>
      <c r="Q83" s="44"/>
      <c r="R83" s="6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</row>
    <row r="84" spans="1:38" ht="38.25" customHeight="1">
      <c r="A84" s="102" t="s">
        <v>16</v>
      </c>
      <c r="B84" s="102" t="s">
        <v>590</v>
      </c>
      <c r="C84" s="102"/>
      <c r="D84" s="103" t="s">
        <v>605</v>
      </c>
      <c r="E84" s="102" t="s">
        <v>606</v>
      </c>
      <c r="F84" s="102" t="s">
        <v>607</v>
      </c>
      <c r="G84" s="102" t="s">
        <v>646</v>
      </c>
      <c r="H84" s="102" t="s">
        <v>609</v>
      </c>
      <c r="I84" s="102" t="s">
        <v>610</v>
      </c>
      <c r="J84" s="101" t="s">
        <v>611</v>
      </c>
      <c r="K84" s="204" t="s">
        <v>679</v>
      </c>
      <c r="L84" s="104" t="s">
        <v>613</v>
      </c>
      <c r="M84" s="204" t="s">
        <v>680</v>
      </c>
      <c r="N84" s="102" t="s">
        <v>681</v>
      </c>
      <c r="O84" s="101" t="s">
        <v>615</v>
      </c>
      <c r="P84" s="103" t="s">
        <v>616</v>
      </c>
      <c r="Q84" s="44"/>
      <c r="R84" s="6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</row>
    <row r="85" spans="1:38" ht="13.5" customHeight="1">
      <c r="A85" s="205">
        <v>1</v>
      </c>
      <c r="B85" s="107">
        <v>44376</v>
      </c>
      <c r="C85" s="109"/>
      <c r="D85" s="206" t="s">
        <v>682</v>
      </c>
      <c r="E85" s="106" t="s">
        <v>621</v>
      </c>
      <c r="F85" s="106">
        <v>426.5</v>
      </c>
      <c r="G85" s="106">
        <v>418</v>
      </c>
      <c r="H85" s="106">
        <v>432</v>
      </c>
      <c r="I85" s="112">
        <v>445</v>
      </c>
      <c r="J85" s="112" t="s">
        <v>657</v>
      </c>
      <c r="K85" s="207">
        <f t="shared" ref="K85:K94" si="40">H85-F85</f>
        <v>5.5</v>
      </c>
      <c r="L85" s="208">
        <f t="shared" ref="L85:L94" si="41">(H85*N85)*0.07%</f>
        <v>453.60000000000008</v>
      </c>
      <c r="M85" s="209">
        <f t="shared" ref="M85:M94" si="42">(K85*N85)-L85</f>
        <v>7796.4</v>
      </c>
      <c r="N85" s="112">
        <v>1500</v>
      </c>
      <c r="O85" s="113" t="s">
        <v>619</v>
      </c>
      <c r="P85" s="116">
        <v>44382</v>
      </c>
      <c r="Q85" s="210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05">
        <v>2</v>
      </c>
      <c r="B86" s="107">
        <v>44377</v>
      </c>
      <c r="C86" s="109"/>
      <c r="D86" s="206" t="s">
        <v>683</v>
      </c>
      <c r="E86" s="106" t="s">
        <v>621</v>
      </c>
      <c r="F86" s="106">
        <v>1679</v>
      </c>
      <c r="G86" s="106">
        <v>1645</v>
      </c>
      <c r="H86" s="106">
        <v>1702</v>
      </c>
      <c r="I86" s="112">
        <v>1740</v>
      </c>
      <c r="J86" s="112" t="s">
        <v>628</v>
      </c>
      <c r="K86" s="207">
        <f t="shared" si="40"/>
        <v>23</v>
      </c>
      <c r="L86" s="208">
        <f t="shared" si="41"/>
        <v>416.99000000000007</v>
      </c>
      <c r="M86" s="209">
        <f t="shared" si="42"/>
        <v>7633.01</v>
      </c>
      <c r="N86" s="112">
        <v>350</v>
      </c>
      <c r="O86" s="113" t="s">
        <v>619</v>
      </c>
      <c r="P86" s="116">
        <v>44378</v>
      </c>
      <c r="Q86" s="210"/>
      <c r="R86" s="6" t="s">
        <v>632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05">
        <v>3</v>
      </c>
      <c r="B87" s="107">
        <v>44377</v>
      </c>
      <c r="C87" s="109"/>
      <c r="D87" s="206" t="s">
        <v>684</v>
      </c>
      <c r="E87" s="106" t="s">
        <v>621</v>
      </c>
      <c r="F87" s="106">
        <v>755</v>
      </c>
      <c r="G87" s="106">
        <v>745</v>
      </c>
      <c r="H87" s="106">
        <v>762</v>
      </c>
      <c r="I87" s="112">
        <v>775</v>
      </c>
      <c r="J87" s="112" t="s">
        <v>663</v>
      </c>
      <c r="K87" s="207">
        <f t="shared" si="40"/>
        <v>7</v>
      </c>
      <c r="L87" s="208">
        <f t="shared" si="41"/>
        <v>640.08000000000004</v>
      </c>
      <c r="M87" s="209">
        <f t="shared" si="42"/>
        <v>7759.92</v>
      </c>
      <c r="N87" s="112">
        <v>1200</v>
      </c>
      <c r="O87" s="113" t="s">
        <v>619</v>
      </c>
      <c r="P87" s="116">
        <v>44382</v>
      </c>
      <c r="Q87" s="210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05">
        <v>4</v>
      </c>
      <c r="B88" s="107">
        <v>44377</v>
      </c>
      <c r="C88" s="109"/>
      <c r="D88" s="206" t="s">
        <v>685</v>
      </c>
      <c r="E88" s="106" t="s">
        <v>621</v>
      </c>
      <c r="F88" s="106">
        <v>2482.5</v>
      </c>
      <c r="G88" s="106">
        <v>2440</v>
      </c>
      <c r="H88" s="106">
        <v>2507.5</v>
      </c>
      <c r="I88" s="112" t="s">
        <v>686</v>
      </c>
      <c r="J88" s="112" t="s">
        <v>687</v>
      </c>
      <c r="K88" s="207">
        <f t="shared" si="40"/>
        <v>25</v>
      </c>
      <c r="L88" s="208">
        <f t="shared" si="41"/>
        <v>526.57500000000005</v>
      </c>
      <c r="M88" s="209">
        <f t="shared" si="42"/>
        <v>6973.4250000000002</v>
      </c>
      <c r="N88" s="112">
        <v>300</v>
      </c>
      <c r="O88" s="113" t="s">
        <v>619</v>
      </c>
      <c r="P88" s="116">
        <v>44382</v>
      </c>
      <c r="Q88" s="210"/>
      <c r="R88" s="6" t="s">
        <v>632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05">
        <v>5</v>
      </c>
      <c r="B89" s="107">
        <v>44378</v>
      </c>
      <c r="C89" s="109"/>
      <c r="D89" s="206" t="s">
        <v>688</v>
      </c>
      <c r="E89" s="106" t="s">
        <v>621</v>
      </c>
      <c r="F89" s="106">
        <v>687.5</v>
      </c>
      <c r="G89" s="106">
        <v>676</v>
      </c>
      <c r="H89" s="106">
        <v>695</v>
      </c>
      <c r="I89" s="112" t="s">
        <v>689</v>
      </c>
      <c r="J89" s="112" t="s">
        <v>690</v>
      </c>
      <c r="K89" s="207">
        <f t="shared" si="40"/>
        <v>7.5</v>
      </c>
      <c r="L89" s="208">
        <f t="shared" si="41"/>
        <v>535.15000000000009</v>
      </c>
      <c r="M89" s="209">
        <f t="shared" si="42"/>
        <v>7714.85</v>
      </c>
      <c r="N89" s="112">
        <v>1100</v>
      </c>
      <c r="O89" s="113" t="s">
        <v>619</v>
      </c>
      <c r="P89" s="116">
        <v>44390</v>
      </c>
      <c r="Q89" s="210"/>
      <c r="R89" s="6" t="s">
        <v>620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05">
        <v>6</v>
      </c>
      <c r="B90" s="107">
        <v>44379</v>
      </c>
      <c r="C90" s="109"/>
      <c r="D90" s="206" t="s">
        <v>691</v>
      </c>
      <c r="E90" s="106" t="s">
        <v>621</v>
      </c>
      <c r="F90" s="106">
        <v>861.5</v>
      </c>
      <c r="G90" s="106">
        <v>844</v>
      </c>
      <c r="H90" s="106">
        <v>871.5</v>
      </c>
      <c r="I90" s="112" t="s">
        <v>692</v>
      </c>
      <c r="J90" s="112" t="s">
        <v>631</v>
      </c>
      <c r="K90" s="207">
        <f t="shared" si="40"/>
        <v>10</v>
      </c>
      <c r="L90" s="208">
        <f t="shared" si="41"/>
        <v>518.54250000000002</v>
      </c>
      <c r="M90" s="209">
        <f t="shared" si="42"/>
        <v>7981.4575000000004</v>
      </c>
      <c r="N90" s="112">
        <v>850</v>
      </c>
      <c r="O90" s="113" t="s">
        <v>619</v>
      </c>
      <c r="P90" s="191">
        <v>44379</v>
      </c>
      <c r="Q90" s="210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05">
        <v>7</v>
      </c>
      <c r="B91" s="107">
        <v>44379</v>
      </c>
      <c r="C91" s="109"/>
      <c r="D91" s="206" t="s">
        <v>683</v>
      </c>
      <c r="E91" s="106" t="s">
        <v>621</v>
      </c>
      <c r="F91" s="106">
        <v>1691.5</v>
      </c>
      <c r="G91" s="106">
        <v>1655</v>
      </c>
      <c r="H91" s="106">
        <v>1711</v>
      </c>
      <c r="I91" s="112">
        <v>1750</v>
      </c>
      <c r="J91" s="112" t="s">
        <v>693</v>
      </c>
      <c r="K91" s="207">
        <f t="shared" si="40"/>
        <v>19.5</v>
      </c>
      <c r="L91" s="208">
        <f t="shared" si="41"/>
        <v>419.19500000000005</v>
      </c>
      <c r="M91" s="209">
        <f t="shared" si="42"/>
        <v>6405.8050000000003</v>
      </c>
      <c r="N91" s="112">
        <v>350</v>
      </c>
      <c r="O91" s="113" t="s">
        <v>619</v>
      </c>
      <c r="P91" s="116">
        <v>44384</v>
      </c>
      <c r="Q91" s="210"/>
      <c r="R91" s="6" t="s">
        <v>632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05">
        <v>8</v>
      </c>
      <c r="B92" s="107">
        <v>44379</v>
      </c>
      <c r="C92" s="109"/>
      <c r="D92" s="206" t="s">
        <v>694</v>
      </c>
      <c r="E92" s="106" t="s">
        <v>621</v>
      </c>
      <c r="F92" s="106">
        <v>3555</v>
      </c>
      <c r="G92" s="106">
        <v>3490</v>
      </c>
      <c r="H92" s="106">
        <v>3597.5</v>
      </c>
      <c r="I92" s="112" t="s">
        <v>695</v>
      </c>
      <c r="J92" s="112" t="s">
        <v>696</v>
      </c>
      <c r="K92" s="207">
        <f t="shared" si="40"/>
        <v>42.5</v>
      </c>
      <c r="L92" s="208">
        <f t="shared" si="41"/>
        <v>503.65000000000009</v>
      </c>
      <c r="M92" s="209">
        <f t="shared" si="42"/>
        <v>7996.35</v>
      </c>
      <c r="N92" s="112">
        <v>200</v>
      </c>
      <c r="O92" s="113" t="s">
        <v>619</v>
      </c>
      <c r="P92" s="116">
        <v>44382</v>
      </c>
      <c r="Q92" s="210"/>
      <c r="R92" s="6" t="s">
        <v>620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11">
        <v>9</v>
      </c>
      <c r="B93" s="181">
        <v>44382</v>
      </c>
      <c r="C93" s="212"/>
      <c r="D93" s="213" t="s">
        <v>691</v>
      </c>
      <c r="E93" s="184" t="s">
        <v>621</v>
      </c>
      <c r="F93" s="184">
        <v>868</v>
      </c>
      <c r="G93" s="184">
        <v>850</v>
      </c>
      <c r="H93" s="184">
        <v>855</v>
      </c>
      <c r="I93" s="185" t="s">
        <v>697</v>
      </c>
      <c r="J93" s="185" t="s">
        <v>698</v>
      </c>
      <c r="K93" s="214">
        <f t="shared" si="40"/>
        <v>-13</v>
      </c>
      <c r="L93" s="215">
        <f t="shared" si="41"/>
        <v>508.72500000000008</v>
      </c>
      <c r="M93" s="216">
        <f t="shared" si="42"/>
        <v>-11558.725</v>
      </c>
      <c r="N93" s="185">
        <v>850</v>
      </c>
      <c r="O93" s="217" t="s">
        <v>653</v>
      </c>
      <c r="P93" s="188">
        <v>44384</v>
      </c>
      <c r="Q93" s="210"/>
      <c r="R93" s="6" t="s">
        <v>620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11">
        <v>10</v>
      </c>
      <c r="B94" s="181">
        <v>44382</v>
      </c>
      <c r="C94" s="219"/>
      <c r="D94" s="213" t="s">
        <v>694</v>
      </c>
      <c r="E94" s="184" t="s">
        <v>621</v>
      </c>
      <c r="F94" s="184">
        <v>3545</v>
      </c>
      <c r="G94" s="184">
        <v>3480</v>
      </c>
      <c r="H94" s="184">
        <v>3480</v>
      </c>
      <c r="I94" s="185" t="s">
        <v>695</v>
      </c>
      <c r="J94" s="185" t="s">
        <v>969</v>
      </c>
      <c r="K94" s="214">
        <f t="shared" si="40"/>
        <v>-65</v>
      </c>
      <c r="L94" s="215">
        <f t="shared" si="41"/>
        <v>487.20000000000005</v>
      </c>
      <c r="M94" s="216">
        <f t="shared" si="42"/>
        <v>-13487.2</v>
      </c>
      <c r="N94" s="185">
        <v>200</v>
      </c>
      <c r="O94" s="217" t="s">
        <v>653</v>
      </c>
      <c r="P94" s="188">
        <v>44391</v>
      </c>
      <c r="Q94" s="210"/>
      <c r="R94" s="6" t="s">
        <v>632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11">
        <v>11</v>
      </c>
      <c r="B95" s="181">
        <v>44383</v>
      </c>
      <c r="C95" s="212"/>
      <c r="D95" s="213" t="s">
        <v>699</v>
      </c>
      <c r="E95" s="184" t="s">
        <v>621</v>
      </c>
      <c r="F95" s="184">
        <v>1031.5</v>
      </c>
      <c r="G95" s="184">
        <v>1012</v>
      </c>
      <c r="H95" s="184">
        <v>1012</v>
      </c>
      <c r="I95" s="185" t="s">
        <v>700</v>
      </c>
      <c r="J95" s="185" t="s">
        <v>701</v>
      </c>
      <c r="K95" s="214">
        <f t="shared" ref="K95:K105" si="43">H95-F95</f>
        <v>-19.5</v>
      </c>
      <c r="L95" s="215">
        <f t="shared" ref="L95:L105" si="44">(H95*N95)*0.07%</f>
        <v>531.30000000000007</v>
      </c>
      <c r="M95" s="216">
        <f t="shared" ref="M95:M105" si="45">(K95*N95)-L95</f>
        <v>-15156.3</v>
      </c>
      <c r="N95" s="185">
        <v>750</v>
      </c>
      <c r="O95" s="217" t="s">
        <v>653</v>
      </c>
      <c r="P95" s="188">
        <v>44385</v>
      </c>
      <c r="Q95" s="210"/>
      <c r="R95" s="6" t="s">
        <v>620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05">
        <v>12</v>
      </c>
      <c r="B96" s="107">
        <v>44383</v>
      </c>
      <c r="C96" s="109"/>
      <c r="D96" s="206" t="s">
        <v>702</v>
      </c>
      <c r="E96" s="106" t="s">
        <v>621</v>
      </c>
      <c r="F96" s="106">
        <v>4020</v>
      </c>
      <c r="G96" s="106">
        <v>3930</v>
      </c>
      <c r="H96" s="106">
        <v>4072.5</v>
      </c>
      <c r="I96" s="112">
        <v>4250</v>
      </c>
      <c r="J96" s="112">
        <v>6</v>
      </c>
      <c r="K96" s="207">
        <f t="shared" si="43"/>
        <v>52.5</v>
      </c>
      <c r="L96" s="208">
        <f t="shared" si="44"/>
        <v>427.61250000000007</v>
      </c>
      <c r="M96" s="209">
        <f t="shared" si="45"/>
        <v>7447.3874999999998</v>
      </c>
      <c r="N96" s="112">
        <v>150</v>
      </c>
      <c r="O96" s="113" t="s">
        <v>619</v>
      </c>
      <c r="P96" s="116">
        <v>44384</v>
      </c>
      <c r="Q96" s="210"/>
      <c r="R96" s="6" t="s">
        <v>632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13</v>
      </c>
      <c r="B97" s="190">
        <v>44384</v>
      </c>
      <c r="C97" s="109"/>
      <c r="D97" s="206" t="s">
        <v>703</v>
      </c>
      <c r="E97" s="106" t="s">
        <v>621</v>
      </c>
      <c r="F97" s="106">
        <v>1144</v>
      </c>
      <c r="G97" s="106">
        <v>1129</v>
      </c>
      <c r="H97" s="106">
        <v>1153.5</v>
      </c>
      <c r="I97" s="112">
        <v>1175</v>
      </c>
      <c r="J97" s="112" t="s">
        <v>704</v>
      </c>
      <c r="K97" s="207">
        <f t="shared" si="43"/>
        <v>9.5</v>
      </c>
      <c r="L97" s="208">
        <f t="shared" si="44"/>
        <v>686.3325000000001</v>
      </c>
      <c r="M97" s="209">
        <f t="shared" si="45"/>
        <v>7388.6674999999996</v>
      </c>
      <c r="N97" s="112">
        <v>850</v>
      </c>
      <c r="O97" s="113" t="s">
        <v>619</v>
      </c>
      <c r="P97" s="116">
        <v>44385</v>
      </c>
      <c r="Q97" s="210"/>
      <c r="R97" s="6" t="s">
        <v>632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05">
        <v>14</v>
      </c>
      <c r="B98" s="190">
        <v>44384</v>
      </c>
      <c r="C98" s="109"/>
      <c r="D98" s="206" t="s">
        <v>705</v>
      </c>
      <c r="E98" s="106" t="s">
        <v>621</v>
      </c>
      <c r="F98" s="106">
        <v>1488</v>
      </c>
      <c r="G98" s="106">
        <v>1462</v>
      </c>
      <c r="H98" s="106">
        <v>1511.5</v>
      </c>
      <c r="I98" s="112">
        <v>1540</v>
      </c>
      <c r="J98" s="112" t="s">
        <v>706</v>
      </c>
      <c r="K98" s="207">
        <f t="shared" si="43"/>
        <v>23.5</v>
      </c>
      <c r="L98" s="208">
        <f t="shared" si="44"/>
        <v>502.57375000000008</v>
      </c>
      <c r="M98" s="209">
        <f t="shared" si="45"/>
        <v>10659.92625</v>
      </c>
      <c r="N98" s="112">
        <v>475</v>
      </c>
      <c r="O98" s="113" t="s">
        <v>619</v>
      </c>
      <c r="P98" s="116">
        <v>44386</v>
      </c>
      <c r="Q98" s="210"/>
      <c r="R98" s="6" t="s">
        <v>632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15</v>
      </c>
      <c r="B99" s="190">
        <v>44384</v>
      </c>
      <c r="C99" s="206"/>
      <c r="D99" s="206" t="s">
        <v>707</v>
      </c>
      <c r="E99" s="106" t="s">
        <v>621</v>
      </c>
      <c r="F99" s="106">
        <v>1021</v>
      </c>
      <c r="G99" s="106">
        <v>998</v>
      </c>
      <c r="H99" s="112">
        <v>1035</v>
      </c>
      <c r="I99" s="222" t="s">
        <v>708</v>
      </c>
      <c r="J99" s="112" t="s">
        <v>709</v>
      </c>
      <c r="K99" s="207">
        <f t="shared" si="43"/>
        <v>14</v>
      </c>
      <c r="L99" s="208">
        <f t="shared" si="44"/>
        <v>434.70000000000005</v>
      </c>
      <c r="M99" s="209">
        <f t="shared" si="45"/>
        <v>7965.3</v>
      </c>
      <c r="N99" s="112">
        <v>600</v>
      </c>
      <c r="O99" s="113" t="s">
        <v>619</v>
      </c>
      <c r="P99" s="116">
        <v>44385</v>
      </c>
      <c r="Q99" s="210"/>
      <c r="R99" s="6" t="s">
        <v>620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16</v>
      </c>
      <c r="B100" s="190">
        <v>44385</v>
      </c>
      <c r="C100" s="206"/>
      <c r="D100" s="206" t="s">
        <v>707</v>
      </c>
      <c r="E100" s="106" t="s">
        <v>621</v>
      </c>
      <c r="F100" s="106">
        <v>1020.5</v>
      </c>
      <c r="G100" s="106">
        <v>998</v>
      </c>
      <c r="H100" s="112">
        <v>1033.5</v>
      </c>
      <c r="I100" s="222" t="s">
        <v>708</v>
      </c>
      <c r="J100" s="112" t="s">
        <v>710</v>
      </c>
      <c r="K100" s="207">
        <f t="shared" si="43"/>
        <v>13</v>
      </c>
      <c r="L100" s="208">
        <f t="shared" si="44"/>
        <v>434.07000000000005</v>
      </c>
      <c r="M100" s="209">
        <f t="shared" si="45"/>
        <v>7365.93</v>
      </c>
      <c r="N100" s="112">
        <v>600</v>
      </c>
      <c r="O100" s="113" t="s">
        <v>619</v>
      </c>
      <c r="P100" s="191">
        <v>44385</v>
      </c>
      <c r="Q100" s="210"/>
      <c r="R100" s="6" t="s">
        <v>620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11">
        <v>17</v>
      </c>
      <c r="B101" s="181">
        <v>44385</v>
      </c>
      <c r="C101" s="212"/>
      <c r="D101" s="213" t="s">
        <v>711</v>
      </c>
      <c r="E101" s="184" t="s">
        <v>621</v>
      </c>
      <c r="F101" s="184">
        <v>2472</v>
      </c>
      <c r="G101" s="184">
        <v>2440</v>
      </c>
      <c r="H101" s="184">
        <v>2440</v>
      </c>
      <c r="I101" s="185">
        <v>2540</v>
      </c>
      <c r="J101" s="185" t="s">
        <v>712</v>
      </c>
      <c r="K101" s="214">
        <f t="shared" si="43"/>
        <v>-32</v>
      </c>
      <c r="L101" s="215">
        <f t="shared" si="44"/>
        <v>512.40000000000009</v>
      </c>
      <c r="M101" s="216">
        <f t="shared" si="45"/>
        <v>-10112.4</v>
      </c>
      <c r="N101" s="185">
        <v>300</v>
      </c>
      <c r="O101" s="217" t="s">
        <v>653</v>
      </c>
      <c r="P101" s="188">
        <v>44389</v>
      </c>
      <c r="Q101" s="210"/>
      <c r="R101" s="6" t="s">
        <v>632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18</v>
      </c>
      <c r="B102" s="190">
        <v>44386</v>
      </c>
      <c r="C102" s="206"/>
      <c r="D102" s="206" t="s">
        <v>699</v>
      </c>
      <c r="E102" s="106" t="s">
        <v>621</v>
      </c>
      <c r="F102" s="106">
        <v>1016.5</v>
      </c>
      <c r="G102" s="106">
        <v>999</v>
      </c>
      <c r="H102" s="112">
        <v>1028</v>
      </c>
      <c r="I102" s="222" t="s">
        <v>713</v>
      </c>
      <c r="J102" s="112" t="s">
        <v>714</v>
      </c>
      <c r="K102" s="207">
        <f t="shared" si="43"/>
        <v>11.5</v>
      </c>
      <c r="L102" s="208">
        <f t="shared" si="44"/>
        <v>611.66000000000008</v>
      </c>
      <c r="M102" s="209">
        <f t="shared" si="45"/>
        <v>9163.34</v>
      </c>
      <c r="N102" s="112">
        <v>850</v>
      </c>
      <c r="O102" s="113" t="s">
        <v>619</v>
      </c>
      <c r="P102" s="116">
        <v>44389</v>
      </c>
      <c r="Q102" s="210"/>
      <c r="R102" s="6" t="s">
        <v>620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19</v>
      </c>
      <c r="B103" s="107">
        <v>44386</v>
      </c>
      <c r="C103" s="109"/>
      <c r="D103" s="206" t="s">
        <v>707</v>
      </c>
      <c r="E103" s="106" t="s">
        <v>621</v>
      </c>
      <c r="F103" s="106">
        <v>1021</v>
      </c>
      <c r="G103" s="106">
        <v>998</v>
      </c>
      <c r="H103" s="106">
        <v>1034</v>
      </c>
      <c r="I103" s="112" t="s">
        <v>708</v>
      </c>
      <c r="J103" s="112" t="s">
        <v>710</v>
      </c>
      <c r="K103" s="207">
        <f t="shared" si="43"/>
        <v>13</v>
      </c>
      <c r="L103" s="208">
        <f t="shared" si="44"/>
        <v>434.28000000000009</v>
      </c>
      <c r="M103" s="209">
        <f t="shared" si="45"/>
        <v>7365.72</v>
      </c>
      <c r="N103" s="112">
        <v>600</v>
      </c>
      <c r="O103" s="113" t="s">
        <v>619</v>
      </c>
      <c r="P103" s="116">
        <v>44390</v>
      </c>
      <c r="Q103" s="210"/>
      <c r="R103" s="6" t="s">
        <v>620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05">
        <v>20</v>
      </c>
      <c r="B104" s="190">
        <v>44389</v>
      </c>
      <c r="C104" s="206"/>
      <c r="D104" s="206" t="s">
        <v>715</v>
      </c>
      <c r="E104" s="106" t="s">
        <v>621</v>
      </c>
      <c r="F104" s="106">
        <v>2935</v>
      </c>
      <c r="G104" s="106">
        <v>2870</v>
      </c>
      <c r="H104" s="112">
        <v>2977.5</v>
      </c>
      <c r="I104" s="222" t="s">
        <v>716</v>
      </c>
      <c r="J104" s="112" t="s">
        <v>696</v>
      </c>
      <c r="K104" s="207">
        <f t="shared" si="43"/>
        <v>42.5</v>
      </c>
      <c r="L104" s="208">
        <f t="shared" si="44"/>
        <v>416.85000000000008</v>
      </c>
      <c r="M104" s="209">
        <f t="shared" si="45"/>
        <v>8083.15</v>
      </c>
      <c r="N104" s="112">
        <v>200</v>
      </c>
      <c r="O104" s="113" t="s">
        <v>619</v>
      </c>
      <c r="P104" s="191">
        <v>44389</v>
      </c>
      <c r="Q104" s="210"/>
      <c r="R104" s="6" t="s">
        <v>632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05">
        <v>21</v>
      </c>
      <c r="B105" s="190">
        <v>44390</v>
      </c>
      <c r="C105" s="109"/>
      <c r="D105" s="206" t="s">
        <v>702</v>
      </c>
      <c r="E105" s="106" t="s">
        <v>621</v>
      </c>
      <c r="F105" s="106">
        <v>3995</v>
      </c>
      <c r="G105" s="106">
        <v>3895</v>
      </c>
      <c r="H105" s="106">
        <v>4070</v>
      </c>
      <c r="I105" s="112">
        <v>4200</v>
      </c>
      <c r="J105" s="112" t="s">
        <v>971</v>
      </c>
      <c r="K105" s="350">
        <f t="shared" si="43"/>
        <v>75</v>
      </c>
      <c r="L105" s="208">
        <f t="shared" si="44"/>
        <v>427.35000000000008</v>
      </c>
      <c r="M105" s="209">
        <f t="shared" si="45"/>
        <v>10822.65</v>
      </c>
      <c r="N105" s="112">
        <v>150</v>
      </c>
      <c r="O105" s="113" t="s">
        <v>619</v>
      </c>
      <c r="P105" s="116">
        <v>44391</v>
      </c>
      <c r="Q105" s="210"/>
      <c r="R105" s="6" t="s">
        <v>632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205">
        <v>22</v>
      </c>
      <c r="B106" s="190">
        <v>44390</v>
      </c>
      <c r="C106" s="109"/>
      <c r="D106" s="206" t="s">
        <v>715</v>
      </c>
      <c r="E106" s="106" t="s">
        <v>621</v>
      </c>
      <c r="F106" s="106">
        <v>2940</v>
      </c>
      <c r="G106" s="106">
        <v>2875</v>
      </c>
      <c r="H106" s="106">
        <v>2979</v>
      </c>
      <c r="I106" s="112" t="s">
        <v>716</v>
      </c>
      <c r="J106" s="112" t="s">
        <v>650</v>
      </c>
      <c r="K106" s="358">
        <f t="shared" ref="K106" si="46">H106-F106</f>
        <v>39</v>
      </c>
      <c r="L106" s="208">
        <f t="shared" ref="L106" si="47">(H106*N106)*0.07%</f>
        <v>417.06000000000006</v>
      </c>
      <c r="M106" s="209">
        <f t="shared" ref="M106" si="48">(K106*N106)-L106</f>
        <v>7382.94</v>
      </c>
      <c r="N106" s="112">
        <v>200</v>
      </c>
      <c r="O106" s="113" t="s">
        <v>619</v>
      </c>
      <c r="P106" s="116">
        <v>44392</v>
      </c>
      <c r="Q106" s="210"/>
      <c r="R106" s="6" t="s">
        <v>632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205">
        <v>23</v>
      </c>
      <c r="B107" s="190">
        <v>44390</v>
      </c>
      <c r="C107" s="109"/>
      <c r="D107" s="206" t="s">
        <v>717</v>
      </c>
      <c r="E107" s="106" t="s">
        <v>621</v>
      </c>
      <c r="F107" s="106">
        <v>460.5</v>
      </c>
      <c r="G107" s="106">
        <v>454</v>
      </c>
      <c r="H107" s="106">
        <v>465.25</v>
      </c>
      <c r="I107" s="112">
        <v>475</v>
      </c>
      <c r="J107" s="112" t="s">
        <v>659</v>
      </c>
      <c r="K107" s="207">
        <f>H107-F107</f>
        <v>4.75</v>
      </c>
      <c r="L107" s="208">
        <f>(H107*N107)*0.07%</f>
        <v>651.35000000000014</v>
      </c>
      <c r="M107" s="209">
        <f>(K107*N107)-L107</f>
        <v>8848.65</v>
      </c>
      <c r="N107" s="112">
        <v>2000</v>
      </c>
      <c r="O107" s="113" t="s">
        <v>619</v>
      </c>
      <c r="P107" s="191">
        <v>44390</v>
      </c>
      <c r="Q107" s="210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205">
        <v>24</v>
      </c>
      <c r="B108" s="190">
        <v>44390</v>
      </c>
      <c r="C108" s="109"/>
      <c r="D108" s="206" t="s">
        <v>718</v>
      </c>
      <c r="E108" s="106" t="s">
        <v>621</v>
      </c>
      <c r="F108" s="106">
        <v>1567.5</v>
      </c>
      <c r="G108" s="106">
        <v>1540</v>
      </c>
      <c r="H108" s="106">
        <v>1583.5</v>
      </c>
      <c r="I108" s="112" t="s">
        <v>719</v>
      </c>
      <c r="J108" s="112" t="s">
        <v>972</v>
      </c>
      <c r="K108" s="350">
        <f t="shared" ref="K108" si="49">H108-F108</f>
        <v>16</v>
      </c>
      <c r="L108" s="208">
        <f t="shared" ref="L108" si="50">(H108*N108)*0.07%</f>
        <v>609.64750000000004</v>
      </c>
      <c r="M108" s="209">
        <f t="shared" ref="M108" si="51">(K108*N108)-L108</f>
        <v>8190.3525</v>
      </c>
      <c r="N108" s="112">
        <v>550</v>
      </c>
      <c r="O108" s="113" t="s">
        <v>619</v>
      </c>
      <c r="P108" s="116">
        <v>44391</v>
      </c>
      <c r="Q108" s="210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205">
        <v>25</v>
      </c>
      <c r="B109" s="190">
        <v>44390</v>
      </c>
      <c r="C109" s="109"/>
      <c r="D109" s="206" t="s">
        <v>707</v>
      </c>
      <c r="E109" s="106" t="s">
        <v>621</v>
      </c>
      <c r="F109" s="106">
        <v>1020.5</v>
      </c>
      <c r="G109" s="106">
        <v>998</v>
      </c>
      <c r="H109" s="106">
        <v>1035.5</v>
      </c>
      <c r="I109" s="112" t="s">
        <v>708</v>
      </c>
      <c r="J109" s="112" t="s">
        <v>970</v>
      </c>
      <c r="K109" s="350">
        <f t="shared" ref="K109:K110" si="52">H109-F109</f>
        <v>15</v>
      </c>
      <c r="L109" s="208">
        <f t="shared" ref="L109:L110" si="53">(H109*N109)*0.07%</f>
        <v>434.91000000000008</v>
      </c>
      <c r="M109" s="209">
        <f t="shared" ref="M109:M110" si="54">(K109*N109)-L109</f>
        <v>8565.09</v>
      </c>
      <c r="N109" s="112">
        <v>600</v>
      </c>
      <c r="O109" s="113" t="s">
        <v>619</v>
      </c>
      <c r="P109" s="116">
        <v>44391</v>
      </c>
      <c r="Q109" s="210"/>
      <c r="R109" s="6" t="s">
        <v>620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205">
        <v>26</v>
      </c>
      <c r="B110" s="190">
        <v>44391</v>
      </c>
      <c r="C110" s="109"/>
      <c r="D110" s="206" t="s">
        <v>711</v>
      </c>
      <c r="E110" s="106" t="s">
        <v>621</v>
      </c>
      <c r="F110" s="106">
        <v>2420</v>
      </c>
      <c r="G110" s="106">
        <v>2375</v>
      </c>
      <c r="H110" s="106">
        <v>2440</v>
      </c>
      <c r="I110" s="112">
        <v>2500</v>
      </c>
      <c r="J110" s="112" t="s">
        <v>1014</v>
      </c>
      <c r="K110" s="391">
        <f t="shared" si="52"/>
        <v>20</v>
      </c>
      <c r="L110" s="208">
        <f t="shared" si="53"/>
        <v>512.40000000000009</v>
      </c>
      <c r="M110" s="209">
        <f t="shared" si="54"/>
        <v>5487.6</v>
      </c>
      <c r="N110" s="112">
        <v>300</v>
      </c>
      <c r="O110" s="113" t="s">
        <v>619</v>
      </c>
      <c r="P110" s="116">
        <v>44397</v>
      </c>
      <c r="Q110" s="210"/>
      <c r="R110" s="6" t="s">
        <v>620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374">
        <v>27</v>
      </c>
      <c r="B111" s="369">
        <v>44391</v>
      </c>
      <c r="C111" s="375"/>
      <c r="D111" s="375" t="s">
        <v>976</v>
      </c>
      <c r="E111" s="356" t="s">
        <v>621</v>
      </c>
      <c r="F111" s="356">
        <v>2009</v>
      </c>
      <c r="G111" s="356">
        <v>1962</v>
      </c>
      <c r="H111" s="371">
        <v>2039.5</v>
      </c>
      <c r="I111" s="376">
        <v>2100</v>
      </c>
      <c r="J111" s="112" t="s">
        <v>986</v>
      </c>
      <c r="K111" s="358">
        <f t="shared" ref="K111" si="55">H111-F111</f>
        <v>30.5</v>
      </c>
      <c r="L111" s="208">
        <f t="shared" ref="L111" si="56">(H111*N111)*0.07%</f>
        <v>392.60375000000005</v>
      </c>
      <c r="M111" s="209">
        <f t="shared" ref="M111" si="57">(K111*N111)-L111</f>
        <v>7994.8962499999998</v>
      </c>
      <c r="N111" s="112">
        <v>275</v>
      </c>
      <c r="O111" s="113" t="s">
        <v>619</v>
      </c>
      <c r="P111" s="116">
        <v>44392</v>
      </c>
      <c r="Q111" s="210"/>
      <c r="R111" s="6" t="s">
        <v>620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4">
        <v>28</v>
      </c>
      <c r="B112" s="369">
        <v>44392</v>
      </c>
      <c r="C112" s="375"/>
      <c r="D112" s="375" t="s">
        <v>985</v>
      </c>
      <c r="E112" s="356" t="s">
        <v>621</v>
      </c>
      <c r="F112" s="356">
        <v>3205</v>
      </c>
      <c r="G112" s="356">
        <v>3160</v>
      </c>
      <c r="H112" s="371">
        <v>3240</v>
      </c>
      <c r="I112" s="376">
        <v>3280</v>
      </c>
      <c r="J112" s="112" t="s">
        <v>1030</v>
      </c>
      <c r="K112" s="402">
        <f t="shared" ref="K112" si="58">H112-F112</f>
        <v>35</v>
      </c>
      <c r="L112" s="208">
        <f t="shared" ref="L112" si="59">(H112*N112)*0.07%</f>
        <v>680.40000000000009</v>
      </c>
      <c r="M112" s="209">
        <f t="shared" ref="M112" si="60">(K112*N112)-L112</f>
        <v>9819.6</v>
      </c>
      <c r="N112" s="112">
        <v>300</v>
      </c>
      <c r="O112" s="113" t="s">
        <v>619</v>
      </c>
      <c r="P112" s="116">
        <v>44400</v>
      </c>
      <c r="Q112" s="210"/>
      <c r="R112" s="6" t="s">
        <v>620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389">
        <v>29</v>
      </c>
      <c r="B113" s="360">
        <v>44393</v>
      </c>
      <c r="C113" s="387"/>
      <c r="D113" s="387" t="s">
        <v>976</v>
      </c>
      <c r="E113" s="363" t="s">
        <v>621</v>
      </c>
      <c r="F113" s="363">
        <v>2026</v>
      </c>
      <c r="G113" s="363">
        <v>1982</v>
      </c>
      <c r="H113" s="373">
        <v>1982</v>
      </c>
      <c r="I113" s="390">
        <v>2120</v>
      </c>
      <c r="J113" s="185" t="s">
        <v>1006</v>
      </c>
      <c r="K113" s="214">
        <f t="shared" ref="K113" si="61">H113-F113</f>
        <v>-44</v>
      </c>
      <c r="L113" s="215">
        <f t="shared" ref="L113" si="62">(H113*N113)*0.07%</f>
        <v>381.53500000000008</v>
      </c>
      <c r="M113" s="216">
        <f t="shared" ref="M113" si="63">(K113*N113)-L113</f>
        <v>-12481.535</v>
      </c>
      <c r="N113" s="185">
        <v>275</v>
      </c>
      <c r="O113" s="217" t="s">
        <v>653</v>
      </c>
      <c r="P113" s="188">
        <v>44396</v>
      </c>
      <c r="Q113" s="210"/>
      <c r="R113" s="6" t="s">
        <v>620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389">
        <v>30</v>
      </c>
      <c r="B114" s="360">
        <v>44393</v>
      </c>
      <c r="C114" s="387"/>
      <c r="D114" s="387" t="s">
        <v>995</v>
      </c>
      <c r="E114" s="363" t="s">
        <v>621</v>
      </c>
      <c r="F114" s="363">
        <v>970</v>
      </c>
      <c r="G114" s="363">
        <v>948</v>
      </c>
      <c r="H114" s="373">
        <v>948</v>
      </c>
      <c r="I114" s="390" t="s">
        <v>996</v>
      </c>
      <c r="J114" s="185" t="s">
        <v>1054</v>
      </c>
      <c r="K114" s="214">
        <f t="shared" ref="K114" si="64">H114-F114</f>
        <v>-22</v>
      </c>
      <c r="L114" s="215">
        <f t="shared" ref="L114" si="65">(H114*N114)*0.07%</f>
        <v>431.34000000000009</v>
      </c>
      <c r="M114" s="216">
        <f t="shared" ref="M114" si="66">(K114*N114)-L114</f>
        <v>-14731.34</v>
      </c>
      <c r="N114" s="185">
        <v>650</v>
      </c>
      <c r="O114" s="217" t="s">
        <v>653</v>
      </c>
      <c r="P114" s="188">
        <v>44404</v>
      </c>
      <c r="Q114" s="210"/>
      <c r="R114" s="6" t="s">
        <v>632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374">
        <v>31</v>
      </c>
      <c r="B115" s="369">
        <v>44396</v>
      </c>
      <c r="C115" s="375"/>
      <c r="D115" s="375" t="s">
        <v>683</v>
      </c>
      <c r="E115" s="356" t="s">
        <v>621</v>
      </c>
      <c r="F115" s="356">
        <v>1740</v>
      </c>
      <c r="G115" s="356">
        <v>1704</v>
      </c>
      <c r="H115" s="371">
        <v>1759</v>
      </c>
      <c r="I115" s="376" t="s">
        <v>1004</v>
      </c>
      <c r="J115" s="112" t="s">
        <v>1010</v>
      </c>
      <c r="K115" s="379">
        <f t="shared" ref="K115" si="67">H115-F115</f>
        <v>19</v>
      </c>
      <c r="L115" s="208">
        <f t="shared" ref="L115" si="68">(H115*N115)*0.07%</f>
        <v>461.73750000000007</v>
      </c>
      <c r="M115" s="209">
        <f t="shared" ref="M115" si="69">(K115*N115)-L115</f>
        <v>6663.2624999999998</v>
      </c>
      <c r="N115" s="112">
        <v>375</v>
      </c>
      <c r="O115" s="113" t="s">
        <v>619</v>
      </c>
      <c r="P115" s="191">
        <v>44396</v>
      </c>
      <c r="Q115" s="210"/>
      <c r="R115" s="6" t="s">
        <v>632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374">
        <v>32</v>
      </c>
      <c r="B116" s="369">
        <v>44396</v>
      </c>
      <c r="C116" s="375"/>
      <c r="D116" s="375" t="s">
        <v>1003</v>
      </c>
      <c r="E116" s="356" t="s">
        <v>621</v>
      </c>
      <c r="F116" s="356">
        <v>2977.5</v>
      </c>
      <c r="G116" s="356">
        <v>2935</v>
      </c>
      <c r="H116" s="371">
        <v>3015.5</v>
      </c>
      <c r="I116" s="376" t="s">
        <v>1005</v>
      </c>
      <c r="J116" s="112" t="s">
        <v>1013</v>
      </c>
      <c r="K116" s="391">
        <f t="shared" ref="K116:K118" si="70">H116-F116</f>
        <v>38</v>
      </c>
      <c r="L116" s="208">
        <f t="shared" ref="L116:L118" si="71">(H116*N116)*0.07%</f>
        <v>633.25500000000011</v>
      </c>
      <c r="M116" s="209">
        <f t="shared" ref="M116:M118" si="72">(K116*N116)-L116</f>
        <v>10766.744999999999</v>
      </c>
      <c r="N116" s="112">
        <v>300</v>
      </c>
      <c r="O116" s="113" t="s">
        <v>619</v>
      </c>
      <c r="P116" s="116">
        <v>44397</v>
      </c>
      <c r="Q116" s="210"/>
      <c r="R116" s="6" t="s">
        <v>632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374">
        <v>33</v>
      </c>
      <c r="B117" s="369">
        <v>44397</v>
      </c>
      <c r="C117" s="375"/>
      <c r="D117" s="375" t="s">
        <v>718</v>
      </c>
      <c r="E117" s="356" t="s">
        <v>621</v>
      </c>
      <c r="F117" s="356">
        <v>1568</v>
      </c>
      <c r="G117" s="356">
        <v>1545</v>
      </c>
      <c r="H117" s="371">
        <v>1584</v>
      </c>
      <c r="I117" s="376">
        <v>1630</v>
      </c>
      <c r="J117" s="112" t="s">
        <v>972</v>
      </c>
      <c r="K117" s="401">
        <f t="shared" si="70"/>
        <v>16</v>
      </c>
      <c r="L117" s="208">
        <f t="shared" si="71"/>
        <v>609.84</v>
      </c>
      <c r="M117" s="209">
        <f t="shared" si="72"/>
        <v>8190.16</v>
      </c>
      <c r="N117" s="112">
        <v>550</v>
      </c>
      <c r="O117" s="113" t="s">
        <v>619</v>
      </c>
      <c r="P117" s="116">
        <v>44399</v>
      </c>
      <c r="Q117" s="210"/>
      <c r="R117" s="6" t="s">
        <v>620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389">
        <v>34</v>
      </c>
      <c r="B118" s="360">
        <v>44397</v>
      </c>
      <c r="C118" s="387"/>
      <c r="D118" s="387" t="s">
        <v>715</v>
      </c>
      <c r="E118" s="363" t="s">
        <v>621</v>
      </c>
      <c r="F118" s="363">
        <v>2890</v>
      </c>
      <c r="G118" s="363">
        <v>2825</v>
      </c>
      <c r="H118" s="373">
        <v>2847.5</v>
      </c>
      <c r="I118" s="390">
        <v>3000</v>
      </c>
      <c r="J118" s="185" t="s">
        <v>1081</v>
      </c>
      <c r="K118" s="214">
        <f t="shared" si="70"/>
        <v>-42.5</v>
      </c>
      <c r="L118" s="215">
        <f t="shared" si="71"/>
        <v>398.65000000000003</v>
      </c>
      <c r="M118" s="216">
        <f t="shared" si="72"/>
        <v>-8898.65</v>
      </c>
      <c r="N118" s="185">
        <v>200</v>
      </c>
      <c r="O118" s="217" t="s">
        <v>653</v>
      </c>
      <c r="P118" s="188">
        <v>44406</v>
      </c>
      <c r="Q118" s="210"/>
      <c r="R118" s="6" t="s">
        <v>632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374">
        <v>35</v>
      </c>
      <c r="B119" s="369">
        <v>44399</v>
      </c>
      <c r="C119" s="375"/>
      <c r="D119" s="375" t="s">
        <v>707</v>
      </c>
      <c r="E119" s="356" t="s">
        <v>621</v>
      </c>
      <c r="F119" s="356">
        <v>1062</v>
      </c>
      <c r="G119" s="356">
        <v>1040</v>
      </c>
      <c r="H119" s="371">
        <v>1076</v>
      </c>
      <c r="I119" s="376" t="s">
        <v>1018</v>
      </c>
      <c r="J119" s="112" t="s">
        <v>709</v>
      </c>
      <c r="K119" s="401">
        <f t="shared" ref="K119:K120" si="73">H119-F119</f>
        <v>14</v>
      </c>
      <c r="L119" s="208">
        <f t="shared" ref="L119:L120" si="74">(H119*N119)*0.07%</f>
        <v>451.92000000000007</v>
      </c>
      <c r="M119" s="209">
        <f t="shared" ref="M119:M120" si="75">(K119*N119)-L119</f>
        <v>7948.08</v>
      </c>
      <c r="N119" s="112">
        <v>600</v>
      </c>
      <c r="O119" s="113" t="s">
        <v>619</v>
      </c>
      <c r="P119" s="191">
        <v>44399</v>
      </c>
      <c r="Q119" s="210"/>
      <c r="R119" s="6" t="s">
        <v>632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374">
        <v>36</v>
      </c>
      <c r="B120" s="352">
        <v>44400</v>
      </c>
      <c r="C120" s="375"/>
      <c r="D120" s="375" t="s">
        <v>1036</v>
      </c>
      <c r="E120" s="356" t="s">
        <v>621</v>
      </c>
      <c r="F120" s="356">
        <v>872.5</v>
      </c>
      <c r="G120" s="356">
        <v>850</v>
      </c>
      <c r="H120" s="371">
        <v>880</v>
      </c>
      <c r="I120" s="376" t="s">
        <v>1037</v>
      </c>
      <c r="J120" s="112" t="s">
        <v>672</v>
      </c>
      <c r="K120" s="419">
        <f t="shared" si="73"/>
        <v>7.5</v>
      </c>
      <c r="L120" s="420">
        <f t="shared" si="74"/>
        <v>385.00000000000006</v>
      </c>
      <c r="M120" s="421">
        <f t="shared" si="75"/>
        <v>4302.5</v>
      </c>
      <c r="N120" s="376">
        <v>625</v>
      </c>
      <c r="O120" s="113" t="s">
        <v>619</v>
      </c>
      <c r="P120" s="422">
        <v>44403</v>
      </c>
      <c r="Q120" s="210"/>
      <c r="R120" s="6" t="s">
        <v>632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3.5" customHeight="1">
      <c r="A121" s="374">
        <v>37</v>
      </c>
      <c r="B121" s="352">
        <v>44400</v>
      </c>
      <c r="C121" s="375"/>
      <c r="D121" s="375" t="s">
        <v>684</v>
      </c>
      <c r="E121" s="356" t="s">
        <v>621</v>
      </c>
      <c r="F121" s="356">
        <v>756</v>
      </c>
      <c r="G121" s="356">
        <v>745</v>
      </c>
      <c r="H121" s="371">
        <v>757.5</v>
      </c>
      <c r="I121" s="376">
        <v>780</v>
      </c>
      <c r="J121" s="112" t="s">
        <v>1047</v>
      </c>
      <c r="K121" s="419">
        <f t="shared" ref="K121" si="76">H121-F121</f>
        <v>1.5</v>
      </c>
      <c r="L121" s="420">
        <f t="shared" ref="L121" si="77">(H121*N121)*0.07%</f>
        <v>636.30000000000007</v>
      </c>
      <c r="M121" s="421">
        <f t="shared" ref="M121" si="78">(K121*N121)-L121</f>
        <v>1163.6999999999998</v>
      </c>
      <c r="N121" s="376">
        <v>1200</v>
      </c>
      <c r="O121" s="113" t="s">
        <v>619</v>
      </c>
      <c r="P121" s="422">
        <v>44403</v>
      </c>
      <c r="Q121" s="210"/>
      <c r="R121" s="6" t="s">
        <v>620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3.5" customHeight="1">
      <c r="A122" s="374">
        <v>38</v>
      </c>
      <c r="B122" s="369">
        <v>44403</v>
      </c>
      <c r="C122" s="375"/>
      <c r="D122" s="375" t="s">
        <v>1040</v>
      </c>
      <c r="E122" s="356" t="s">
        <v>621</v>
      </c>
      <c r="F122" s="356">
        <v>1120</v>
      </c>
      <c r="G122" s="356">
        <v>1092</v>
      </c>
      <c r="H122" s="371">
        <v>1139</v>
      </c>
      <c r="I122" s="376" t="s">
        <v>1041</v>
      </c>
      <c r="J122" s="112" t="s">
        <v>1010</v>
      </c>
      <c r="K122" s="413">
        <f t="shared" ref="K122:K123" si="79">H122-F122</f>
        <v>19</v>
      </c>
      <c r="L122" s="208">
        <f t="shared" ref="L122:L123" si="80">(H122*N122)*0.07%</f>
        <v>398.65000000000003</v>
      </c>
      <c r="M122" s="209">
        <f t="shared" ref="M122:M123" si="81">(K122*N122)-L122</f>
        <v>9101.35</v>
      </c>
      <c r="N122" s="112">
        <v>500</v>
      </c>
      <c r="O122" s="113" t="s">
        <v>619</v>
      </c>
      <c r="P122" s="191">
        <v>44403</v>
      </c>
      <c r="Q122" s="210"/>
      <c r="R122" s="6" t="s">
        <v>632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3.5" customHeight="1">
      <c r="A123" s="374">
        <v>39</v>
      </c>
      <c r="B123" s="369">
        <v>44403</v>
      </c>
      <c r="C123" s="375"/>
      <c r="D123" s="375" t="s">
        <v>1048</v>
      </c>
      <c r="E123" s="356" t="s">
        <v>621</v>
      </c>
      <c r="F123" s="356">
        <v>1586.5</v>
      </c>
      <c r="G123" s="356">
        <v>1562</v>
      </c>
      <c r="H123" s="371">
        <v>1607.5</v>
      </c>
      <c r="I123" s="376" t="s">
        <v>1049</v>
      </c>
      <c r="J123" s="112" t="s">
        <v>654</v>
      </c>
      <c r="K123" s="419">
        <f t="shared" si="79"/>
        <v>21</v>
      </c>
      <c r="L123" s="420">
        <f t="shared" si="80"/>
        <v>618.88750000000005</v>
      </c>
      <c r="M123" s="421">
        <f t="shared" si="81"/>
        <v>10931.112499999999</v>
      </c>
      <c r="N123" s="376">
        <v>550</v>
      </c>
      <c r="O123" s="113" t="s">
        <v>619</v>
      </c>
      <c r="P123" s="422">
        <v>44406</v>
      </c>
      <c r="Q123" s="210"/>
      <c r="R123" s="6" t="s">
        <v>620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3.5" customHeight="1">
      <c r="A124" s="374">
        <v>40</v>
      </c>
      <c r="B124" s="369">
        <v>44405</v>
      </c>
      <c r="C124" s="375"/>
      <c r="D124" s="375" t="s">
        <v>1069</v>
      </c>
      <c r="E124" s="356" t="s">
        <v>621</v>
      </c>
      <c r="F124" s="356">
        <v>1125</v>
      </c>
      <c r="G124" s="356">
        <v>1101</v>
      </c>
      <c r="H124" s="371">
        <v>1142</v>
      </c>
      <c r="I124" s="376" t="s">
        <v>1041</v>
      </c>
      <c r="J124" s="112" t="s">
        <v>1082</v>
      </c>
      <c r="K124" s="419">
        <f t="shared" ref="K124" si="82">H124-F124</f>
        <v>17</v>
      </c>
      <c r="L124" s="420">
        <f t="shared" ref="L124" si="83">(H124*N124)*0.07%</f>
        <v>479.64000000000004</v>
      </c>
      <c r="M124" s="421">
        <f t="shared" ref="M124" si="84">(K124*N124)-L124</f>
        <v>9720.36</v>
      </c>
      <c r="N124" s="376">
        <v>600</v>
      </c>
      <c r="O124" s="113" t="s">
        <v>619</v>
      </c>
      <c r="P124" s="422">
        <v>44406</v>
      </c>
      <c r="Q124" s="210"/>
      <c r="R124" s="6" t="s">
        <v>632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3.5" customHeight="1">
      <c r="A125" s="374">
        <v>41</v>
      </c>
      <c r="B125" s="369">
        <v>44405</v>
      </c>
      <c r="C125" s="375"/>
      <c r="D125" s="375" t="s">
        <v>1070</v>
      </c>
      <c r="E125" s="356" t="s">
        <v>621</v>
      </c>
      <c r="F125" s="356">
        <v>1165</v>
      </c>
      <c r="G125" s="356">
        <v>1140</v>
      </c>
      <c r="H125" s="371">
        <v>1182</v>
      </c>
      <c r="I125" s="376" t="s">
        <v>1071</v>
      </c>
      <c r="J125" s="112" t="s">
        <v>1082</v>
      </c>
      <c r="K125" s="419">
        <f t="shared" ref="K125" si="85">H125-F125</f>
        <v>17</v>
      </c>
      <c r="L125" s="420">
        <f t="shared" ref="L125" si="86">(H125*N125)*0.07%</f>
        <v>413.70000000000005</v>
      </c>
      <c r="M125" s="421">
        <f t="shared" ref="M125" si="87">(K125*N125)-L125</f>
        <v>8086.3</v>
      </c>
      <c r="N125" s="376">
        <v>500</v>
      </c>
      <c r="O125" s="113" t="s">
        <v>619</v>
      </c>
      <c r="P125" s="422">
        <v>44406</v>
      </c>
      <c r="Q125" s="210"/>
      <c r="R125" s="6" t="s">
        <v>632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3.5" customHeight="1">
      <c r="A126" s="223">
        <v>42</v>
      </c>
      <c r="B126" s="173">
        <v>44405</v>
      </c>
      <c r="C126" s="224"/>
      <c r="D126" s="224" t="s">
        <v>1072</v>
      </c>
      <c r="E126" s="117" t="s">
        <v>621</v>
      </c>
      <c r="F126" s="117" t="s">
        <v>1073</v>
      </c>
      <c r="G126" s="117">
        <v>1470</v>
      </c>
      <c r="H126" s="123"/>
      <c r="I126" s="218" t="s">
        <v>1074</v>
      </c>
      <c r="J126" s="218" t="s">
        <v>626</v>
      </c>
      <c r="K126" s="423"/>
      <c r="L126" s="220"/>
      <c r="M126" s="225"/>
      <c r="N126" s="218"/>
      <c r="O126" s="226"/>
      <c r="P126" s="227"/>
      <c r="Q126" s="210"/>
      <c r="R126" s="6" t="s">
        <v>632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3.5" customHeight="1">
      <c r="A127" s="374">
        <v>43</v>
      </c>
      <c r="B127" s="369">
        <v>44406</v>
      </c>
      <c r="C127" s="375"/>
      <c r="D127" s="375" t="s">
        <v>1083</v>
      </c>
      <c r="E127" s="356" t="s">
        <v>621</v>
      </c>
      <c r="F127" s="356">
        <v>2423</v>
      </c>
      <c r="G127" s="356">
        <v>2377</v>
      </c>
      <c r="H127" s="371">
        <v>2452</v>
      </c>
      <c r="I127" s="376" t="s">
        <v>1084</v>
      </c>
      <c r="J127" s="112" t="s">
        <v>1130</v>
      </c>
      <c r="K127" s="444">
        <f t="shared" ref="K127:K128" si="88">H127-F127</f>
        <v>29</v>
      </c>
      <c r="L127" s="208">
        <f t="shared" ref="L127:L128" si="89">(H127*N127)*0.07%</f>
        <v>514.92000000000007</v>
      </c>
      <c r="M127" s="209">
        <f t="shared" ref="M127:M128" si="90">(K127*N127)-L127</f>
        <v>8185.08</v>
      </c>
      <c r="N127" s="112">
        <v>300</v>
      </c>
      <c r="O127" s="113" t="s">
        <v>619</v>
      </c>
      <c r="P127" s="116">
        <v>44407</v>
      </c>
      <c r="Q127" s="210"/>
      <c r="R127" s="6" t="s">
        <v>620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3.5" customHeight="1">
      <c r="A128" s="389">
        <v>44</v>
      </c>
      <c r="B128" s="360">
        <v>44406</v>
      </c>
      <c r="C128" s="387"/>
      <c r="D128" s="387" t="s">
        <v>1088</v>
      </c>
      <c r="E128" s="363" t="s">
        <v>621</v>
      </c>
      <c r="F128" s="363">
        <v>3012.5</v>
      </c>
      <c r="G128" s="363">
        <v>2970</v>
      </c>
      <c r="H128" s="373">
        <v>2972.5</v>
      </c>
      <c r="I128" s="390" t="s">
        <v>1089</v>
      </c>
      <c r="J128" s="185" t="s">
        <v>1131</v>
      </c>
      <c r="K128" s="214">
        <f t="shared" si="88"/>
        <v>-40</v>
      </c>
      <c r="L128" s="215">
        <f t="shared" si="89"/>
        <v>624.22500000000014</v>
      </c>
      <c r="M128" s="216">
        <f t="shared" si="90"/>
        <v>-12624.225</v>
      </c>
      <c r="N128" s="185">
        <v>300</v>
      </c>
      <c r="O128" s="217" t="s">
        <v>653</v>
      </c>
      <c r="P128" s="188">
        <v>44407</v>
      </c>
      <c r="Q128" s="210"/>
      <c r="R128" s="6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3.5" customHeight="1">
      <c r="A129" s="374">
        <v>45</v>
      </c>
      <c r="B129" s="369">
        <v>44406</v>
      </c>
      <c r="C129" s="375"/>
      <c r="D129" s="375" t="s">
        <v>1090</v>
      </c>
      <c r="E129" s="356" t="s">
        <v>621</v>
      </c>
      <c r="F129" s="356">
        <v>749.5</v>
      </c>
      <c r="G129" s="356">
        <v>738</v>
      </c>
      <c r="H129" s="371">
        <v>757.5</v>
      </c>
      <c r="I129" s="376">
        <v>775</v>
      </c>
      <c r="J129" s="112" t="s">
        <v>1119</v>
      </c>
      <c r="K129" s="419">
        <f t="shared" ref="K129" si="91">H129-F129</f>
        <v>8</v>
      </c>
      <c r="L129" s="420">
        <f t="shared" ref="L129" si="92">(H129*N129)*0.07%</f>
        <v>715.83750000000009</v>
      </c>
      <c r="M129" s="421">
        <f t="shared" ref="M129" si="93">(K129*N129)-L129</f>
        <v>10084.1625</v>
      </c>
      <c r="N129" s="376">
        <v>1350</v>
      </c>
      <c r="O129" s="113" t="s">
        <v>619</v>
      </c>
      <c r="P129" s="447">
        <v>44406</v>
      </c>
      <c r="Q129" s="210"/>
      <c r="R129" s="6" t="s">
        <v>632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3.5" customHeight="1">
      <c r="A130" s="374">
        <v>46</v>
      </c>
      <c r="B130" s="369">
        <v>44406</v>
      </c>
      <c r="C130" s="375"/>
      <c r="D130" s="375" t="s">
        <v>1091</v>
      </c>
      <c r="E130" s="356" t="s">
        <v>621</v>
      </c>
      <c r="F130" s="356">
        <v>664</v>
      </c>
      <c r="G130" s="356">
        <v>653</v>
      </c>
      <c r="H130" s="371">
        <v>671</v>
      </c>
      <c r="I130" s="376">
        <v>680</v>
      </c>
      <c r="J130" s="112" t="s">
        <v>663</v>
      </c>
      <c r="K130" s="419">
        <f t="shared" ref="K130" si="94">H130-F130</f>
        <v>7</v>
      </c>
      <c r="L130" s="420">
        <f t="shared" ref="L130" si="95">(H130*N130)*0.07%</f>
        <v>516.67000000000007</v>
      </c>
      <c r="M130" s="421">
        <f t="shared" ref="M130" si="96">(K130*N130)-L130</f>
        <v>7183.33</v>
      </c>
      <c r="N130" s="376">
        <v>1100</v>
      </c>
      <c r="O130" s="113" t="s">
        <v>619</v>
      </c>
      <c r="P130" s="422">
        <v>44407</v>
      </c>
      <c r="Q130" s="210"/>
      <c r="R130" s="6" t="s">
        <v>620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3.5" customHeight="1">
      <c r="A131" s="374">
        <v>47</v>
      </c>
      <c r="B131" s="369">
        <v>44406</v>
      </c>
      <c r="C131" s="375"/>
      <c r="D131" s="375" t="s">
        <v>1092</v>
      </c>
      <c r="E131" s="356" t="s">
        <v>621</v>
      </c>
      <c r="F131" s="356">
        <v>15795</v>
      </c>
      <c r="G131" s="356">
        <v>15680</v>
      </c>
      <c r="H131" s="371">
        <v>15845</v>
      </c>
      <c r="I131" s="376" t="s">
        <v>1093</v>
      </c>
      <c r="J131" s="112" t="s">
        <v>977</v>
      </c>
      <c r="K131" s="419">
        <f t="shared" ref="K131" si="97">H131-F131</f>
        <v>50</v>
      </c>
      <c r="L131" s="420">
        <f t="shared" ref="L131" si="98">(H131*N131)*0.07%</f>
        <v>554.57500000000005</v>
      </c>
      <c r="M131" s="421">
        <f t="shared" ref="M131" si="99">(K131*N131)-L131</f>
        <v>1945.425</v>
      </c>
      <c r="N131" s="376">
        <v>50</v>
      </c>
      <c r="O131" s="113" t="s">
        <v>619</v>
      </c>
      <c r="P131" s="422">
        <v>44407</v>
      </c>
      <c r="Q131" s="210"/>
      <c r="R131" s="6" t="s">
        <v>620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3.5" customHeight="1">
      <c r="A132" s="223">
        <v>48</v>
      </c>
      <c r="B132" s="173">
        <v>44406</v>
      </c>
      <c r="C132" s="224"/>
      <c r="D132" s="224" t="s">
        <v>1120</v>
      </c>
      <c r="E132" s="117" t="s">
        <v>621</v>
      </c>
      <c r="F132" s="117" t="s">
        <v>1121</v>
      </c>
      <c r="G132" s="117">
        <v>2295</v>
      </c>
      <c r="H132" s="123"/>
      <c r="I132" s="218" t="s">
        <v>1122</v>
      </c>
      <c r="J132" s="218" t="s">
        <v>626</v>
      </c>
      <c r="K132" s="438"/>
      <c r="L132" s="220"/>
      <c r="M132" s="225"/>
      <c r="N132" s="218"/>
      <c r="O132" s="226"/>
      <c r="P132" s="227"/>
      <c r="Q132" s="210"/>
      <c r="R132" s="6" t="s">
        <v>620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3.5" customHeight="1">
      <c r="A133" s="223">
        <v>49</v>
      </c>
      <c r="B133" s="118">
        <v>44407</v>
      </c>
      <c r="C133" s="224"/>
      <c r="D133" s="224" t="s">
        <v>1132</v>
      </c>
      <c r="E133" s="117" t="s">
        <v>621</v>
      </c>
      <c r="F133" s="117" t="s">
        <v>1133</v>
      </c>
      <c r="G133" s="117">
        <v>425</v>
      </c>
      <c r="H133" s="123"/>
      <c r="I133" s="218">
        <v>445</v>
      </c>
      <c r="J133" s="218" t="s">
        <v>626</v>
      </c>
      <c r="K133" s="446"/>
      <c r="L133" s="220"/>
      <c r="M133" s="225"/>
      <c r="N133" s="218"/>
      <c r="O133" s="226"/>
      <c r="P133" s="227"/>
      <c r="Q133" s="210"/>
      <c r="R133" s="6" t="s">
        <v>620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3.5" customHeight="1">
      <c r="A134" s="374">
        <v>50</v>
      </c>
      <c r="B134" s="369">
        <v>44407</v>
      </c>
      <c r="C134" s="375"/>
      <c r="D134" s="375" t="s">
        <v>1134</v>
      </c>
      <c r="E134" s="356" t="s">
        <v>621</v>
      </c>
      <c r="F134" s="356">
        <v>640</v>
      </c>
      <c r="G134" s="356">
        <v>630</v>
      </c>
      <c r="H134" s="371">
        <v>647</v>
      </c>
      <c r="I134" s="376">
        <v>660</v>
      </c>
      <c r="J134" s="112" t="s">
        <v>663</v>
      </c>
      <c r="K134" s="419">
        <f t="shared" ref="K134" si="100">H134-F134</f>
        <v>7</v>
      </c>
      <c r="L134" s="420">
        <f t="shared" ref="L134" si="101">(H134*N134)*0.07%</f>
        <v>679.35000000000014</v>
      </c>
      <c r="M134" s="421">
        <f t="shared" ref="M134" si="102">(K134*N134)-L134</f>
        <v>9820.65</v>
      </c>
      <c r="N134" s="376">
        <v>1500</v>
      </c>
      <c r="O134" s="113" t="s">
        <v>619</v>
      </c>
      <c r="P134" s="447">
        <v>44407</v>
      </c>
      <c r="Q134" s="210"/>
      <c r="R134" s="6" t="s">
        <v>632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3.5" customHeight="1">
      <c r="A135" s="374">
        <v>51</v>
      </c>
      <c r="B135" s="369">
        <v>44407</v>
      </c>
      <c r="C135" s="375"/>
      <c r="D135" s="375" t="s">
        <v>1135</v>
      </c>
      <c r="E135" s="356" t="s">
        <v>621</v>
      </c>
      <c r="F135" s="356">
        <v>750.5</v>
      </c>
      <c r="G135" s="356">
        <v>739</v>
      </c>
      <c r="H135" s="371">
        <v>758.5</v>
      </c>
      <c r="I135" s="376">
        <v>775</v>
      </c>
      <c r="J135" s="112" t="s">
        <v>1119</v>
      </c>
      <c r="K135" s="419">
        <f t="shared" ref="K135" si="103">H135-F135</f>
        <v>8</v>
      </c>
      <c r="L135" s="420">
        <f t="shared" ref="L135" si="104">(H135*N135)*0.07%</f>
        <v>716.78250000000014</v>
      </c>
      <c r="M135" s="421">
        <f t="shared" ref="M135" si="105">(K135*N135)-L135</f>
        <v>10083.217500000001</v>
      </c>
      <c r="N135" s="376">
        <v>1350</v>
      </c>
      <c r="O135" s="113" t="s">
        <v>619</v>
      </c>
      <c r="P135" s="447">
        <v>44407</v>
      </c>
      <c r="Q135" s="210"/>
      <c r="R135" s="6" t="s">
        <v>632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3.5" customHeight="1">
      <c r="A136" s="223">
        <v>52</v>
      </c>
      <c r="B136" s="118">
        <v>44407</v>
      </c>
      <c r="C136" s="224"/>
      <c r="D136" s="224" t="s">
        <v>1136</v>
      </c>
      <c r="E136" s="117" t="s">
        <v>621</v>
      </c>
      <c r="F136" s="117" t="s">
        <v>1137</v>
      </c>
      <c r="G136" s="117">
        <v>1595</v>
      </c>
      <c r="H136" s="123"/>
      <c r="I136" s="218" t="s">
        <v>1138</v>
      </c>
      <c r="J136" s="218" t="s">
        <v>626</v>
      </c>
      <c r="K136" s="446"/>
      <c r="L136" s="220"/>
      <c r="M136" s="225"/>
      <c r="N136" s="218"/>
      <c r="O136" s="226"/>
      <c r="P136" s="227"/>
      <c r="Q136" s="210"/>
      <c r="R136" s="6" t="s">
        <v>632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3.5" customHeight="1">
      <c r="A137" s="223">
        <v>53</v>
      </c>
      <c r="B137" s="118">
        <v>44407</v>
      </c>
      <c r="C137" s="224"/>
      <c r="D137" s="224" t="s">
        <v>1139</v>
      </c>
      <c r="E137" s="117" t="s">
        <v>621</v>
      </c>
      <c r="F137" s="117" t="s">
        <v>1140</v>
      </c>
      <c r="G137" s="117">
        <v>836</v>
      </c>
      <c r="H137" s="123"/>
      <c r="I137" s="218">
        <v>870</v>
      </c>
      <c r="J137" s="218" t="s">
        <v>626</v>
      </c>
      <c r="K137" s="446"/>
      <c r="L137" s="220"/>
      <c r="M137" s="225"/>
      <c r="N137" s="218"/>
      <c r="O137" s="226"/>
      <c r="P137" s="227"/>
      <c r="Q137" s="210"/>
      <c r="R137" s="6" t="s">
        <v>632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3.5" customHeight="1">
      <c r="A138" s="374">
        <v>54</v>
      </c>
      <c r="B138" s="369">
        <v>44407</v>
      </c>
      <c r="C138" s="375"/>
      <c r="D138" s="375" t="s">
        <v>1141</v>
      </c>
      <c r="E138" s="356" t="s">
        <v>621</v>
      </c>
      <c r="F138" s="356">
        <v>930.5</v>
      </c>
      <c r="G138" s="356">
        <v>916</v>
      </c>
      <c r="H138" s="371">
        <v>940.5</v>
      </c>
      <c r="I138" s="376">
        <v>960</v>
      </c>
      <c r="J138" s="112" t="s">
        <v>631</v>
      </c>
      <c r="K138" s="419">
        <f t="shared" ref="K138" si="106">H138-F138</f>
        <v>10</v>
      </c>
      <c r="L138" s="420">
        <f t="shared" ref="L138" si="107">(H138*N138)*0.07%</f>
        <v>559.59750000000008</v>
      </c>
      <c r="M138" s="421">
        <f t="shared" ref="M138" si="108">(K138*N138)-L138</f>
        <v>7940.4025000000001</v>
      </c>
      <c r="N138" s="376">
        <v>850</v>
      </c>
      <c r="O138" s="113" t="s">
        <v>619</v>
      </c>
      <c r="P138" s="447">
        <v>44407</v>
      </c>
      <c r="Q138" s="210"/>
      <c r="R138" s="6" t="s">
        <v>632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3.5" customHeight="1">
      <c r="A139" s="223"/>
      <c r="B139" s="173"/>
      <c r="C139" s="224"/>
      <c r="D139" s="224"/>
      <c r="E139" s="117"/>
      <c r="F139" s="117"/>
      <c r="G139" s="117"/>
      <c r="H139" s="123"/>
      <c r="I139" s="218"/>
      <c r="J139" s="218"/>
      <c r="K139" s="446"/>
      <c r="L139" s="220"/>
      <c r="M139" s="225"/>
      <c r="N139" s="218"/>
      <c r="O139" s="226"/>
      <c r="P139" s="227"/>
      <c r="Q139" s="210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3.5" customHeight="1">
      <c r="A140" s="223"/>
      <c r="B140" s="173"/>
      <c r="C140" s="120"/>
      <c r="D140" s="224"/>
      <c r="E140" s="117"/>
      <c r="F140" s="117"/>
      <c r="G140" s="117"/>
      <c r="H140" s="117"/>
      <c r="I140" s="123"/>
      <c r="J140" s="218"/>
      <c r="K140" s="124"/>
      <c r="L140" s="220"/>
      <c r="M140" s="218"/>
      <c r="N140" s="218"/>
      <c r="O140" s="226"/>
      <c r="P140" s="228"/>
      <c r="Q140" s="210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3.5" customHeight="1">
      <c r="A141" s="467"/>
      <c r="B141" s="468"/>
      <c r="C141" s="120"/>
      <c r="D141" s="224"/>
      <c r="E141" s="117"/>
      <c r="F141" s="117"/>
      <c r="G141" s="117"/>
      <c r="H141" s="117"/>
      <c r="I141" s="123"/>
      <c r="J141" s="469"/>
      <c r="K141" s="220"/>
      <c r="L141" s="220"/>
      <c r="M141" s="469"/>
      <c r="N141" s="469"/>
      <c r="O141" s="465"/>
      <c r="P141" s="466"/>
      <c r="Q141" s="210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3.5" customHeight="1">
      <c r="A142" s="458"/>
      <c r="B142" s="458"/>
      <c r="C142" s="120"/>
      <c r="D142" s="224"/>
      <c r="E142" s="117"/>
      <c r="F142" s="117"/>
      <c r="G142" s="117"/>
      <c r="H142" s="117"/>
      <c r="I142" s="123"/>
      <c r="J142" s="458"/>
      <c r="K142" s="124"/>
      <c r="L142" s="220"/>
      <c r="M142" s="458"/>
      <c r="N142" s="458"/>
      <c r="O142" s="458"/>
      <c r="P142" s="458"/>
      <c r="Q142" s="1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3.5" customHeight="1">
      <c r="A143" s="138"/>
      <c r="B143" s="139"/>
      <c r="C143" s="194"/>
      <c r="D143" s="229"/>
      <c r="E143" s="230"/>
      <c r="F143" s="138"/>
      <c r="G143" s="138"/>
      <c r="H143" s="138"/>
      <c r="I143" s="196"/>
      <c r="J143" s="196"/>
      <c r="K143" s="196"/>
      <c r="L143" s="196"/>
      <c r="M143" s="196"/>
      <c r="N143" s="196"/>
      <c r="O143" s="196"/>
      <c r="P143" s="196"/>
      <c r="Q143" s="1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231"/>
      <c r="B144" s="139"/>
      <c r="C144" s="140"/>
      <c r="D144" s="232"/>
      <c r="E144" s="143"/>
      <c r="F144" s="143"/>
      <c r="G144" s="143"/>
      <c r="H144" s="143"/>
      <c r="I144" s="143"/>
      <c r="J144" s="6"/>
      <c r="K144" s="143"/>
      <c r="L144" s="143"/>
      <c r="M144" s="6"/>
      <c r="N144" s="1"/>
      <c r="O144" s="140"/>
      <c r="P144" s="44"/>
      <c r="Q144" s="44"/>
      <c r="R144" s="6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1:38" ht="12.75" customHeight="1">
      <c r="A145" s="233" t="s">
        <v>720</v>
      </c>
      <c r="B145" s="233"/>
      <c r="C145" s="233"/>
      <c r="D145" s="233"/>
      <c r="E145" s="234"/>
      <c r="F145" s="143"/>
      <c r="G145" s="143"/>
      <c r="H145" s="143"/>
      <c r="I145" s="143"/>
      <c r="J145" s="1"/>
      <c r="K145" s="6"/>
      <c r="L145" s="6"/>
      <c r="M145" s="6"/>
      <c r="N145" s="1"/>
      <c r="O145" s="1"/>
      <c r="P145" s="44"/>
      <c r="Q145" s="44"/>
      <c r="R145" s="6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</row>
    <row r="146" spans="1:38" ht="38.25" customHeight="1">
      <c r="A146" s="102" t="s">
        <v>16</v>
      </c>
      <c r="B146" s="102" t="s">
        <v>590</v>
      </c>
      <c r="C146" s="102"/>
      <c r="D146" s="103" t="s">
        <v>605</v>
      </c>
      <c r="E146" s="102" t="s">
        <v>606</v>
      </c>
      <c r="F146" s="102" t="s">
        <v>607</v>
      </c>
      <c r="G146" s="102" t="s">
        <v>646</v>
      </c>
      <c r="H146" s="102" t="s">
        <v>609</v>
      </c>
      <c r="I146" s="102" t="s">
        <v>610</v>
      </c>
      <c r="J146" s="101" t="s">
        <v>611</v>
      </c>
      <c r="K146" s="101" t="s">
        <v>721</v>
      </c>
      <c r="L146" s="104" t="s">
        <v>613</v>
      </c>
      <c r="M146" s="204" t="s">
        <v>680</v>
      </c>
      <c r="N146" s="102" t="s">
        <v>681</v>
      </c>
      <c r="O146" s="102" t="s">
        <v>615</v>
      </c>
      <c r="P146" s="103" t="s">
        <v>616</v>
      </c>
      <c r="Q146" s="44"/>
      <c r="R146" s="6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1:38" ht="14.25" customHeight="1">
      <c r="A147" s="480">
        <v>1</v>
      </c>
      <c r="B147" s="481">
        <v>44376</v>
      </c>
      <c r="C147" s="206" t="s">
        <v>722</v>
      </c>
      <c r="D147" s="206" t="s">
        <v>723</v>
      </c>
      <c r="E147" s="106" t="s">
        <v>621</v>
      </c>
      <c r="F147" s="106">
        <v>89</v>
      </c>
      <c r="G147" s="106"/>
      <c r="H147" s="112">
        <v>125</v>
      </c>
      <c r="I147" s="478"/>
      <c r="J147" s="478" t="s">
        <v>724</v>
      </c>
      <c r="K147" s="208">
        <v>36</v>
      </c>
      <c r="L147" s="478">
        <v>100</v>
      </c>
      <c r="M147" s="478">
        <f>(15*N147)-200</f>
        <v>4675</v>
      </c>
      <c r="N147" s="478">
        <v>325</v>
      </c>
      <c r="O147" s="477" t="s">
        <v>619</v>
      </c>
      <c r="P147" s="474">
        <v>44383</v>
      </c>
      <c r="Q147" s="210"/>
      <c r="R147" s="235" t="s">
        <v>620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458"/>
      <c r="B148" s="458"/>
      <c r="C148" s="206" t="s">
        <v>725</v>
      </c>
      <c r="D148" s="206" t="s">
        <v>726</v>
      </c>
      <c r="E148" s="106" t="s">
        <v>727</v>
      </c>
      <c r="F148" s="106">
        <v>69</v>
      </c>
      <c r="G148" s="106"/>
      <c r="H148" s="112">
        <v>90</v>
      </c>
      <c r="I148" s="458"/>
      <c r="J148" s="458"/>
      <c r="K148" s="208">
        <v>21</v>
      </c>
      <c r="L148" s="458"/>
      <c r="M148" s="458"/>
      <c r="N148" s="458"/>
      <c r="O148" s="458"/>
      <c r="P148" s="458"/>
      <c r="Q148" s="210"/>
      <c r="R148" s="235" t="s">
        <v>620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211">
        <v>2</v>
      </c>
      <c r="B149" s="181">
        <v>44377</v>
      </c>
      <c r="C149" s="212"/>
      <c r="D149" s="213" t="s">
        <v>728</v>
      </c>
      <c r="E149" s="184" t="s">
        <v>621</v>
      </c>
      <c r="F149" s="184">
        <v>36</v>
      </c>
      <c r="G149" s="184">
        <v>0</v>
      </c>
      <c r="H149" s="184">
        <v>0</v>
      </c>
      <c r="I149" s="185">
        <v>90</v>
      </c>
      <c r="J149" s="236" t="s">
        <v>729</v>
      </c>
      <c r="K149" s="215">
        <f>H149-F149</f>
        <v>-36</v>
      </c>
      <c r="L149" s="215">
        <v>100</v>
      </c>
      <c r="M149" s="236">
        <f>(K149*N149)-100</f>
        <v>-2800</v>
      </c>
      <c r="N149" s="236">
        <v>75</v>
      </c>
      <c r="O149" s="237" t="s">
        <v>653</v>
      </c>
      <c r="P149" s="238">
        <v>44378</v>
      </c>
      <c r="Q149" s="210"/>
      <c r="R149" s="235" t="s">
        <v>632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480">
        <v>3</v>
      </c>
      <c r="B150" s="481">
        <v>44378</v>
      </c>
      <c r="C150" s="109" t="s">
        <v>722</v>
      </c>
      <c r="D150" s="206" t="s">
        <v>730</v>
      </c>
      <c r="E150" s="106" t="s">
        <v>621</v>
      </c>
      <c r="F150" s="106">
        <v>340</v>
      </c>
      <c r="G150" s="106">
        <v>90</v>
      </c>
      <c r="H150" s="106">
        <v>335</v>
      </c>
      <c r="I150" s="112"/>
      <c r="J150" s="478" t="s">
        <v>731</v>
      </c>
      <c r="K150" s="208">
        <v>-5</v>
      </c>
      <c r="L150" s="208">
        <v>100</v>
      </c>
      <c r="M150" s="478">
        <f>(60*N150)-200</f>
        <v>1300</v>
      </c>
      <c r="N150" s="478">
        <v>25</v>
      </c>
      <c r="O150" s="477" t="s">
        <v>619</v>
      </c>
      <c r="P150" s="474">
        <v>44382</v>
      </c>
      <c r="Q150" s="210"/>
      <c r="R150" s="235" t="s">
        <v>620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458"/>
      <c r="B151" s="458"/>
      <c r="C151" s="109" t="s">
        <v>725</v>
      </c>
      <c r="D151" s="206" t="s">
        <v>732</v>
      </c>
      <c r="E151" s="106" t="s">
        <v>727</v>
      </c>
      <c r="F151" s="106">
        <v>65</v>
      </c>
      <c r="G151" s="106"/>
      <c r="H151" s="106">
        <v>0</v>
      </c>
      <c r="I151" s="112"/>
      <c r="J151" s="458"/>
      <c r="K151" s="208">
        <v>65</v>
      </c>
      <c r="L151" s="208">
        <v>100</v>
      </c>
      <c r="M151" s="458"/>
      <c r="N151" s="458"/>
      <c r="O151" s="458"/>
      <c r="P151" s="458"/>
      <c r="Q151" s="210"/>
      <c r="R151" s="235" t="s">
        <v>620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6">
        <v>4</v>
      </c>
      <c r="B152" s="107">
        <v>44378</v>
      </c>
      <c r="C152" s="178"/>
      <c r="D152" s="109" t="s">
        <v>733</v>
      </c>
      <c r="E152" s="106" t="s">
        <v>727</v>
      </c>
      <c r="F152" s="106">
        <v>10.75</v>
      </c>
      <c r="G152" s="239">
        <v>14.5</v>
      </c>
      <c r="H152" s="106">
        <v>8.3000000000000007</v>
      </c>
      <c r="I152" s="112">
        <v>5</v>
      </c>
      <c r="J152" s="222" t="s">
        <v>734</v>
      </c>
      <c r="K152" s="208">
        <f t="shared" ref="K152:K153" si="109">F152-H152</f>
        <v>2.4499999999999993</v>
      </c>
      <c r="L152" s="208">
        <v>100</v>
      </c>
      <c r="M152" s="222">
        <f t="shared" ref="M152:M153" si="110">(K152*N152)-100</f>
        <v>3729.349999999999</v>
      </c>
      <c r="N152" s="112">
        <v>1563</v>
      </c>
      <c r="O152" s="113" t="s">
        <v>619</v>
      </c>
      <c r="P152" s="116">
        <v>44383</v>
      </c>
      <c r="Q152" s="210"/>
      <c r="R152" s="235" t="s">
        <v>632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205">
        <v>5</v>
      </c>
      <c r="B153" s="107">
        <v>44378</v>
      </c>
      <c r="C153" s="109"/>
      <c r="D153" s="206" t="s">
        <v>735</v>
      </c>
      <c r="E153" s="106" t="s">
        <v>727</v>
      </c>
      <c r="F153" s="106">
        <v>13.5</v>
      </c>
      <c r="G153" s="106">
        <v>19</v>
      </c>
      <c r="H153" s="106">
        <v>10.3</v>
      </c>
      <c r="I153" s="112">
        <v>2</v>
      </c>
      <c r="J153" s="222" t="s">
        <v>736</v>
      </c>
      <c r="K153" s="208">
        <f t="shared" si="109"/>
        <v>3.1999999999999993</v>
      </c>
      <c r="L153" s="208">
        <v>100</v>
      </c>
      <c r="M153" s="222">
        <f t="shared" si="110"/>
        <v>3899.9999999999991</v>
      </c>
      <c r="N153" s="222">
        <v>1250</v>
      </c>
      <c r="O153" s="113" t="s">
        <v>619</v>
      </c>
      <c r="P153" s="116">
        <v>44383</v>
      </c>
      <c r="Q153" s="210"/>
      <c r="R153" s="235" t="s">
        <v>620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205">
        <v>6</v>
      </c>
      <c r="B154" s="107">
        <v>44382</v>
      </c>
      <c r="C154" s="109"/>
      <c r="D154" s="206" t="s">
        <v>737</v>
      </c>
      <c r="E154" s="106" t="s">
        <v>727</v>
      </c>
      <c r="F154" s="106">
        <v>1.8</v>
      </c>
      <c r="G154" s="106">
        <v>3.05</v>
      </c>
      <c r="H154" s="106">
        <v>0.95</v>
      </c>
      <c r="I154" s="112">
        <v>0.1</v>
      </c>
      <c r="J154" s="222" t="s">
        <v>1002</v>
      </c>
      <c r="K154" s="208">
        <f t="shared" ref="K154" si="111">F154-H154</f>
        <v>0.85000000000000009</v>
      </c>
      <c r="L154" s="208">
        <v>100</v>
      </c>
      <c r="M154" s="222">
        <f t="shared" ref="M154" si="112">(K154*N154)-100</f>
        <v>3300.0000000000005</v>
      </c>
      <c r="N154" s="222">
        <v>4000</v>
      </c>
      <c r="O154" s="113" t="s">
        <v>619</v>
      </c>
      <c r="P154" s="116">
        <v>44396</v>
      </c>
      <c r="Q154" s="210"/>
      <c r="R154" s="235" t="s">
        <v>632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205">
        <v>7</v>
      </c>
      <c r="B155" s="190">
        <v>44383</v>
      </c>
      <c r="C155" s="109"/>
      <c r="D155" s="206" t="s">
        <v>738</v>
      </c>
      <c r="E155" s="106" t="s">
        <v>621</v>
      </c>
      <c r="F155" s="106">
        <v>50</v>
      </c>
      <c r="G155" s="106">
        <v>14</v>
      </c>
      <c r="H155" s="106">
        <v>63.5</v>
      </c>
      <c r="I155" s="112" t="s">
        <v>739</v>
      </c>
      <c r="J155" s="222" t="s">
        <v>740</v>
      </c>
      <c r="K155" s="208">
        <f>H155-F155</f>
        <v>13.5</v>
      </c>
      <c r="L155" s="208">
        <v>100</v>
      </c>
      <c r="M155" s="222">
        <f>(K155*N155)-100</f>
        <v>912.5</v>
      </c>
      <c r="N155" s="222">
        <v>75</v>
      </c>
      <c r="O155" s="113" t="s">
        <v>619</v>
      </c>
      <c r="P155" s="116">
        <v>44383</v>
      </c>
      <c r="Q155" s="210"/>
      <c r="R155" s="235" t="s">
        <v>620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205">
        <v>8</v>
      </c>
      <c r="B156" s="190">
        <v>44384</v>
      </c>
      <c r="C156" s="109"/>
      <c r="D156" s="206" t="s">
        <v>741</v>
      </c>
      <c r="E156" s="106" t="s">
        <v>621</v>
      </c>
      <c r="F156" s="106">
        <v>2.2000000000000002</v>
      </c>
      <c r="G156" s="106">
        <v>0.9</v>
      </c>
      <c r="H156" s="106">
        <v>2.7</v>
      </c>
      <c r="I156" s="112">
        <v>4</v>
      </c>
      <c r="J156" s="222" t="s">
        <v>984</v>
      </c>
      <c r="K156" s="208">
        <f t="shared" ref="K156" si="113">H156-F156</f>
        <v>0.5</v>
      </c>
      <c r="L156" s="208">
        <v>100</v>
      </c>
      <c r="M156" s="222">
        <f t="shared" ref="M156" si="114">(K156*N156)-100</f>
        <v>1500</v>
      </c>
      <c r="N156" s="222">
        <v>3200</v>
      </c>
      <c r="O156" s="113" t="s">
        <v>619</v>
      </c>
      <c r="P156" s="116">
        <v>44392</v>
      </c>
      <c r="Q156" s="210"/>
      <c r="R156" s="235" t="s">
        <v>620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205">
        <v>9</v>
      </c>
      <c r="B157" s="190">
        <v>44384</v>
      </c>
      <c r="C157" s="109"/>
      <c r="D157" s="206" t="s">
        <v>742</v>
      </c>
      <c r="E157" s="106" t="s">
        <v>621</v>
      </c>
      <c r="F157" s="106">
        <v>42</v>
      </c>
      <c r="G157" s="106">
        <v>12</v>
      </c>
      <c r="H157" s="106">
        <v>53.5</v>
      </c>
      <c r="I157" s="112" t="s">
        <v>743</v>
      </c>
      <c r="J157" s="222" t="s">
        <v>744</v>
      </c>
      <c r="K157" s="208">
        <f t="shared" ref="K157:K158" si="115">H157-F157</f>
        <v>11.5</v>
      </c>
      <c r="L157" s="208">
        <v>100</v>
      </c>
      <c r="M157" s="222">
        <f t="shared" ref="M157:M162" si="116">(K157*N157)-100</f>
        <v>762.5</v>
      </c>
      <c r="N157" s="222">
        <v>75</v>
      </c>
      <c r="O157" s="113" t="s">
        <v>619</v>
      </c>
      <c r="P157" s="116">
        <v>44385</v>
      </c>
      <c r="Q157" s="210"/>
      <c r="R157" s="235" t="s">
        <v>620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84">
        <v>10</v>
      </c>
      <c r="B158" s="240">
        <v>44385</v>
      </c>
      <c r="C158" s="182"/>
      <c r="D158" s="212" t="s">
        <v>745</v>
      </c>
      <c r="E158" s="184" t="s">
        <v>621</v>
      </c>
      <c r="F158" s="184">
        <v>25</v>
      </c>
      <c r="G158" s="184">
        <v>16</v>
      </c>
      <c r="H158" s="184">
        <v>16</v>
      </c>
      <c r="I158" s="185" t="s">
        <v>746</v>
      </c>
      <c r="J158" s="236" t="s">
        <v>747</v>
      </c>
      <c r="K158" s="215">
        <f t="shared" si="115"/>
        <v>-9</v>
      </c>
      <c r="L158" s="215">
        <v>100</v>
      </c>
      <c r="M158" s="236">
        <f t="shared" si="116"/>
        <v>-5050</v>
      </c>
      <c r="N158" s="236">
        <v>550</v>
      </c>
      <c r="O158" s="237" t="s">
        <v>653</v>
      </c>
      <c r="P158" s="188">
        <v>44386</v>
      </c>
      <c r="Q158" s="210"/>
      <c r="R158" s="235" t="s">
        <v>620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84">
        <v>11</v>
      </c>
      <c r="B159" s="240">
        <v>44385</v>
      </c>
      <c r="C159" s="182"/>
      <c r="D159" s="212" t="s">
        <v>733</v>
      </c>
      <c r="E159" s="184" t="s">
        <v>727</v>
      </c>
      <c r="F159" s="184">
        <v>11.75</v>
      </c>
      <c r="G159" s="184">
        <v>15.2</v>
      </c>
      <c r="H159" s="184">
        <v>15.2</v>
      </c>
      <c r="I159" s="185">
        <v>5</v>
      </c>
      <c r="J159" s="236" t="s">
        <v>748</v>
      </c>
      <c r="K159" s="215">
        <f t="shared" ref="K159:K160" si="117">F159-H159</f>
        <v>-3.4499999999999993</v>
      </c>
      <c r="L159" s="215">
        <v>100</v>
      </c>
      <c r="M159" s="236">
        <f t="shared" si="116"/>
        <v>-5492.3499999999985</v>
      </c>
      <c r="N159" s="185">
        <v>1563</v>
      </c>
      <c r="O159" s="237" t="s">
        <v>653</v>
      </c>
      <c r="P159" s="188">
        <v>44386</v>
      </c>
      <c r="Q159" s="210"/>
      <c r="R159" s="235" t="s">
        <v>632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06">
        <v>12</v>
      </c>
      <c r="B160" s="190">
        <v>44385</v>
      </c>
      <c r="C160" s="178"/>
      <c r="D160" s="109" t="s">
        <v>749</v>
      </c>
      <c r="E160" s="106" t="s">
        <v>727</v>
      </c>
      <c r="F160" s="106">
        <v>15.5</v>
      </c>
      <c r="G160" s="106">
        <v>25</v>
      </c>
      <c r="H160" s="106">
        <v>9.5</v>
      </c>
      <c r="I160" s="112">
        <v>0.1</v>
      </c>
      <c r="J160" s="222" t="s">
        <v>750</v>
      </c>
      <c r="K160" s="208">
        <f t="shared" si="117"/>
        <v>6</v>
      </c>
      <c r="L160" s="208">
        <v>100</v>
      </c>
      <c r="M160" s="222">
        <f t="shared" si="116"/>
        <v>3200</v>
      </c>
      <c r="N160" s="222">
        <v>550</v>
      </c>
      <c r="O160" s="113" t="s">
        <v>619</v>
      </c>
      <c r="P160" s="116">
        <v>44390</v>
      </c>
      <c r="Q160" s="210"/>
      <c r="R160" s="235" t="s">
        <v>620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106">
        <v>13</v>
      </c>
      <c r="B161" s="190">
        <v>44386</v>
      </c>
      <c r="C161" s="178"/>
      <c r="D161" s="109" t="s">
        <v>751</v>
      </c>
      <c r="E161" s="106" t="s">
        <v>621</v>
      </c>
      <c r="F161" s="106">
        <v>58</v>
      </c>
      <c r="G161" s="106">
        <v>17</v>
      </c>
      <c r="H161" s="106">
        <v>70</v>
      </c>
      <c r="I161" s="112" t="s">
        <v>752</v>
      </c>
      <c r="J161" s="222" t="s">
        <v>753</v>
      </c>
      <c r="K161" s="208">
        <f>H161-F161</f>
        <v>12</v>
      </c>
      <c r="L161" s="208">
        <v>100</v>
      </c>
      <c r="M161" s="222">
        <f t="shared" si="116"/>
        <v>800</v>
      </c>
      <c r="N161" s="222">
        <v>75</v>
      </c>
      <c r="O161" s="113" t="s">
        <v>619</v>
      </c>
      <c r="P161" s="191">
        <v>44386</v>
      </c>
      <c r="Q161" s="210"/>
      <c r="R161" s="235" t="s">
        <v>620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>
      <c r="A162" s="106">
        <v>14</v>
      </c>
      <c r="B162" s="190">
        <v>44389</v>
      </c>
      <c r="C162" s="178"/>
      <c r="D162" s="109" t="s">
        <v>754</v>
      </c>
      <c r="E162" s="106" t="s">
        <v>727</v>
      </c>
      <c r="F162" s="106">
        <v>2.95</v>
      </c>
      <c r="G162" s="106">
        <v>4.4000000000000004</v>
      </c>
      <c r="H162" s="106">
        <v>1.95</v>
      </c>
      <c r="I162" s="112">
        <v>0.1</v>
      </c>
      <c r="J162" s="222" t="s">
        <v>755</v>
      </c>
      <c r="K162" s="208">
        <f>F162-H162</f>
        <v>1.0000000000000002</v>
      </c>
      <c r="L162" s="208">
        <v>100</v>
      </c>
      <c r="M162" s="222">
        <f t="shared" si="116"/>
        <v>2900.0000000000005</v>
      </c>
      <c r="N162" s="222">
        <v>3000</v>
      </c>
      <c r="O162" s="113" t="s">
        <v>619</v>
      </c>
      <c r="P162" s="191">
        <v>44389</v>
      </c>
      <c r="Q162" s="210"/>
      <c r="R162" s="235" t="s">
        <v>620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475">
        <v>15</v>
      </c>
      <c r="B163" s="476">
        <v>44390</v>
      </c>
      <c r="C163" s="372" t="s">
        <v>722</v>
      </c>
      <c r="D163" s="387" t="s">
        <v>988</v>
      </c>
      <c r="E163" s="363" t="s">
        <v>621</v>
      </c>
      <c r="F163" s="363">
        <v>275</v>
      </c>
      <c r="G163" s="363">
        <v>90</v>
      </c>
      <c r="H163" s="363">
        <v>90</v>
      </c>
      <c r="I163" s="373">
        <f>H163-F163</f>
        <v>-185</v>
      </c>
      <c r="J163" s="472" t="s">
        <v>1001</v>
      </c>
      <c r="K163" s="388">
        <v>-185</v>
      </c>
      <c r="L163" s="388">
        <v>100</v>
      </c>
      <c r="M163" s="473">
        <f>(-135*25)-200</f>
        <v>-3575</v>
      </c>
      <c r="N163" s="473">
        <v>25</v>
      </c>
      <c r="O163" s="479" t="s">
        <v>653</v>
      </c>
      <c r="P163" s="470">
        <v>44396</v>
      </c>
      <c r="Q163" s="210"/>
      <c r="R163" s="235" t="s">
        <v>620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471"/>
      <c r="B164" s="471"/>
      <c r="C164" s="372" t="s">
        <v>725</v>
      </c>
      <c r="D164" s="387" t="s">
        <v>987</v>
      </c>
      <c r="E164" s="363" t="s">
        <v>727</v>
      </c>
      <c r="F164" s="363">
        <v>50</v>
      </c>
      <c r="G164" s="363"/>
      <c r="H164" s="363">
        <v>0</v>
      </c>
      <c r="I164" s="373">
        <f>F164-H164</f>
        <v>50</v>
      </c>
      <c r="J164" s="471"/>
      <c r="K164" s="388">
        <v>50</v>
      </c>
      <c r="L164" s="388">
        <v>100</v>
      </c>
      <c r="M164" s="471"/>
      <c r="N164" s="471"/>
      <c r="O164" s="471"/>
      <c r="P164" s="471"/>
      <c r="Q164" s="210"/>
      <c r="R164" s="235" t="s">
        <v>620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>
      <c r="A165" s="356">
        <v>16</v>
      </c>
      <c r="B165" s="369">
        <v>44390</v>
      </c>
      <c r="C165" s="370"/>
      <c r="D165" s="354" t="s">
        <v>756</v>
      </c>
      <c r="E165" s="356" t="s">
        <v>727</v>
      </c>
      <c r="F165" s="356">
        <v>25</v>
      </c>
      <c r="G165" s="356">
        <v>41</v>
      </c>
      <c r="H165" s="356">
        <v>14.5</v>
      </c>
      <c r="I165" s="371">
        <v>0.1</v>
      </c>
      <c r="J165" s="222" t="s">
        <v>968</v>
      </c>
      <c r="K165" s="208">
        <f t="shared" ref="K165:K166" si="118">F165-H165</f>
        <v>10.5</v>
      </c>
      <c r="L165" s="208">
        <v>100</v>
      </c>
      <c r="M165" s="222">
        <f t="shared" ref="M165:M166" si="119">(K165*N165)-100</f>
        <v>3312.5</v>
      </c>
      <c r="N165" s="112">
        <v>325</v>
      </c>
      <c r="O165" s="113" t="s">
        <v>619</v>
      </c>
      <c r="P165" s="116">
        <v>44392</v>
      </c>
      <c r="Q165" s="210"/>
      <c r="R165" s="235" t="s">
        <v>620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356">
        <v>17</v>
      </c>
      <c r="B166" s="369">
        <v>44391</v>
      </c>
      <c r="C166" s="370"/>
      <c r="D166" s="354" t="s">
        <v>973</v>
      </c>
      <c r="E166" s="356" t="s">
        <v>727</v>
      </c>
      <c r="F166" s="356">
        <v>2.2000000000000002</v>
      </c>
      <c r="G166" s="356">
        <v>3.5</v>
      </c>
      <c r="H166" s="356">
        <v>1.25</v>
      </c>
      <c r="I166" s="371">
        <v>0.1</v>
      </c>
      <c r="J166" s="222" t="s">
        <v>997</v>
      </c>
      <c r="K166" s="208">
        <f t="shared" si="118"/>
        <v>0.95000000000000018</v>
      </c>
      <c r="L166" s="208">
        <v>100</v>
      </c>
      <c r="M166" s="222">
        <f t="shared" si="119"/>
        <v>3700.0000000000009</v>
      </c>
      <c r="N166" s="112">
        <v>4000</v>
      </c>
      <c r="O166" s="113" t="s">
        <v>619</v>
      </c>
      <c r="P166" s="116">
        <v>44393</v>
      </c>
      <c r="Q166" s="210"/>
      <c r="R166" s="235" t="s">
        <v>632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>
      <c r="A167" s="356">
        <v>18</v>
      </c>
      <c r="B167" s="369">
        <v>44391</v>
      </c>
      <c r="C167" s="370"/>
      <c r="D167" s="354" t="s">
        <v>974</v>
      </c>
      <c r="E167" s="356" t="s">
        <v>727</v>
      </c>
      <c r="F167" s="356">
        <v>5</v>
      </c>
      <c r="G167" s="356">
        <v>7.1</v>
      </c>
      <c r="H167" s="356">
        <v>3.6</v>
      </c>
      <c r="I167" s="371">
        <v>0.1</v>
      </c>
      <c r="J167" s="222" t="s">
        <v>989</v>
      </c>
      <c r="K167" s="208">
        <f t="shared" ref="K167" si="120">F167-H167</f>
        <v>1.4</v>
      </c>
      <c r="L167" s="208">
        <v>100</v>
      </c>
      <c r="M167" s="222">
        <f t="shared" ref="M167" si="121">(K167*N167)-100</f>
        <v>3539.9999999999995</v>
      </c>
      <c r="N167" s="112">
        <v>2600</v>
      </c>
      <c r="O167" s="113" t="s">
        <v>619</v>
      </c>
      <c r="P167" s="116">
        <v>44393</v>
      </c>
      <c r="Q167" s="210"/>
      <c r="R167" s="235" t="s">
        <v>620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356">
        <v>19</v>
      </c>
      <c r="B168" s="369">
        <v>44391</v>
      </c>
      <c r="C168" s="370"/>
      <c r="D168" s="354" t="s">
        <v>975</v>
      </c>
      <c r="E168" s="356" t="s">
        <v>727</v>
      </c>
      <c r="F168" s="356">
        <v>6.5</v>
      </c>
      <c r="G168" s="356">
        <v>10.5</v>
      </c>
      <c r="H168" s="356">
        <v>4.0999999999999996</v>
      </c>
      <c r="I168" s="371">
        <v>0.1</v>
      </c>
      <c r="J168" s="222" t="s">
        <v>982</v>
      </c>
      <c r="K168" s="208">
        <f t="shared" ref="K168:K169" si="122">F168-H168</f>
        <v>2.4000000000000004</v>
      </c>
      <c r="L168" s="208">
        <v>100</v>
      </c>
      <c r="M168" s="222">
        <f t="shared" ref="M168:M170" si="123">(K168*N168)-100</f>
        <v>3200.0000000000005</v>
      </c>
      <c r="N168" s="112">
        <v>1375</v>
      </c>
      <c r="O168" s="113" t="s">
        <v>619</v>
      </c>
      <c r="P168" s="116">
        <v>44392</v>
      </c>
      <c r="Q168" s="210"/>
      <c r="R168" s="235" t="s">
        <v>620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363">
        <v>20</v>
      </c>
      <c r="B169" s="360">
        <v>44391</v>
      </c>
      <c r="C169" s="361"/>
      <c r="D169" s="372" t="s">
        <v>754</v>
      </c>
      <c r="E169" s="363" t="s">
        <v>727</v>
      </c>
      <c r="F169" s="363">
        <v>2.5</v>
      </c>
      <c r="G169" s="363">
        <v>4.2</v>
      </c>
      <c r="H169" s="363">
        <v>4.2</v>
      </c>
      <c r="I169" s="373">
        <v>0.1</v>
      </c>
      <c r="J169" s="236" t="s">
        <v>983</v>
      </c>
      <c r="K169" s="215">
        <f t="shared" si="122"/>
        <v>-1.7000000000000002</v>
      </c>
      <c r="L169" s="215">
        <v>100</v>
      </c>
      <c r="M169" s="236">
        <f t="shared" si="123"/>
        <v>-5200.0000000000009</v>
      </c>
      <c r="N169" s="185">
        <v>3000</v>
      </c>
      <c r="O169" s="237" t="s">
        <v>653</v>
      </c>
      <c r="P169" s="188">
        <v>44392</v>
      </c>
      <c r="Q169" s="210"/>
      <c r="R169" s="235" t="s">
        <v>620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>
      <c r="A170" s="356">
        <v>21</v>
      </c>
      <c r="B170" s="369">
        <v>44393</v>
      </c>
      <c r="C170" s="370"/>
      <c r="D170" s="354" t="s">
        <v>990</v>
      </c>
      <c r="E170" s="356" t="s">
        <v>621</v>
      </c>
      <c r="F170" s="356">
        <v>2.25</v>
      </c>
      <c r="G170" s="356">
        <v>0.8</v>
      </c>
      <c r="H170" s="356">
        <v>3.3</v>
      </c>
      <c r="I170" s="371" t="s">
        <v>991</v>
      </c>
      <c r="J170" s="222" t="s">
        <v>1031</v>
      </c>
      <c r="K170" s="208">
        <f>H170-F170</f>
        <v>1.0499999999999998</v>
      </c>
      <c r="L170" s="208">
        <v>100</v>
      </c>
      <c r="M170" s="222">
        <f t="shared" si="123"/>
        <v>3259.9999999999995</v>
      </c>
      <c r="N170" s="112">
        <v>3200</v>
      </c>
      <c r="O170" s="113" t="s">
        <v>619</v>
      </c>
      <c r="P170" s="116">
        <v>44400</v>
      </c>
      <c r="Q170" s="210"/>
      <c r="R170" s="235" t="s">
        <v>620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>
      <c r="A171" s="356">
        <v>22</v>
      </c>
      <c r="B171" s="369">
        <v>44393</v>
      </c>
      <c r="C171" s="370"/>
      <c r="D171" s="354" t="s">
        <v>992</v>
      </c>
      <c r="E171" s="356" t="s">
        <v>621</v>
      </c>
      <c r="F171" s="356">
        <v>65</v>
      </c>
      <c r="G171" s="356">
        <v>20</v>
      </c>
      <c r="H171" s="356">
        <v>83</v>
      </c>
      <c r="I171" s="371" t="s">
        <v>993</v>
      </c>
      <c r="J171" s="222" t="s">
        <v>994</v>
      </c>
      <c r="K171" s="208">
        <f>H171-F171</f>
        <v>18</v>
      </c>
      <c r="L171" s="208">
        <v>100</v>
      </c>
      <c r="M171" s="222">
        <f t="shared" ref="M171" si="124">(K171*N171)-100</f>
        <v>1250</v>
      </c>
      <c r="N171" s="222">
        <v>75</v>
      </c>
      <c r="O171" s="113" t="s">
        <v>619</v>
      </c>
      <c r="P171" s="191">
        <v>44393</v>
      </c>
      <c r="Q171" s="210"/>
      <c r="R171" s="235" t="s">
        <v>632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356">
        <v>23</v>
      </c>
      <c r="B172" s="352">
        <v>44399</v>
      </c>
      <c r="C172" s="370"/>
      <c r="D172" s="354" t="s">
        <v>1020</v>
      </c>
      <c r="E172" s="356" t="s">
        <v>621</v>
      </c>
      <c r="F172" s="356">
        <v>21</v>
      </c>
      <c r="G172" s="356"/>
      <c r="H172" s="356">
        <v>27</v>
      </c>
      <c r="I172" s="371">
        <v>50</v>
      </c>
      <c r="J172" s="222" t="s">
        <v>1026</v>
      </c>
      <c r="K172" s="208">
        <f>H172-F172</f>
        <v>6</v>
      </c>
      <c r="L172" s="208">
        <v>100</v>
      </c>
      <c r="M172" s="222">
        <f t="shared" ref="M172:M175" si="125">(K172*N172)-100</f>
        <v>350</v>
      </c>
      <c r="N172" s="222">
        <v>75</v>
      </c>
      <c r="O172" s="113" t="s">
        <v>619</v>
      </c>
      <c r="P172" s="191">
        <v>44399</v>
      </c>
      <c r="Q172" s="210"/>
      <c r="R172" s="235" t="s">
        <v>632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>
      <c r="A173" s="363">
        <v>24</v>
      </c>
      <c r="B173" s="380">
        <v>44399</v>
      </c>
      <c r="C173" s="361"/>
      <c r="D173" s="372" t="s">
        <v>1024</v>
      </c>
      <c r="E173" s="363" t="s">
        <v>727</v>
      </c>
      <c r="F173" s="363">
        <v>70</v>
      </c>
      <c r="G173" s="363">
        <v>115</v>
      </c>
      <c r="H173" s="363">
        <v>115</v>
      </c>
      <c r="I173" s="373">
        <v>0.1</v>
      </c>
      <c r="J173" s="236" t="s">
        <v>1032</v>
      </c>
      <c r="K173" s="215">
        <f t="shared" ref="K173:K174" si="126">F173-H173</f>
        <v>-45</v>
      </c>
      <c r="L173" s="215">
        <v>100</v>
      </c>
      <c r="M173" s="236">
        <f t="shared" si="125"/>
        <v>-4600</v>
      </c>
      <c r="N173" s="185">
        <v>100</v>
      </c>
      <c r="O173" s="237" t="s">
        <v>653</v>
      </c>
      <c r="P173" s="188">
        <v>44400</v>
      </c>
      <c r="Q173" s="210"/>
      <c r="R173" s="235" t="s">
        <v>620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>
      <c r="A174" s="356">
        <v>25</v>
      </c>
      <c r="B174" s="352">
        <v>44399</v>
      </c>
      <c r="C174" s="370"/>
      <c r="D174" s="354" t="s">
        <v>1025</v>
      </c>
      <c r="E174" s="356" t="s">
        <v>727</v>
      </c>
      <c r="F174" s="356">
        <v>10.25</v>
      </c>
      <c r="G174" s="356">
        <v>17</v>
      </c>
      <c r="H174" s="356">
        <v>7.25</v>
      </c>
      <c r="I174" s="371">
        <v>0.1</v>
      </c>
      <c r="J174" s="222" t="s">
        <v>1033</v>
      </c>
      <c r="K174" s="208">
        <f t="shared" si="126"/>
        <v>3</v>
      </c>
      <c r="L174" s="208">
        <v>100</v>
      </c>
      <c r="M174" s="222">
        <f t="shared" si="125"/>
        <v>1700</v>
      </c>
      <c r="N174" s="112">
        <v>600</v>
      </c>
      <c r="O174" s="113" t="s">
        <v>619</v>
      </c>
      <c r="P174" s="116">
        <v>44400</v>
      </c>
      <c r="Q174" s="210"/>
      <c r="R174" s="235" t="s">
        <v>632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>
      <c r="A175" s="356">
        <v>26</v>
      </c>
      <c r="B175" s="352">
        <v>44400</v>
      </c>
      <c r="C175" s="370"/>
      <c r="D175" s="354" t="s">
        <v>1034</v>
      </c>
      <c r="E175" s="356" t="s">
        <v>621</v>
      </c>
      <c r="F175" s="356">
        <v>3.6</v>
      </c>
      <c r="G175" s="356"/>
      <c r="H175" s="356">
        <v>4.5999999999999996</v>
      </c>
      <c r="I175" s="371" t="s">
        <v>1035</v>
      </c>
      <c r="J175" s="222" t="s">
        <v>1055</v>
      </c>
      <c r="K175" s="208">
        <f>H175-F175</f>
        <v>0.99999999999999956</v>
      </c>
      <c r="L175" s="208">
        <v>100</v>
      </c>
      <c r="M175" s="222">
        <f t="shared" si="125"/>
        <v>999.99999999999955</v>
      </c>
      <c r="N175" s="112">
        <v>1100</v>
      </c>
      <c r="O175" s="113" t="s">
        <v>619</v>
      </c>
      <c r="P175" s="116">
        <v>44404</v>
      </c>
      <c r="Q175" s="210"/>
      <c r="R175" s="235" t="s">
        <v>620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>
      <c r="A176" s="117">
        <v>27</v>
      </c>
      <c r="B176" s="173">
        <v>44403</v>
      </c>
      <c r="C176" s="174"/>
      <c r="D176" s="120" t="s">
        <v>990</v>
      </c>
      <c r="E176" s="117" t="s">
        <v>621</v>
      </c>
      <c r="F176" s="117" t="s">
        <v>1042</v>
      </c>
      <c r="G176" s="117">
        <v>0.75</v>
      </c>
      <c r="H176" s="117"/>
      <c r="I176" s="123" t="s">
        <v>1043</v>
      </c>
      <c r="J176" s="218" t="s">
        <v>626</v>
      </c>
      <c r="K176" s="220"/>
      <c r="L176" s="220"/>
      <c r="M176" s="218"/>
      <c r="N176" s="218"/>
      <c r="O176" s="189"/>
      <c r="P176" s="126"/>
      <c r="Q176" s="210"/>
      <c r="R176" s="235" t="s">
        <v>620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>
      <c r="A177" s="363">
        <v>28</v>
      </c>
      <c r="B177" s="360">
        <v>44403</v>
      </c>
      <c r="C177" s="361"/>
      <c r="D177" s="372" t="s">
        <v>1044</v>
      </c>
      <c r="E177" s="363" t="s">
        <v>621</v>
      </c>
      <c r="F177" s="363">
        <v>4.75</v>
      </c>
      <c r="G177" s="363">
        <v>1</v>
      </c>
      <c r="H177" s="363">
        <v>1</v>
      </c>
      <c r="I177" s="432" t="s">
        <v>1045</v>
      </c>
      <c r="J177" s="433" t="s">
        <v>1062</v>
      </c>
      <c r="K177" s="388">
        <f>H177-F177</f>
        <v>-3.75</v>
      </c>
      <c r="L177" s="388">
        <v>100</v>
      </c>
      <c r="M177" s="434">
        <f t="shared" ref="M177:M178" si="127">(K177*N177)-100</f>
        <v>-5912.5</v>
      </c>
      <c r="N177" s="365">
        <v>1550</v>
      </c>
      <c r="O177" s="435" t="s">
        <v>653</v>
      </c>
      <c r="P177" s="436">
        <v>44405</v>
      </c>
      <c r="Q177" s="210"/>
      <c r="R177" s="235" t="s">
        <v>620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>
      <c r="A178" s="351">
        <v>29</v>
      </c>
      <c r="B178" s="369">
        <v>44404</v>
      </c>
      <c r="C178" s="370"/>
      <c r="D178" s="354" t="s">
        <v>1056</v>
      </c>
      <c r="E178" s="356" t="s">
        <v>621</v>
      </c>
      <c r="F178" s="356">
        <v>2.25</v>
      </c>
      <c r="G178" s="356"/>
      <c r="H178" s="356">
        <v>3.85</v>
      </c>
      <c r="I178" s="437" t="s">
        <v>1057</v>
      </c>
      <c r="J178" s="222" t="s">
        <v>1064</v>
      </c>
      <c r="K178" s="208">
        <f>H178-F178</f>
        <v>1.6</v>
      </c>
      <c r="L178" s="208">
        <v>100</v>
      </c>
      <c r="M178" s="222">
        <f t="shared" si="127"/>
        <v>1660</v>
      </c>
      <c r="N178" s="112">
        <v>1100</v>
      </c>
      <c r="O178" s="113" t="s">
        <v>619</v>
      </c>
      <c r="P178" s="116">
        <v>44405</v>
      </c>
      <c r="Q178" s="210"/>
      <c r="R178" s="235" t="s">
        <v>620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>
      <c r="A179" s="351">
        <v>30</v>
      </c>
      <c r="B179" s="369">
        <v>44405</v>
      </c>
      <c r="C179" s="370"/>
      <c r="D179" s="354" t="s">
        <v>1067</v>
      </c>
      <c r="E179" s="356" t="s">
        <v>621</v>
      </c>
      <c r="F179" s="356">
        <v>47</v>
      </c>
      <c r="G179" s="356"/>
      <c r="H179" s="356">
        <v>64</v>
      </c>
      <c r="I179" s="437" t="s">
        <v>1068</v>
      </c>
      <c r="J179" s="222" t="s">
        <v>1082</v>
      </c>
      <c r="K179" s="208">
        <f t="shared" ref="K179:K180" si="128">H179-F179</f>
        <v>17</v>
      </c>
      <c r="L179" s="208">
        <v>100</v>
      </c>
      <c r="M179" s="222">
        <f t="shared" ref="M179:M180" si="129">(K179*N179)-100</f>
        <v>750</v>
      </c>
      <c r="N179" s="112">
        <v>50</v>
      </c>
      <c r="O179" s="113" t="s">
        <v>619</v>
      </c>
      <c r="P179" s="116">
        <v>44406</v>
      </c>
      <c r="Q179" s="210"/>
      <c r="R179" s="235" t="s">
        <v>632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>
      <c r="A180" s="443">
        <v>31</v>
      </c>
      <c r="B180" s="360">
        <v>44405</v>
      </c>
      <c r="C180" s="361"/>
      <c r="D180" s="372" t="s">
        <v>1056</v>
      </c>
      <c r="E180" s="363" t="s">
        <v>621</v>
      </c>
      <c r="F180" s="363">
        <v>2.1</v>
      </c>
      <c r="G180" s="363"/>
      <c r="H180" s="363">
        <v>0.6</v>
      </c>
      <c r="I180" s="432" t="s">
        <v>1057</v>
      </c>
      <c r="J180" s="434" t="s">
        <v>1085</v>
      </c>
      <c r="K180" s="388">
        <f t="shared" si="128"/>
        <v>-1.5</v>
      </c>
      <c r="L180" s="388">
        <v>100</v>
      </c>
      <c r="M180" s="434">
        <f t="shared" si="129"/>
        <v>-1750</v>
      </c>
      <c r="N180" s="365">
        <v>1100</v>
      </c>
      <c r="O180" s="435" t="s">
        <v>653</v>
      </c>
      <c r="P180" s="436">
        <v>44406</v>
      </c>
      <c r="Q180" s="210"/>
      <c r="R180" s="235" t="s">
        <v>632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>
      <c r="A181" s="351">
        <v>32</v>
      </c>
      <c r="B181" s="369">
        <v>44406</v>
      </c>
      <c r="C181" s="370"/>
      <c r="D181" s="354" t="s">
        <v>1086</v>
      </c>
      <c r="E181" s="356" t="s">
        <v>621</v>
      </c>
      <c r="F181" s="356">
        <v>115</v>
      </c>
      <c r="G181" s="356">
        <v>20</v>
      </c>
      <c r="H181" s="356">
        <v>165</v>
      </c>
      <c r="I181" s="112">
        <v>250</v>
      </c>
      <c r="J181" s="222" t="s">
        <v>977</v>
      </c>
      <c r="K181" s="208">
        <f t="shared" ref="K181:K183" si="130">H181-F181</f>
        <v>50</v>
      </c>
      <c r="L181" s="208">
        <v>100</v>
      </c>
      <c r="M181" s="222">
        <f t="shared" ref="M181:M183" si="131">(K181*N181)-100</f>
        <v>1150</v>
      </c>
      <c r="N181" s="112">
        <v>25</v>
      </c>
      <c r="O181" s="113" t="s">
        <v>619</v>
      </c>
      <c r="P181" s="116">
        <v>44406</v>
      </c>
      <c r="Q181" s="210"/>
      <c r="R181" s="235" t="s">
        <v>632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>
      <c r="A182" s="443">
        <v>33</v>
      </c>
      <c r="B182" s="360">
        <v>44406</v>
      </c>
      <c r="C182" s="361"/>
      <c r="D182" s="372" t="s">
        <v>1086</v>
      </c>
      <c r="E182" s="363" t="s">
        <v>621</v>
      </c>
      <c r="F182" s="363">
        <v>107.5</v>
      </c>
      <c r="G182" s="363">
        <v>20</v>
      </c>
      <c r="H182" s="363">
        <v>15</v>
      </c>
      <c r="I182" s="365">
        <v>250</v>
      </c>
      <c r="J182" s="434" t="s">
        <v>943</v>
      </c>
      <c r="K182" s="388">
        <f t="shared" si="130"/>
        <v>-92.5</v>
      </c>
      <c r="L182" s="388">
        <v>100</v>
      </c>
      <c r="M182" s="434">
        <f t="shared" si="131"/>
        <v>-2412.5</v>
      </c>
      <c r="N182" s="365">
        <v>25</v>
      </c>
      <c r="O182" s="435" t="s">
        <v>653</v>
      </c>
      <c r="P182" s="436">
        <v>44406</v>
      </c>
      <c r="Q182" s="210"/>
      <c r="R182" s="235" t="s">
        <v>632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>
      <c r="A183" s="443">
        <v>34</v>
      </c>
      <c r="B183" s="360">
        <v>44406</v>
      </c>
      <c r="C183" s="361"/>
      <c r="D183" s="372" t="s">
        <v>1087</v>
      </c>
      <c r="E183" s="363" t="s">
        <v>621</v>
      </c>
      <c r="F183" s="363">
        <v>9</v>
      </c>
      <c r="G183" s="363">
        <v>0</v>
      </c>
      <c r="H183" s="363">
        <v>0</v>
      </c>
      <c r="I183" s="365">
        <v>25</v>
      </c>
      <c r="J183" s="434" t="s">
        <v>747</v>
      </c>
      <c r="K183" s="388">
        <f t="shared" si="130"/>
        <v>-9</v>
      </c>
      <c r="L183" s="388">
        <v>100</v>
      </c>
      <c r="M183" s="434">
        <f t="shared" si="131"/>
        <v>-550</v>
      </c>
      <c r="N183" s="365">
        <v>50</v>
      </c>
      <c r="O183" s="435" t="s">
        <v>653</v>
      </c>
      <c r="P183" s="436">
        <v>44406</v>
      </c>
      <c r="Q183" s="210"/>
      <c r="R183" s="235" t="s">
        <v>620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27"/>
      <c r="B184" s="118"/>
      <c r="C184" s="174"/>
      <c r="D184" s="120"/>
      <c r="E184" s="117"/>
      <c r="F184" s="117"/>
      <c r="G184" s="117"/>
      <c r="H184" s="117"/>
      <c r="I184" s="123"/>
      <c r="J184" s="123"/>
      <c r="K184" s="123"/>
      <c r="L184" s="123"/>
      <c r="M184" s="221"/>
      <c r="N184" s="123"/>
      <c r="O184" s="189"/>
      <c r="P184" s="176"/>
      <c r="Q184" s="210"/>
      <c r="R184" s="235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"/>
      <c r="B185" s="210"/>
      <c r="C185" s="210"/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230"/>
      <c r="B187" s="241"/>
      <c r="C187" s="241"/>
      <c r="D187" s="242"/>
      <c r="E187" s="230"/>
      <c r="F187" s="243"/>
      <c r="G187" s="230"/>
      <c r="H187" s="230"/>
      <c r="I187" s="230"/>
      <c r="J187" s="241"/>
      <c r="K187" s="244"/>
      <c r="L187" s="230"/>
      <c r="M187" s="230"/>
      <c r="N187" s="230"/>
      <c r="O187" s="245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>
      <c r="A188" s="100" t="s">
        <v>757</v>
      </c>
      <c r="B188" s="246"/>
      <c r="C188" s="246"/>
      <c r="D188" s="247"/>
      <c r="E188" s="166"/>
      <c r="F188" s="6"/>
      <c r="G188" s="6"/>
      <c r="H188" s="167"/>
      <c r="I188" s="248"/>
      <c r="J188" s="1"/>
      <c r="K188" s="6"/>
      <c r="L188" s="6"/>
      <c r="M188" s="6"/>
      <c r="N188" s="1"/>
      <c r="O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38.25" customHeight="1">
      <c r="A189" s="101" t="s">
        <v>16</v>
      </c>
      <c r="B189" s="102" t="s">
        <v>590</v>
      </c>
      <c r="C189" s="102"/>
      <c r="D189" s="103" t="s">
        <v>605</v>
      </c>
      <c r="E189" s="102" t="s">
        <v>606</v>
      </c>
      <c r="F189" s="102" t="s">
        <v>607</v>
      </c>
      <c r="G189" s="102" t="s">
        <v>608</v>
      </c>
      <c r="H189" s="102" t="s">
        <v>609</v>
      </c>
      <c r="I189" s="102" t="s">
        <v>610</v>
      </c>
      <c r="J189" s="101" t="s">
        <v>611</v>
      </c>
      <c r="K189" s="170" t="s">
        <v>647</v>
      </c>
      <c r="L189" s="171" t="s">
        <v>613</v>
      </c>
      <c r="M189" s="104" t="s">
        <v>614</v>
      </c>
      <c r="N189" s="102" t="s">
        <v>615</v>
      </c>
      <c r="O189" s="103" t="s">
        <v>616</v>
      </c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4.25" customHeight="1">
      <c r="A190" s="117">
        <v>1</v>
      </c>
      <c r="B190" s="118">
        <v>44363</v>
      </c>
      <c r="C190" s="249"/>
      <c r="D190" s="120" t="s">
        <v>283</v>
      </c>
      <c r="E190" s="121" t="s">
        <v>621</v>
      </c>
      <c r="F190" s="117" t="s">
        <v>758</v>
      </c>
      <c r="G190" s="117">
        <v>2070</v>
      </c>
      <c r="H190" s="121"/>
      <c r="I190" s="122" t="s">
        <v>759</v>
      </c>
      <c r="J190" s="123" t="s">
        <v>626</v>
      </c>
      <c r="K190" s="123"/>
      <c r="L190" s="124"/>
      <c r="M190" s="125"/>
      <c r="N190" s="123"/>
      <c r="O190" s="176"/>
      <c r="P190" s="105"/>
      <c r="Q190" s="1"/>
      <c r="R190" s="1" t="s">
        <v>620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17"/>
      <c r="B191" s="118"/>
      <c r="C191" s="249"/>
      <c r="D191" s="120"/>
      <c r="E191" s="121"/>
      <c r="F191" s="117"/>
      <c r="G191" s="117"/>
      <c r="H191" s="121"/>
      <c r="I191" s="122"/>
      <c r="J191" s="123"/>
      <c r="K191" s="123"/>
      <c r="L191" s="124"/>
      <c r="M191" s="125"/>
      <c r="N191" s="123"/>
      <c r="O191" s="176"/>
      <c r="P191" s="105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4.25" customHeight="1">
      <c r="A192" s="250"/>
      <c r="B192" s="174"/>
      <c r="C192" s="251"/>
      <c r="D192" s="120"/>
      <c r="E192" s="252"/>
      <c r="F192" s="252"/>
      <c r="G192" s="252"/>
      <c r="H192" s="252"/>
      <c r="I192" s="252"/>
      <c r="J192" s="252"/>
      <c r="K192" s="253"/>
      <c r="L192" s="254"/>
      <c r="M192" s="252"/>
      <c r="N192" s="255"/>
      <c r="O192" s="256"/>
      <c r="P192" s="257"/>
      <c r="R192" s="6"/>
      <c r="S192" s="44"/>
      <c r="T192" s="1"/>
      <c r="U192" s="1"/>
      <c r="V192" s="1"/>
      <c r="W192" s="1"/>
      <c r="X192" s="1"/>
      <c r="Y192" s="1"/>
      <c r="Z192" s="1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</row>
    <row r="193" spans="1:38" ht="12.75" customHeight="1">
      <c r="A193" s="150" t="s">
        <v>640</v>
      </c>
      <c r="B193" s="150"/>
      <c r="C193" s="150"/>
      <c r="D193" s="150"/>
      <c r="E193" s="44"/>
      <c r="F193" s="158" t="s">
        <v>642</v>
      </c>
      <c r="G193" s="61"/>
      <c r="H193" s="61"/>
      <c r="I193" s="61"/>
      <c r="J193" s="6"/>
      <c r="K193" s="200"/>
      <c r="L193" s="201"/>
      <c r="M193" s="6"/>
      <c r="N193" s="140"/>
      <c r="O193" s="258"/>
      <c r="P193" s="1"/>
      <c r="Q193" s="1"/>
      <c r="R193" s="6"/>
      <c r="S193" s="1"/>
      <c r="T193" s="1"/>
      <c r="U193" s="1"/>
      <c r="V193" s="1"/>
      <c r="W193" s="1"/>
      <c r="X193" s="1"/>
      <c r="Y193" s="1"/>
    </row>
    <row r="194" spans="1:38" ht="12.75" customHeight="1">
      <c r="A194" s="157" t="s">
        <v>641</v>
      </c>
      <c r="B194" s="150"/>
      <c r="C194" s="150"/>
      <c r="D194" s="150"/>
      <c r="E194" s="6"/>
      <c r="F194" s="158" t="s">
        <v>644</v>
      </c>
      <c r="G194" s="6"/>
      <c r="H194" s="6" t="s">
        <v>1063</v>
      </c>
      <c r="I194" s="6"/>
      <c r="J194" s="1"/>
      <c r="K194" s="6"/>
      <c r="L194" s="6"/>
      <c r="M194" s="6"/>
      <c r="N194" s="1"/>
      <c r="O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38" ht="12.75" customHeight="1">
      <c r="A195" s="157"/>
      <c r="B195" s="150"/>
      <c r="C195" s="150"/>
      <c r="D195" s="150"/>
      <c r="E195" s="6"/>
      <c r="F195" s="158"/>
      <c r="G195" s="6"/>
      <c r="H195" s="6"/>
      <c r="I195" s="6"/>
      <c r="J195" s="1"/>
      <c r="K195" s="6"/>
      <c r="L195" s="6"/>
      <c r="M195" s="6"/>
      <c r="N195" s="1"/>
      <c r="O195" s="1"/>
      <c r="Q195" s="1"/>
      <c r="R195" s="61"/>
      <c r="S195" s="1"/>
      <c r="T195" s="1"/>
      <c r="U195" s="1"/>
      <c r="V195" s="1"/>
      <c r="W195" s="1"/>
      <c r="X195" s="1"/>
      <c r="Y195" s="1"/>
      <c r="Z195" s="1"/>
    </row>
    <row r="196" spans="1:38" ht="12.75" customHeight="1">
      <c r="A196" s="1"/>
      <c r="B196" s="165" t="s">
        <v>760</v>
      </c>
      <c r="C196" s="165"/>
      <c r="D196" s="165"/>
      <c r="E196" s="165"/>
      <c r="F196" s="166"/>
      <c r="G196" s="6"/>
      <c r="H196" s="6"/>
      <c r="I196" s="167"/>
      <c r="J196" s="168"/>
      <c r="K196" s="169"/>
      <c r="L196" s="168"/>
      <c r="M196" s="6"/>
      <c r="N196" s="1"/>
      <c r="O196" s="1"/>
      <c r="Q196" s="1"/>
      <c r="R196" s="61"/>
      <c r="S196" s="1"/>
      <c r="T196" s="1"/>
      <c r="U196" s="1"/>
      <c r="V196" s="1"/>
      <c r="W196" s="1"/>
      <c r="X196" s="1"/>
      <c r="Y196" s="1"/>
      <c r="Z196" s="1"/>
    </row>
    <row r="197" spans="1:38" ht="38.25" customHeight="1">
      <c r="A197" s="101" t="s">
        <v>16</v>
      </c>
      <c r="B197" s="102" t="s">
        <v>590</v>
      </c>
      <c r="C197" s="102"/>
      <c r="D197" s="103" t="s">
        <v>605</v>
      </c>
      <c r="E197" s="102" t="s">
        <v>606</v>
      </c>
      <c r="F197" s="102" t="s">
        <v>607</v>
      </c>
      <c r="G197" s="102" t="s">
        <v>646</v>
      </c>
      <c r="H197" s="102" t="s">
        <v>609</v>
      </c>
      <c r="I197" s="102" t="s">
        <v>610</v>
      </c>
      <c r="J197" s="259" t="s">
        <v>611</v>
      </c>
      <c r="K197" s="170" t="s">
        <v>647</v>
      </c>
      <c r="L197" s="204" t="s">
        <v>680</v>
      </c>
      <c r="M197" s="102" t="s">
        <v>681</v>
      </c>
      <c r="N197" s="171" t="s">
        <v>613</v>
      </c>
      <c r="O197" s="104" t="s">
        <v>614</v>
      </c>
      <c r="P197" s="102" t="s">
        <v>615</v>
      </c>
      <c r="Q197" s="103" t="s">
        <v>616</v>
      </c>
      <c r="R197" s="61"/>
      <c r="S197" s="1"/>
      <c r="T197" s="1"/>
      <c r="U197" s="1"/>
      <c r="V197" s="1"/>
      <c r="W197" s="1"/>
      <c r="X197" s="1"/>
      <c r="Y197" s="1"/>
      <c r="Z197" s="1"/>
    </row>
    <row r="198" spans="1:38" ht="14.25" customHeight="1">
      <c r="A198" s="127"/>
      <c r="B198" s="129"/>
      <c r="C198" s="260"/>
      <c r="D198" s="130"/>
      <c r="E198" s="131"/>
      <c r="F198" s="261"/>
      <c r="G198" s="127"/>
      <c r="H198" s="131"/>
      <c r="I198" s="132"/>
      <c r="J198" s="262"/>
      <c r="K198" s="262"/>
      <c r="L198" s="263"/>
      <c r="M198" s="117"/>
      <c r="N198" s="263"/>
      <c r="O198" s="264"/>
      <c r="P198" s="265"/>
      <c r="Q198" s="266"/>
      <c r="R198" s="198"/>
      <c r="S198" s="144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38" ht="14.25" customHeight="1">
      <c r="A199" s="127"/>
      <c r="B199" s="129"/>
      <c r="C199" s="260"/>
      <c r="D199" s="130"/>
      <c r="E199" s="131"/>
      <c r="F199" s="261"/>
      <c r="G199" s="127"/>
      <c r="H199" s="131"/>
      <c r="I199" s="132"/>
      <c r="J199" s="262"/>
      <c r="K199" s="262"/>
      <c r="L199" s="263"/>
      <c r="M199" s="117"/>
      <c r="N199" s="263"/>
      <c r="O199" s="264"/>
      <c r="P199" s="265"/>
      <c r="Q199" s="266"/>
      <c r="R199" s="198"/>
      <c r="S199" s="144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38" ht="14.25" customHeight="1">
      <c r="A200" s="127"/>
      <c r="B200" s="129"/>
      <c r="C200" s="260"/>
      <c r="D200" s="130"/>
      <c r="E200" s="131"/>
      <c r="F200" s="261"/>
      <c r="G200" s="127"/>
      <c r="H200" s="131"/>
      <c r="I200" s="132"/>
      <c r="J200" s="262"/>
      <c r="K200" s="262"/>
      <c r="L200" s="263"/>
      <c r="M200" s="117"/>
      <c r="N200" s="263"/>
      <c r="O200" s="264"/>
      <c r="P200" s="265"/>
      <c r="Q200" s="266"/>
      <c r="R200" s="6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4.25" customHeight="1">
      <c r="A201" s="127"/>
      <c r="B201" s="129"/>
      <c r="C201" s="260"/>
      <c r="D201" s="130"/>
      <c r="E201" s="131"/>
      <c r="F201" s="262"/>
      <c r="G201" s="127"/>
      <c r="H201" s="131"/>
      <c r="I201" s="132"/>
      <c r="J201" s="262"/>
      <c r="K201" s="262"/>
      <c r="L201" s="263"/>
      <c r="M201" s="117"/>
      <c r="N201" s="263"/>
      <c r="O201" s="264"/>
      <c r="P201" s="265"/>
      <c r="Q201" s="266"/>
      <c r="R201" s="6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4.25" customHeight="1">
      <c r="A202" s="127"/>
      <c r="B202" s="129"/>
      <c r="C202" s="260"/>
      <c r="D202" s="130"/>
      <c r="E202" s="131"/>
      <c r="F202" s="262"/>
      <c r="G202" s="127"/>
      <c r="H202" s="131"/>
      <c r="I202" s="132"/>
      <c r="J202" s="262"/>
      <c r="K202" s="262"/>
      <c r="L202" s="263"/>
      <c r="M202" s="117"/>
      <c r="N202" s="263"/>
      <c r="O202" s="264"/>
      <c r="P202" s="265"/>
      <c r="Q202" s="266"/>
      <c r="R202" s="6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4.25" customHeight="1">
      <c r="A203" s="127"/>
      <c r="B203" s="129"/>
      <c r="C203" s="260"/>
      <c r="D203" s="130"/>
      <c r="E203" s="131"/>
      <c r="F203" s="261"/>
      <c r="G203" s="127"/>
      <c r="H203" s="131"/>
      <c r="I203" s="132"/>
      <c r="J203" s="262"/>
      <c r="K203" s="262"/>
      <c r="L203" s="263"/>
      <c r="M203" s="117"/>
      <c r="N203" s="263"/>
      <c r="O203" s="264"/>
      <c r="P203" s="265"/>
      <c r="Q203" s="266"/>
      <c r="R203" s="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4.25" customHeight="1">
      <c r="A204" s="127"/>
      <c r="B204" s="129"/>
      <c r="C204" s="260"/>
      <c r="D204" s="130"/>
      <c r="E204" s="131"/>
      <c r="F204" s="261"/>
      <c r="G204" s="127"/>
      <c r="H204" s="131"/>
      <c r="I204" s="132"/>
      <c r="J204" s="262"/>
      <c r="K204" s="262"/>
      <c r="L204" s="262"/>
      <c r="M204" s="262"/>
      <c r="N204" s="263"/>
      <c r="O204" s="267"/>
      <c r="P204" s="265"/>
      <c r="Q204" s="266"/>
      <c r="R204" s="6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4.25" customHeight="1">
      <c r="A205" s="127"/>
      <c r="B205" s="129"/>
      <c r="C205" s="260"/>
      <c r="D205" s="130"/>
      <c r="E205" s="131"/>
      <c r="F205" s="262"/>
      <c r="G205" s="127"/>
      <c r="H205" s="131"/>
      <c r="I205" s="132"/>
      <c r="J205" s="262"/>
      <c r="K205" s="262"/>
      <c r="L205" s="263"/>
      <c r="M205" s="117"/>
      <c r="N205" s="263"/>
      <c r="O205" s="264"/>
      <c r="P205" s="265"/>
      <c r="Q205" s="266"/>
      <c r="R205" s="198"/>
      <c r="S205" s="144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4.25" customHeight="1">
      <c r="A206" s="127"/>
      <c r="B206" s="129"/>
      <c r="C206" s="260"/>
      <c r="D206" s="130"/>
      <c r="E206" s="131"/>
      <c r="F206" s="261"/>
      <c r="G206" s="127"/>
      <c r="H206" s="131"/>
      <c r="I206" s="132"/>
      <c r="J206" s="268"/>
      <c r="K206" s="268"/>
      <c r="L206" s="268"/>
      <c r="M206" s="268"/>
      <c r="N206" s="269"/>
      <c r="O206" s="264"/>
      <c r="P206" s="133"/>
      <c r="Q206" s="266"/>
      <c r="R206" s="198"/>
      <c r="S206" s="144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>
      <c r="A207" s="157"/>
      <c r="B207" s="150"/>
      <c r="C207" s="150"/>
      <c r="D207" s="150"/>
      <c r="E207" s="6"/>
      <c r="F207" s="158"/>
      <c r="G207" s="6"/>
      <c r="H207" s="6"/>
      <c r="I207" s="6"/>
      <c r="J207" s="1"/>
      <c r="K207" s="6"/>
      <c r="L207" s="6"/>
      <c r="M207" s="6"/>
      <c r="N207" s="1"/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38" ht="12.75" customHeight="1">
      <c r="A208" s="157"/>
      <c r="B208" s="150"/>
      <c r="C208" s="150"/>
      <c r="D208" s="150"/>
      <c r="E208" s="6"/>
      <c r="F208" s="158"/>
      <c r="G208" s="61"/>
      <c r="H208" s="44"/>
      <c r="I208" s="61"/>
      <c r="J208" s="6"/>
      <c r="K208" s="200"/>
      <c r="L208" s="201"/>
      <c r="M208" s="6"/>
      <c r="N208" s="140"/>
      <c r="O208" s="202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61"/>
      <c r="B209" s="139"/>
      <c r="C209" s="139"/>
      <c r="D209" s="44"/>
      <c r="E209" s="61"/>
      <c r="F209" s="61"/>
      <c r="G209" s="61"/>
      <c r="H209" s="44"/>
      <c r="I209" s="61"/>
      <c r="J209" s="6"/>
      <c r="K209" s="200"/>
      <c r="L209" s="201"/>
      <c r="M209" s="6"/>
      <c r="N209" s="140"/>
      <c r="O209" s="202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44"/>
      <c r="B210" s="270" t="s">
        <v>761</v>
      </c>
      <c r="C210" s="270"/>
      <c r="D210" s="270"/>
      <c r="E210" s="270"/>
      <c r="F210" s="6"/>
      <c r="G210" s="6"/>
      <c r="H210" s="168"/>
      <c r="I210" s="6"/>
      <c r="J210" s="168"/>
      <c r="K210" s="169"/>
      <c r="L210" s="6"/>
      <c r="M210" s="6"/>
      <c r="N210" s="1"/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38.25" customHeight="1">
      <c r="A211" s="101" t="s">
        <v>16</v>
      </c>
      <c r="B211" s="102" t="s">
        <v>590</v>
      </c>
      <c r="C211" s="102"/>
      <c r="D211" s="103" t="s">
        <v>605</v>
      </c>
      <c r="E211" s="102" t="s">
        <v>606</v>
      </c>
      <c r="F211" s="102" t="s">
        <v>607</v>
      </c>
      <c r="G211" s="102" t="s">
        <v>762</v>
      </c>
      <c r="H211" s="102" t="s">
        <v>763</v>
      </c>
      <c r="I211" s="102" t="s">
        <v>610</v>
      </c>
      <c r="J211" s="271" t="s">
        <v>611</v>
      </c>
      <c r="K211" s="102" t="s">
        <v>612</v>
      </c>
      <c r="L211" s="102" t="s">
        <v>764</v>
      </c>
      <c r="M211" s="102" t="s">
        <v>615</v>
      </c>
      <c r="N211" s="103" t="s">
        <v>616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72">
        <v>1</v>
      </c>
      <c r="B212" s="273">
        <v>41579</v>
      </c>
      <c r="C212" s="273"/>
      <c r="D212" s="274" t="s">
        <v>765</v>
      </c>
      <c r="E212" s="275" t="s">
        <v>766</v>
      </c>
      <c r="F212" s="276">
        <v>82</v>
      </c>
      <c r="G212" s="275" t="s">
        <v>767</v>
      </c>
      <c r="H212" s="275">
        <v>100</v>
      </c>
      <c r="I212" s="277">
        <v>100</v>
      </c>
      <c r="J212" s="278" t="s">
        <v>768</v>
      </c>
      <c r="K212" s="279">
        <f t="shared" ref="K212:K264" si="132">H212-F212</f>
        <v>18</v>
      </c>
      <c r="L212" s="280">
        <f t="shared" ref="L212:L264" si="133">K212/F212</f>
        <v>0.21951219512195122</v>
      </c>
      <c r="M212" s="275" t="s">
        <v>619</v>
      </c>
      <c r="N212" s="281">
        <v>42657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2</v>
      </c>
      <c r="B213" s="273">
        <v>41794</v>
      </c>
      <c r="C213" s="273"/>
      <c r="D213" s="274" t="s">
        <v>769</v>
      </c>
      <c r="E213" s="275" t="s">
        <v>621</v>
      </c>
      <c r="F213" s="276">
        <v>257</v>
      </c>
      <c r="G213" s="275" t="s">
        <v>767</v>
      </c>
      <c r="H213" s="275">
        <v>300</v>
      </c>
      <c r="I213" s="277">
        <v>300</v>
      </c>
      <c r="J213" s="278" t="s">
        <v>768</v>
      </c>
      <c r="K213" s="279">
        <f t="shared" si="132"/>
        <v>43</v>
      </c>
      <c r="L213" s="280">
        <f t="shared" si="133"/>
        <v>0.16731517509727625</v>
      </c>
      <c r="M213" s="275" t="s">
        <v>619</v>
      </c>
      <c r="N213" s="281">
        <v>41822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3</v>
      </c>
      <c r="B214" s="273">
        <v>41828</v>
      </c>
      <c r="C214" s="273"/>
      <c r="D214" s="274" t="s">
        <v>770</v>
      </c>
      <c r="E214" s="275" t="s">
        <v>621</v>
      </c>
      <c r="F214" s="276">
        <v>393</v>
      </c>
      <c r="G214" s="275" t="s">
        <v>767</v>
      </c>
      <c r="H214" s="275">
        <v>468</v>
      </c>
      <c r="I214" s="277">
        <v>468</v>
      </c>
      <c r="J214" s="278" t="s">
        <v>768</v>
      </c>
      <c r="K214" s="279">
        <f t="shared" si="132"/>
        <v>75</v>
      </c>
      <c r="L214" s="280">
        <f t="shared" si="133"/>
        <v>0.19083969465648856</v>
      </c>
      <c r="M214" s="275" t="s">
        <v>619</v>
      </c>
      <c r="N214" s="281">
        <v>41863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2">
        <v>4</v>
      </c>
      <c r="B215" s="273">
        <v>41857</v>
      </c>
      <c r="C215" s="273"/>
      <c r="D215" s="274" t="s">
        <v>771</v>
      </c>
      <c r="E215" s="275" t="s">
        <v>621</v>
      </c>
      <c r="F215" s="276">
        <v>205</v>
      </c>
      <c r="G215" s="275" t="s">
        <v>767</v>
      </c>
      <c r="H215" s="275">
        <v>275</v>
      </c>
      <c r="I215" s="277">
        <v>250</v>
      </c>
      <c r="J215" s="278" t="s">
        <v>768</v>
      </c>
      <c r="K215" s="279">
        <f t="shared" si="132"/>
        <v>70</v>
      </c>
      <c r="L215" s="280">
        <f t="shared" si="133"/>
        <v>0.34146341463414637</v>
      </c>
      <c r="M215" s="275" t="s">
        <v>619</v>
      </c>
      <c r="N215" s="281">
        <v>41962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2">
        <v>5</v>
      </c>
      <c r="B216" s="273">
        <v>41886</v>
      </c>
      <c r="C216" s="273"/>
      <c r="D216" s="274" t="s">
        <v>772</v>
      </c>
      <c r="E216" s="275" t="s">
        <v>621</v>
      </c>
      <c r="F216" s="276">
        <v>162</v>
      </c>
      <c r="G216" s="275" t="s">
        <v>767</v>
      </c>
      <c r="H216" s="275">
        <v>190</v>
      </c>
      <c r="I216" s="277">
        <v>190</v>
      </c>
      <c r="J216" s="278" t="s">
        <v>768</v>
      </c>
      <c r="K216" s="279">
        <f t="shared" si="132"/>
        <v>28</v>
      </c>
      <c r="L216" s="280">
        <f t="shared" si="133"/>
        <v>0.1728395061728395</v>
      </c>
      <c r="M216" s="275" t="s">
        <v>619</v>
      </c>
      <c r="N216" s="281">
        <v>42006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6</v>
      </c>
      <c r="B217" s="273">
        <v>41886</v>
      </c>
      <c r="C217" s="273"/>
      <c r="D217" s="274" t="s">
        <v>773</v>
      </c>
      <c r="E217" s="275" t="s">
        <v>621</v>
      </c>
      <c r="F217" s="276">
        <v>75</v>
      </c>
      <c r="G217" s="275" t="s">
        <v>767</v>
      </c>
      <c r="H217" s="275">
        <v>91.5</v>
      </c>
      <c r="I217" s="277" t="s">
        <v>774</v>
      </c>
      <c r="J217" s="278" t="s">
        <v>775</v>
      </c>
      <c r="K217" s="279">
        <f t="shared" si="132"/>
        <v>16.5</v>
      </c>
      <c r="L217" s="280">
        <f t="shared" si="133"/>
        <v>0.22</v>
      </c>
      <c r="M217" s="275" t="s">
        <v>619</v>
      </c>
      <c r="N217" s="281">
        <v>41954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72">
        <v>7</v>
      </c>
      <c r="B218" s="273">
        <v>41913</v>
      </c>
      <c r="C218" s="273"/>
      <c r="D218" s="274" t="s">
        <v>776</v>
      </c>
      <c r="E218" s="275" t="s">
        <v>621</v>
      </c>
      <c r="F218" s="276">
        <v>850</v>
      </c>
      <c r="G218" s="275" t="s">
        <v>767</v>
      </c>
      <c r="H218" s="275">
        <v>982.5</v>
      </c>
      <c r="I218" s="277">
        <v>1050</v>
      </c>
      <c r="J218" s="278" t="s">
        <v>777</v>
      </c>
      <c r="K218" s="279">
        <f t="shared" si="132"/>
        <v>132.5</v>
      </c>
      <c r="L218" s="280">
        <f t="shared" si="133"/>
        <v>0.15588235294117647</v>
      </c>
      <c r="M218" s="275" t="s">
        <v>619</v>
      </c>
      <c r="N218" s="281">
        <v>42039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8</v>
      </c>
      <c r="B219" s="273">
        <v>41913</v>
      </c>
      <c r="C219" s="273"/>
      <c r="D219" s="274" t="s">
        <v>778</v>
      </c>
      <c r="E219" s="275" t="s">
        <v>621</v>
      </c>
      <c r="F219" s="276">
        <v>475</v>
      </c>
      <c r="G219" s="275" t="s">
        <v>767</v>
      </c>
      <c r="H219" s="275">
        <v>515</v>
      </c>
      <c r="I219" s="277">
        <v>600</v>
      </c>
      <c r="J219" s="278" t="s">
        <v>779</v>
      </c>
      <c r="K219" s="279">
        <f t="shared" si="132"/>
        <v>40</v>
      </c>
      <c r="L219" s="280">
        <f t="shared" si="133"/>
        <v>8.4210526315789472E-2</v>
      </c>
      <c r="M219" s="275" t="s">
        <v>619</v>
      </c>
      <c r="N219" s="281">
        <v>41939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72">
        <v>9</v>
      </c>
      <c r="B220" s="273">
        <v>41913</v>
      </c>
      <c r="C220" s="273"/>
      <c r="D220" s="274" t="s">
        <v>780</v>
      </c>
      <c r="E220" s="275" t="s">
        <v>621</v>
      </c>
      <c r="F220" s="276">
        <v>86</v>
      </c>
      <c r="G220" s="275" t="s">
        <v>767</v>
      </c>
      <c r="H220" s="275">
        <v>99</v>
      </c>
      <c r="I220" s="277">
        <v>140</v>
      </c>
      <c r="J220" s="278" t="s">
        <v>781</v>
      </c>
      <c r="K220" s="279">
        <f t="shared" si="132"/>
        <v>13</v>
      </c>
      <c r="L220" s="280">
        <f t="shared" si="133"/>
        <v>0.15116279069767441</v>
      </c>
      <c r="M220" s="275" t="s">
        <v>619</v>
      </c>
      <c r="N220" s="281">
        <v>41939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10</v>
      </c>
      <c r="B221" s="273">
        <v>41926</v>
      </c>
      <c r="C221" s="273"/>
      <c r="D221" s="274" t="s">
        <v>782</v>
      </c>
      <c r="E221" s="275" t="s">
        <v>621</v>
      </c>
      <c r="F221" s="276">
        <v>496.6</v>
      </c>
      <c r="G221" s="275" t="s">
        <v>767</v>
      </c>
      <c r="H221" s="275">
        <v>621</v>
      </c>
      <c r="I221" s="277">
        <v>580</v>
      </c>
      <c r="J221" s="278" t="s">
        <v>768</v>
      </c>
      <c r="K221" s="279">
        <f t="shared" si="132"/>
        <v>124.39999999999998</v>
      </c>
      <c r="L221" s="280">
        <f t="shared" si="133"/>
        <v>0.25050342327829234</v>
      </c>
      <c r="M221" s="275" t="s">
        <v>619</v>
      </c>
      <c r="N221" s="281">
        <v>42605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11</v>
      </c>
      <c r="B222" s="273">
        <v>41926</v>
      </c>
      <c r="C222" s="273"/>
      <c r="D222" s="274" t="s">
        <v>783</v>
      </c>
      <c r="E222" s="275" t="s">
        <v>621</v>
      </c>
      <c r="F222" s="276">
        <v>2481.9</v>
      </c>
      <c r="G222" s="275" t="s">
        <v>767</v>
      </c>
      <c r="H222" s="275">
        <v>2840</v>
      </c>
      <c r="I222" s="277">
        <v>2870</v>
      </c>
      <c r="J222" s="278" t="s">
        <v>784</v>
      </c>
      <c r="K222" s="279">
        <f t="shared" si="132"/>
        <v>358.09999999999991</v>
      </c>
      <c r="L222" s="280">
        <f t="shared" si="133"/>
        <v>0.14428462065353154</v>
      </c>
      <c r="M222" s="275" t="s">
        <v>619</v>
      </c>
      <c r="N222" s="281">
        <v>42017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12</v>
      </c>
      <c r="B223" s="273">
        <v>41928</v>
      </c>
      <c r="C223" s="273"/>
      <c r="D223" s="274" t="s">
        <v>785</v>
      </c>
      <c r="E223" s="275" t="s">
        <v>621</v>
      </c>
      <c r="F223" s="276">
        <v>84.5</v>
      </c>
      <c r="G223" s="275" t="s">
        <v>767</v>
      </c>
      <c r="H223" s="275">
        <v>93</v>
      </c>
      <c r="I223" s="277">
        <v>110</v>
      </c>
      <c r="J223" s="278" t="s">
        <v>786</v>
      </c>
      <c r="K223" s="279">
        <f t="shared" si="132"/>
        <v>8.5</v>
      </c>
      <c r="L223" s="280">
        <f t="shared" si="133"/>
        <v>0.10059171597633136</v>
      </c>
      <c r="M223" s="275" t="s">
        <v>619</v>
      </c>
      <c r="N223" s="281">
        <v>41939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13</v>
      </c>
      <c r="B224" s="273">
        <v>41928</v>
      </c>
      <c r="C224" s="273"/>
      <c r="D224" s="274" t="s">
        <v>787</v>
      </c>
      <c r="E224" s="275" t="s">
        <v>621</v>
      </c>
      <c r="F224" s="276">
        <v>401</v>
      </c>
      <c r="G224" s="275" t="s">
        <v>767</v>
      </c>
      <c r="H224" s="275">
        <v>428</v>
      </c>
      <c r="I224" s="277">
        <v>450</v>
      </c>
      <c r="J224" s="278" t="s">
        <v>788</v>
      </c>
      <c r="K224" s="279">
        <f t="shared" si="132"/>
        <v>27</v>
      </c>
      <c r="L224" s="280">
        <f t="shared" si="133"/>
        <v>6.7331670822942641E-2</v>
      </c>
      <c r="M224" s="275" t="s">
        <v>619</v>
      </c>
      <c r="N224" s="281">
        <v>42020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2">
        <v>14</v>
      </c>
      <c r="B225" s="273">
        <v>41928</v>
      </c>
      <c r="C225" s="273"/>
      <c r="D225" s="274" t="s">
        <v>789</v>
      </c>
      <c r="E225" s="275" t="s">
        <v>621</v>
      </c>
      <c r="F225" s="276">
        <v>101</v>
      </c>
      <c r="G225" s="275" t="s">
        <v>767</v>
      </c>
      <c r="H225" s="275">
        <v>112</v>
      </c>
      <c r="I225" s="277">
        <v>120</v>
      </c>
      <c r="J225" s="278" t="s">
        <v>790</v>
      </c>
      <c r="K225" s="279">
        <f t="shared" si="132"/>
        <v>11</v>
      </c>
      <c r="L225" s="280">
        <f t="shared" si="133"/>
        <v>0.10891089108910891</v>
      </c>
      <c r="M225" s="275" t="s">
        <v>619</v>
      </c>
      <c r="N225" s="281">
        <v>41939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15</v>
      </c>
      <c r="B226" s="273">
        <v>41954</v>
      </c>
      <c r="C226" s="273"/>
      <c r="D226" s="274" t="s">
        <v>791</v>
      </c>
      <c r="E226" s="275" t="s">
        <v>621</v>
      </c>
      <c r="F226" s="276">
        <v>59</v>
      </c>
      <c r="G226" s="275" t="s">
        <v>767</v>
      </c>
      <c r="H226" s="275">
        <v>76</v>
      </c>
      <c r="I226" s="277">
        <v>76</v>
      </c>
      <c r="J226" s="278" t="s">
        <v>768</v>
      </c>
      <c r="K226" s="279">
        <f t="shared" si="132"/>
        <v>17</v>
      </c>
      <c r="L226" s="280">
        <f t="shared" si="133"/>
        <v>0.28813559322033899</v>
      </c>
      <c r="M226" s="275" t="s">
        <v>619</v>
      </c>
      <c r="N226" s="281">
        <v>43032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16</v>
      </c>
      <c r="B227" s="273">
        <v>41954</v>
      </c>
      <c r="C227" s="273"/>
      <c r="D227" s="274" t="s">
        <v>780</v>
      </c>
      <c r="E227" s="275" t="s">
        <v>621</v>
      </c>
      <c r="F227" s="276">
        <v>99</v>
      </c>
      <c r="G227" s="275" t="s">
        <v>767</v>
      </c>
      <c r="H227" s="275">
        <v>120</v>
      </c>
      <c r="I227" s="277">
        <v>120</v>
      </c>
      <c r="J227" s="278" t="s">
        <v>654</v>
      </c>
      <c r="K227" s="279">
        <f t="shared" si="132"/>
        <v>21</v>
      </c>
      <c r="L227" s="280">
        <f t="shared" si="133"/>
        <v>0.21212121212121213</v>
      </c>
      <c r="M227" s="275" t="s">
        <v>619</v>
      </c>
      <c r="N227" s="281">
        <v>41960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17</v>
      </c>
      <c r="B228" s="273">
        <v>41956</v>
      </c>
      <c r="C228" s="273"/>
      <c r="D228" s="274" t="s">
        <v>792</v>
      </c>
      <c r="E228" s="275" t="s">
        <v>621</v>
      </c>
      <c r="F228" s="276">
        <v>22</v>
      </c>
      <c r="G228" s="275" t="s">
        <v>767</v>
      </c>
      <c r="H228" s="275">
        <v>33.549999999999997</v>
      </c>
      <c r="I228" s="277">
        <v>32</v>
      </c>
      <c r="J228" s="278" t="s">
        <v>793</v>
      </c>
      <c r="K228" s="279">
        <f t="shared" si="132"/>
        <v>11.549999999999997</v>
      </c>
      <c r="L228" s="280">
        <f t="shared" si="133"/>
        <v>0.52499999999999991</v>
      </c>
      <c r="M228" s="275" t="s">
        <v>619</v>
      </c>
      <c r="N228" s="281">
        <v>42188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18</v>
      </c>
      <c r="B229" s="273">
        <v>41976</v>
      </c>
      <c r="C229" s="273"/>
      <c r="D229" s="274" t="s">
        <v>794</v>
      </c>
      <c r="E229" s="275" t="s">
        <v>621</v>
      </c>
      <c r="F229" s="276">
        <v>440</v>
      </c>
      <c r="G229" s="275" t="s">
        <v>767</v>
      </c>
      <c r="H229" s="275">
        <v>520</v>
      </c>
      <c r="I229" s="277">
        <v>520</v>
      </c>
      <c r="J229" s="278" t="s">
        <v>795</v>
      </c>
      <c r="K229" s="279">
        <f t="shared" si="132"/>
        <v>80</v>
      </c>
      <c r="L229" s="280">
        <f t="shared" si="133"/>
        <v>0.18181818181818182</v>
      </c>
      <c r="M229" s="275" t="s">
        <v>619</v>
      </c>
      <c r="N229" s="281">
        <v>42208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19</v>
      </c>
      <c r="B230" s="273">
        <v>41976</v>
      </c>
      <c r="C230" s="273"/>
      <c r="D230" s="274" t="s">
        <v>796</v>
      </c>
      <c r="E230" s="275" t="s">
        <v>621</v>
      </c>
      <c r="F230" s="276">
        <v>360</v>
      </c>
      <c r="G230" s="275" t="s">
        <v>767</v>
      </c>
      <c r="H230" s="275">
        <v>427</v>
      </c>
      <c r="I230" s="277">
        <v>425</v>
      </c>
      <c r="J230" s="278" t="s">
        <v>797</v>
      </c>
      <c r="K230" s="279">
        <f t="shared" si="132"/>
        <v>67</v>
      </c>
      <c r="L230" s="280">
        <f t="shared" si="133"/>
        <v>0.18611111111111112</v>
      </c>
      <c r="M230" s="275" t="s">
        <v>619</v>
      </c>
      <c r="N230" s="281">
        <v>42058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20</v>
      </c>
      <c r="B231" s="273">
        <v>42012</v>
      </c>
      <c r="C231" s="273"/>
      <c r="D231" s="274" t="s">
        <v>798</v>
      </c>
      <c r="E231" s="275" t="s">
        <v>621</v>
      </c>
      <c r="F231" s="276">
        <v>360</v>
      </c>
      <c r="G231" s="275" t="s">
        <v>767</v>
      </c>
      <c r="H231" s="275">
        <v>455</v>
      </c>
      <c r="I231" s="277">
        <v>420</v>
      </c>
      <c r="J231" s="278" t="s">
        <v>799</v>
      </c>
      <c r="K231" s="279">
        <f t="shared" si="132"/>
        <v>95</v>
      </c>
      <c r="L231" s="280">
        <f t="shared" si="133"/>
        <v>0.2638888888888889</v>
      </c>
      <c r="M231" s="275" t="s">
        <v>619</v>
      </c>
      <c r="N231" s="281">
        <v>42024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2">
        <v>21</v>
      </c>
      <c r="B232" s="273">
        <v>42012</v>
      </c>
      <c r="C232" s="273"/>
      <c r="D232" s="274" t="s">
        <v>800</v>
      </c>
      <c r="E232" s="275" t="s">
        <v>621</v>
      </c>
      <c r="F232" s="276">
        <v>130</v>
      </c>
      <c r="G232" s="275"/>
      <c r="H232" s="275">
        <v>175.5</v>
      </c>
      <c r="I232" s="277">
        <v>165</v>
      </c>
      <c r="J232" s="278" t="s">
        <v>801</v>
      </c>
      <c r="K232" s="279">
        <f t="shared" si="132"/>
        <v>45.5</v>
      </c>
      <c r="L232" s="280">
        <f t="shared" si="133"/>
        <v>0.35</v>
      </c>
      <c r="M232" s="275" t="s">
        <v>619</v>
      </c>
      <c r="N232" s="281">
        <v>43088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22</v>
      </c>
      <c r="B233" s="273">
        <v>42040</v>
      </c>
      <c r="C233" s="273"/>
      <c r="D233" s="274" t="s">
        <v>392</v>
      </c>
      <c r="E233" s="275" t="s">
        <v>766</v>
      </c>
      <c r="F233" s="276">
        <v>98</v>
      </c>
      <c r="G233" s="275"/>
      <c r="H233" s="275">
        <v>120</v>
      </c>
      <c r="I233" s="277">
        <v>120</v>
      </c>
      <c r="J233" s="278" t="s">
        <v>768</v>
      </c>
      <c r="K233" s="279">
        <f t="shared" si="132"/>
        <v>22</v>
      </c>
      <c r="L233" s="280">
        <f t="shared" si="133"/>
        <v>0.22448979591836735</v>
      </c>
      <c r="M233" s="275" t="s">
        <v>619</v>
      </c>
      <c r="N233" s="281">
        <v>42753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23</v>
      </c>
      <c r="B234" s="273">
        <v>42040</v>
      </c>
      <c r="C234" s="273"/>
      <c r="D234" s="274" t="s">
        <v>802</v>
      </c>
      <c r="E234" s="275" t="s">
        <v>766</v>
      </c>
      <c r="F234" s="276">
        <v>196</v>
      </c>
      <c r="G234" s="275"/>
      <c r="H234" s="275">
        <v>262</v>
      </c>
      <c r="I234" s="277">
        <v>255</v>
      </c>
      <c r="J234" s="278" t="s">
        <v>768</v>
      </c>
      <c r="K234" s="279">
        <f t="shared" si="132"/>
        <v>66</v>
      </c>
      <c r="L234" s="280">
        <f t="shared" si="133"/>
        <v>0.33673469387755101</v>
      </c>
      <c r="M234" s="275" t="s">
        <v>619</v>
      </c>
      <c r="N234" s="281">
        <v>42599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2">
        <v>24</v>
      </c>
      <c r="B235" s="283">
        <v>42067</v>
      </c>
      <c r="C235" s="283"/>
      <c r="D235" s="284" t="s">
        <v>391</v>
      </c>
      <c r="E235" s="285" t="s">
        <v>766</v>
      </c>
      <c r="F235" s="286">
        <v>235</v>
      </c>
      <c r="G235" s="286"/>
      <c r="H235" s="287">
        <v>77</v>
      </c>
      <c r="I235" s="287" t="s">
        <v>803</v>
      </c>
      <c r="J235" s="288" t="s">
        <v>804</v>
      </c>
      <c r="K235" s="289">
        <f t="shared" si="132"/>
        <v>-158</v>
      </c>
      <c r="L235" s="290">
        <f t="shared" si="133"/>
        <v>-0.67234042553191486</v>
      </c>
      <c r="M235" s="286" t="s">
        <v>653</v>
      </c>
      <c r="N235" s="283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25</v>
      </c>
      <c r="B236" s="273">
        <v>42067</v>
      </c>
      <c r="C236" s="273"/>
      <c r="D236" s="274" t="s">
        <v>805</v>
      </c>
      <c r="E236" s="275" t="s">
        <v>766</v>
      </c>
      <c r="F236" s="276">
        <v>185</v>
      </c>
      <c r="G236" s="275"/>
      <c r="H236" s="275">
        <v>224</v>
      </c>
      <c r="I236" s="277" t="s">
        <v>806</v>
      </c>
      <c r="J236" s="278" t="s">
        <v>768</v>
      </c>
      <c r="K236" s="279">
        <f t="shared" si="132"/>
        <v>39</v>
      </c>
      <c r="L236" s="280">
        <f t="shared" si="133"/>
        <v>0.21081081081081082</v>
      </c>
      <c r="M236" s="275" t="s">
        <v>619</v>
      </c>
      <c r="N236" s="281">
        <v>42647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2">
        <v>26</v>
      </c>
      <c r="B237" s="283">
        <v>42090</v>
      </c>
      <c r="C237" s="283"/>
      <c r="D237" s="291" t="s">
        <v>807</v>
      </c>
      <c r="E237" s="286" t="s">
        <v>766</v>
      </c>
      <c r="F237" s="286">
        <v>49.5</v>
      </c>
      <c r="G237" s="287"/>
      <c r="H237" s="287">
        <v>15.85</v>
      </c>
      <c r="I237" s="287">
        <v>67</v>
      </c>
      <c r="J237" s="288" t="s">
        <v>808</v>
      </c>
      <c r="K237" s="287">
        <f t="shared" si="132"/>
        <v>-33.65</v>
      </c>
      <c r="L237" s="292">
        <f t="shared" si="133"/>
        <v>-0.67979797979797973</v>
      </c>
      <c r="M237" s="286" t="s">
        <v>653</v>
      </c>
      <c r="N237" s="293">
        <v>43627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27</v>
      </c>
      <c r="B238" s="273">
        <v>42093</v>
      </c>
      <c r="C238" s="273"/>
      <c r="D238" s="274" t="s">
        <v>809</v>
      </c>
      <c r="E238" s="275" t="s">
        <v>766</v>
      </c>
      <c r="F238" s="276">
        <v>183.5</v>
      </c>
      <c r="G238" s="275"/>
      <c r="H238" s="275">
        <v>219</v>
      </c>
      <c r="I238" s="277">
        <v>218</v>
      </c>
      <c r="J238" s="278" t="s">
        <v>810</v>
      </c>
      <c r="K238" s="279">
        <f t="shared" si="132"/>
        <v>35.5</v>
      </c>
      <c r="L238" s="280">
        <f t="shared" si="133"/>
        <v>0.19346049046321526</v>
      </c>
      <c r="M238" s="275" t="s">
        <v>619</v>
      </c>
      <c r="N238" s="281">
        <v>42103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2">
        <v>28</v>
      </c>
      <c r="B239" s="273">
        <v>42114</v>
      </c>
      <c r="C239" s="273"/>
      <c r="D239" s="274" t="s">
        <v>811</v>
      </c>
      <c r="E239" s="275" t="s">
        <v>766</v>
      </c>
      <c r="F239" s="276">
        <f>(227+237)/2</f>
        <v>232</v>
      </c>
      <c r="G239" s="275"/>
      <c r="H239" s="275">
        <v>298</v>
      </c>
      <c r="I239" s="277">
        <v>298</v>
      </c>
      <c r="J239" s="278" t="s">
        <v>768</v>
      </c>
      <c r="K239" s="279">
        <f t="shared" si="132"/>
        <v>66</v>
      </c>
      <c r="L239" s="280">
        <f t="shared" si="133"/>
        <v>0.28448275862068967</v>
      </c>
      <c r="M239" s="275" t="s">
        <v>619</v>
      </c>
      <c r="N239" s="281">
        <v>42823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29</v>
      </c>
      <c r="B240" s="273">
        <v>42128</v>
      </c>
      <c r="C240" s="273"/>
      <c r="D240" s="274" t="s">
        <v>812</v>
      </c>
      <c r="E240" s="275" t="s">
        <v>621</v>
      </c>
      <c r="F240" s="276">
        <v>385</v>
      </c>
      <c r="G240" s="275"/>
      <c r="H240" s="275">
        <f>212.5+331</f>
        <v>543.5</v>
      </c>
      <c r="I240" s="277">
        <v>510</v>
      </c>
      <c r="J240" s="278" t="s">
        <v>813</v>
      </c>
      <c r="K240" s="279">
        <f t="shared" si="132"/>
        <v>158.5</v>
      </c>
      <c r="L240" s="280">
        <f t="shared" si="133"/>
        <v>0.41168831168831171</v>
      </c>
      <c r="M240" s="275" t="s">
        <v>619</v>
      </c>
      <c r="N240" s="281">
        <v>42235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30</v>
      </c>
      <c r="B241" s="273">
        <v>42128</v>
      </c>
      <c r="C241" s="273"/>
      <c r="D241" s="274" t="s">
        <v>814</v>
      </c>
      <c r="E241" s="275" t="s">
        <v>621</v>
      </c>
      <c r="F241" s="276">
        <v>115.5</v>
      </c>
      <c r="G241" s="275"/>
      <c r="H241" s="275">
        <v>146</v>
      </c>
      <c r="I241" s="277">
        <v>142</v>
      </c>
      <c r="J241" s="278" t="s">
        <v>815</v>
      </c>
      <c r="K241" s="279">
        <f t="shared" si="132"/>
        <v>30.5</v>
      </c>
      <c r="L241" s="280">
        <f t="shared" si="133"/>
        <v>0.26406926406926406</v>
      </c>
      <c r="M241" s="275" t="s">
        <v>619</v>
      </c>
      <c r="N241" s="281">
        <v>42202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31</v>
      </c>
      <c r="B242" s="273">
        <v>42151</v>
      </c>
      <c r="C242" s="273"/>
      <c r="D242" s="274" t="s">
        <v>816</v>
      </c>
      <c r="E242" s="275" t="s">
        <v>621</v>
      </c>
      <c r="F242" s="276">
        <v>237.5</v>
      </c>
      <c r="G242" s="275"/>
      <c r="H242" s="275">
        <v>279.5</v>
      </c>
      <c r="I242" s="277">
        <v>278</v>
      </c>
      <c r="J242" s="278" t="s">
        <v>768</v>
      </c>
      <c r="K242" s="279">
        <f t="shared" si="132"/>
        <v>42</v>
      </c>
      <c r="L242" s="280">
        <f t="shared" si="133"/>
        <v>0.17684210526315788</v>
      </c>
      <c r="M242" s="275" t="s">
        <v>619</v>
      </c>
      <c r="N242" s="281">
        <v>42222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2">
        <v>32</v>
      </c>
      <c r="B243" s="273">
        <v>42174</v>
      </c>
      <c r="C243" s="273"/>
      <c r="D243" s="274" t="s">
        <v>787</v>
      </c>
      <c r="E243" s="275" t="s">
        <v>766</v>
      </c>
      <c r="F243" s="276">
        <v>340</v>
      </c>
      <c r="G243" s="275"/>
      <c r="H243" s="275">
        <v>448</v>
      </c>
      <c r="I243" s="277">
        <v>448</v>
      </c>
      <c r="J243" s="278" t="s">
        <v>768</v>
      </c>
      <c r="K243" s="279">
        <f t="shared" si="132"/>
        <v>108</v>
      </c>
      <c r="L243" s="280">
        <f t="shared" si="133"/>
        <v>0.31764705882352939</v>
      </c>
      <c r="M243" s="275" t="s">
        <v>619</v>
      </c>
      <c r="N243" s="281">
        <v>43018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2">
        <v>33</v>
      </c>
      <c r="B244" s="273">
        <v>42191</v>
      </c>
      <c r="C244" s="273"/>
      <c r="D244" s="274" t="s">
        <v>817</v>
      </c>
      <c r="E244" s="275" t="s">
        <v>766</v>
      </c>
      <c r="F244" s="276">
        <v>390</v>
      </c>
      <c r="G244" s="275"/>
      <c r="H244" s="275">
        <v>460</v>
      </c>
      <c r="I244" s="277">
        <v>460</v>
      </c>
      <c r="J244" s="278" t="s">
        <v>768</v>
      </c>
      <c r="K244" s="279">
        <f t="shared" si="132"/>
        <v>70</v>
      </c>
      <c r="L244" s="280">
        <f t="shared" si="133"/>
        <v>0.17948717948717949</v>
      </c>
      <c r="M244" s="275" t="s">
        <v>619</v>
      </c>
      <c r="N244" s="281">
        <v>42478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2">
        <v>34</v>
      </c>
      <c r="B245" s="283">
        <v>42195</v>
      </c>
      <c r="C245" s="283"/>
      <c r="D245" s="284" t="s">
        <v>818</v>
      </c>
      <c r="E245" s="285" t="s">
        <v>766</v>
      </c>
      <c r="F245" s="286">
        <v>122.5</v>
      </c>
      <c r="G245" s="286"/>
      <c r="H245" s="287">
        <v>61</v>
      </c>
      <c r="I245" s="287">
        <v>172</v>
      </c>
      <c r="J245" s="288" t="s">
        <v>819</v>
      </c>
      <c r="K245" s="289">
        <f t="shared" si="132"/>
        <v>-61.5</v>
      </c>
      <c r="L245" s="290">
        <f t="shared" si="133"/>
        <v>-0.50204081632653064</v>
      </c>
      <c r="M245" s="286" t="s">
        <v>653</v>
      </c>
      <c r="N245" s="283">
        <v>43333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2">
        <v>35</v>
      </c>
      <c r="B246" s="273">
        <v>42219</v>
      </c>
      <c r="C246" s="273"/>
      <c r="D246" s="274" t="s">
        <v>820</v>
      </c>
      <c r="E246" s="275" t="s">
        <v>766</v>
      </c>
      <c r="F246" s="276">
        <v>297.5</v>
      </c>
      <c r="G246" s="275"/>
      <c r="H246" s="275">
        <v>350</v>
      </c>
      <c r="I246" s="277">
        <v>360</v>
      </c>
      <c r="J246" s="278" t="s">
        <v>821</v>
      </c>
      <c r="K246" s="279">
        <f t="shared" si="132"/>
        <v>52.5</v>
      </c>
      <c r="L246" s="280">
        <f t="shared" si="133"/>
        <v>0.17647058823529413</v>
      </c>
      <c r="M246" s="275" t="s">
        <v>619</v>
      </c>
      <c r="N246" s="281">
        <v>42232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36</v>
      </c>
      <c r="B247" s="273">
        <v>42219</v>
      </c>
      <c r="C247" s="273"/>
      <c r="D247" s="274" t="s">
        <v>822</v>
      </c>
      <c r="E247" s="275" t="s">
        <v>766</v>
      </c>
      <c r="F247" s="276">
        <v>115.5</v>
      </c>
      <c r="G247" s="275"/>
      <c r="H247" s="275">
        <v>149</v>
      </c>
      <c r="I247" s="277">
        <v>140</v>
      </c>
      <c r="J247" s="278" t="s">
        <v>823</v>
      </c>
      <c r="K247" s="279">
        <f t="shared" si="132"/>
        <v>33.5</v>
      </c>
      <c r="L247" s="280">
        <f t="shared" si="133"/>
        <v>0.29004329004329005</v>
      </c>
      <c r="M247" s="275" t="s">
        <v>619</v>
      </c>
      <c r="N247" s="281">
        <v>42740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2">
        <v>37</v>
      </c>
      <c r="B248" s="273">
        <v>42251</v>
      </c>
      <c r="C248" s="273"/>
      <c r="D248" s="274" t="s">
        <v>816</v>
      </c>
      <c r="E248" s="275" t="s">
        <v>766</v>
      </c>
      <c r="F248" s="276">
        <v>226</v>
      </c>
      <c r="G248" s="275"/>
      <c r="H248" s="275">
        <v>292</v>
      </c>
      <c r="I248" s="277">
        <v>292</v>
      </c>
      <c r="J248" s="278" t="s">
        <v>824</v>
      </c>
      <c r="K248" s="279">
        <f t="shared" si="132"/>
        <v>66</v>
      </c>
      <c r="L248" s="280">
        <f t="shared" si="133"/>
        <v>0.29203539823008851</v>
      </c>
      <c r="M248" s="275" t="s">
        <v>619</v>
      </c>
      <c r="N248" s="281">
        <v>42286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2">
        <v>38</v>
      </c>
      <c r="B249" s="273">
        <v>42254</v>
      </c>
      <c r="C249" s="273"/>
      <c r="D249" s="274" t="s">
        <v>811</v>
      </c>
      <c r="E249" s="275" t="s">
        <v>766</v>
      </c>
      <c r="F249" s="276">
        <v>232.5</v>
      </c>
      <c r="G249" s="275"/>
      <c r="H249" s="275">
        <v>312.5</v>
      </c>
      <c r="I249" s="277">
        <v>310</v>
      </c>
      <c r="J249" s="278" t="s">
        <v>768</v>
      </c>
      <c r="K249" s="279">
        <f t="shared" si="132"/>
        <v>80</v>
      </c>
      <c r="L249" s="280">
        <f t="shared" si="133"/>
        <v>0.34408602150537637</v>
      </c>
      <c r="M249" s="275" t="s">
        <v>619</v>
      </c>
      <c r="N249" s="281">
        <v>42823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2">
        <v>39</v>
      </c>
      <c r="B250" s="273">
        <v>42268</v>
      </c>
      <c r="C250" s="273"/>
      <c r="D250" s="274" t="s">
        <v>825</v>
      </c>
      <c r="E250" s="275" t="s">
        <v>766</v>
      </c>
      <c r="F250" s="276">
        <v>196.5</v>
      </c>
      <c r="G250" s="275"/>
      <c r="H250" s="275">
        <v>238</v>
      </c>
      <c r="I250" s="277">
        <v>238</v>
      </c>
      <c r="J250" s="278" t="s">
        <v>824</v>
      </c>
      <c r="K250" s="279">
        <f t="shared" si="132"/>
        <v>41.5</v>
      </c>
      <c r="L250" s="280">
        <f t="shared" si="133"/>
        <v>0.21119592875318066</v>
      </c>
      <c r="M250" s="275" t="s">
        <v>619</v>
      </c>
      <c r="N250" s="281">
        <v>42291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2">
        <v>40</v>
      </c>
      <c r="B251" s="273">
        <v>42271</v>
      </c>
      <c r="C251" s="273"/>
      <c r="D251" s="274" t="s">
        <v>765</v>
      </c>
      <c r="E251" s="275" t="s">
        <v>766</v>
      </c>
      <c r="F251" s="276">
        <v>65</v>
      </c>
      <c r="G251" s="275"/>
      <c r="H251" s="275">
        <v>82</v>
      </c>
      <c r="I251" s="277">
        <v>82</v>
      </c>
      <c r="J251" s="278" t="s">
        <v>824</v>
      </c>
      <c r="K251" s="279">
        <f t="shared" si="132"/>
        <v>17</v>
      </c>
      <c r="L251" s="280">
        <f t="shared" si="133"/>
        <v>0.26153846153846155</v>
      </c>
      <c r="M251" s="275" t="s">
        <v>619</v>
      </c>
      <c r="N251" s="281">
        <v>42578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2">
        <v>41</v>
      </c>
      <c r="B252" s="273">
        <v>42291</v>
      </c>
      <c r="C252" s="273"/>
      <c r="D252" s="274" t="s">
        <v>826</v>
      </c>
      <c r="E252" s="275" t="s">
        <v>766</v>
      </c>
      <c r="F252" s="276">
        <v>144</v>
      </c>
      <c r="G252" s="275"/>
      <c r="H252" s="275">
        <v>182.5</v>
      </c>
      <c r="I252" s="277">
        <v>181</v>
      </c>
      <c r="J252" s="278" t="s">
        <v>824</v>
      </c>
      <c r="K252" s="279">
        <f t="shared" si="132"/>
        <v>38.5</v>
      </c>
      <c r="L252" s="280">
        <f t="shared" si="133"/>
        <v>0.2673611111111111</v>
      </c>
      <c r="M252" s="275" t="s">
        <v>619</v>
      </c>
      <c r="N252" s="281">
        <v>42817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2">
        <v>42</v>
      </c>
      <c r="B253" s="273">
        <v>42291</v>
      </c>
      <c r="C253" s="273"/>
      <c r="D253" s="274" t="s">
        <v>827</v>
      </c>
      <c r="E253" s="275" t="s">
        <v>766</v>
      </c>
      <c r="F253" s="276">
        <v>264</v>
      </c>
      <c r="G253" s="275"/>
      <c r="H253" s="275">
        <v>311</v>
      </c>
      <c r="I253" s="277">
        <v>311</v>
      </c>
      <c r="J253" s="278" t="s">
        <v>824</v>
      </c>
      <c r="K253" s="279">
        <f t="shared" si="132"/>
        <v>47</v>
      </c>
      <c r="L253" s="280">
        <f t="shared" si="133"/>
        <v>0.17803030303030304</v>
      </c>
      <c r="M253" s="275" t="s">
        <v>619</v>
      </c>
      <c r="N253" s="281">
        <v>42604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43</v>
      </c>
      <c r="B254" s="273">
        <v>42318</v>
      </c>
      <c r="C254" s="273"/>
      <c r="D254" s="274" t="s">
        <v>828</v>
      </c>
      <c r="E254" s="275" t="s">
        <v>621</v>
      </c>
      <c r="F254" s="276">
        <v>549.5</v>
      </c>
      <c r="G254" s="275"/>
      <c r="H254" s="275">
        <v>630</v>
      </c>
      <c r="I254" s="277">
        <v>630</v>
      </c>
      <c r="J254" s="278" t="s">
        <v>824</v>
      </c>
      <c r="K254" s="279">
        <f t="shared" si="132"/>
        <v>80.5</v>
      </c>
      <c r="L254" s="280">
        <f t="shared" si="133"/>
        <v>0.1464968152866242</v>
      </c>
      <c r="M254" s="275" t="s">
        <v>619</v>
      </c>
      <c r="N254" s="281">
        <v>42419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2">
        <v>44</v>
      </c>
      <c r="B255" s="273">
        <v>42342</v>
      </c>
      <c r="C255" s="273"/>
      <c r="D255" s="274" t="s">
        <v>829</v>
      </c>
      <c r="E255" s="275" t="s">
        <v>766</v>
      </c>
      <c r="F255" s="276">
        <v>1027.5</v>
      </c>
      <c r="G255" s="275"/>
      <c r="H255" s="275">
        <v>1315</v>
      </c>
      <c r="I255" s="277">
        <v>1250</v>
      </c>
      <c r="J255" s="278" t="s">
        <v>824</v>
      </c>
      <c r="K255" s="279">
        <f t="shared" si="132"/>
        <v>287.5</v>
      </c>
      <c r="L255" s="280">
        <f t="shared" si="133"/>
        <v>0.27980535279805352</v>
      </c>
      <c r="M255" s="275" t="s">
        <v>619</v>
      </c>
      <c r="N255" s="281">
        <v>43244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2">
        <v>45</v>
      </c>
      <c r="B256" s="273">
        <v>42367</v>
      </c>
      <c r="C256" s="273"/>
      <c r="D256" s="274" t="s">
        <v>830</v>
      </c>
      <c r="E256" s="275" t="s">
        <v>766</v>
      </c>
      <c r="F256" s="276">
        <v>465</v>
      </c>
      <c r="G256" s="275"/>
      <c r="H256" s="275">
        <v>540</v>
      </c>
      <c r="I256" s="277">
        <v>540</v>
      </c>
      <c r="J256" s="278" t="s">
        <v>824</v>
      </c>
      <c r="K256" s="279">
        <f t="shared" si="132"/>
        <v>75</v>
      </c>
      <c r="L256" s="280">
        <f t="shared" si="133"/>
        <v>0.16129032258064516</v>
      </c>
      <c r="M256" s="275" t="s">
        <v>619</v>
      </c>
      <c r="N256" s="281">
        <v>42530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2">
        <v>46</v>
      </c>
      <c r="B257" s="273">
        <v>42380</v>
      </c>
      <c r="C257" s="273"/>
      <c r="D257" s="274" t="s">
        <v>392</v>
      </c>
      <c r="E257" s="275" t="s">
        <v>621</v>
      </c>
      <c r="F257" s="276">
        <v>81</v>
      </c>
      <c r="G257" s="275"/>
      <c r="H257" s="275">
        <v>110</v>
      </c>
      <c r="I257" s="277">
        <v>110</v>
      </c>
      <c r="J257" s="278" t="s">
        <v>824</v>
      </c>
      <c r="K257" s="279">
        <f t="shared" si="132"/>
        <v>29</v>
      </c>
      <c r="L257" s="280">
        <f t="shared" si="133"/>
        <v>0.35802469135802467</v>
      </c>
      <c r="M257" s="275" t="s">
        <v>619</v>
      </c>
      <c r="N257" s="281">
        <v>42745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2">
        <v>47</v>
      </c>
      <c r="B258" s="273">
        <v>42382</v>
      </c>
      <c r="C258" s="273"/>
      <c r="D258" s="274" t="s">
        <v>831</v>
      </c>
      <c r="E258" s="275" t="s">
        <v>621</v>
      </c>
      <c r="F258" s="276">
        <v>417.5</v>
      </c>
      <c r="G258" s="275"/>
      <c r="H258" s="275">
        <v>547</v>
      </c>
      <c r="I258" s="277">
        <v>535</v>
      </c>
      <c r="J258" s="278" t="s">
        <v>824</v>
      </c>
      <c r="K258" s="279">
        <f t="shared" si="132"/>
        <v>129.5</v>
      </c>
      <c r="L258" s="280">
        <f t="shared" si="133"/>
        <v>0.31017964071856285</v>
      </c>
      <c r="M258" s="275" t="s">
        <v>619</v>
      </c>
      <c r="N258" s="281">
        <v>42578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2">
        <v>48</v>
      </c>
      <c r="B259" s="273">
        <v>42408</v>
      </c>
      <c r="C259" s="273"/>
      <c r="D259" s="274" t="s">
        <v>832</v>
      </c>
      <c r="E259" s="275" t="s">
        <v>766</v>
      </c>
      <c r="F259" s="276">
        <v>650</v>
      </c>
      <c r="G259" s="275"/>
      <c r="H259" s="275">
        <v>800</v>
      </c>
      <c r="I259" s="277">
        <v>800</v>
      </c>
      <c r="J259" s="278" t="s">
        <v>824</v>
      </c>
      <c r="K259" s="279">
        <f t="shared" si="132"/>
        <v>150</v>
      </c>
      <c r="L259" s="280">
        <f t="shared" si="133"/>
        <v>0.23076923076923078</v>
      </c>
      <c r="M259" s="275" t="s">
        <v>619</v>
      </c>
      <c r="N259" s="281">
        <v>43154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49</v>
      </c>
      <c r="B260" s="273">
        <v>42433</v>
      </c>
      <c r="C260" s="273"/>
      <c r="D260" s="274" t="s">
        <v>212</v>
      </c>
      <c r="E260" s="275" t="s">
        <v>766</v>
      </c>
      <c r="F260" s="276">
        <v>437.5</v>
      </c>
      <c r="G260" s="275"/>
      <c r="H260" s="275">
        <v>504.5</v>
      </c>
      <c r="I260" s="277">
        <v>522</v>
      </c>
      <c r="J260" s="278" t="s">
        <v>833</v>
      </c>
      <c r="K260" s="279">
        <f t="shared" si="132"/>
        <v>67</v>
      </c>
      <c r="L260" s="280">
        <f t="shared" si="133"/>
        <v>0.15314285714285714</v>
      </c>
      <c r="M260" s="275" t="s">
        <v>619</v>
      </c>
      <c r="N260" s="281">
        <v>42480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50</v>
      </c>
      <c r="B261" s="273">
        <v>42438</v>
      </c>
      <c r="C261" s="273"/>
      <c r="D261" s="274" t="s">
        <v>834</v>
      </c>
      <c r="E261" s="275" t="s">
        <v>766</v>
      </c>
      <c r="F261" s="276">
        <v>189.5</v>
      </c>
      <c r="G261" s="275"/>
      <c r="H261" s="275">
        <v>218</v>
      </c>
      <c r="I261" s="277">
        <v>218</v>
      </c>
      <c r="J261" s="278" t="s">
        <v>824</v>
      </c>
      <c r="K261" s="279">
        <f t="shared" si="132"/>
        <v>28.5</v>
      </c>
      <c r="L261" s="280">
        <f t="shared" si="133"/>
        <v>0.15039577836411611</v>
      </c>
      <c r="M261" s="275" t="s">
        <v>619</v>
      </c>
      <c r="N261" s="281">
        <v>43034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2">
        <v>51</v>
      </c>
      <c r="B262" s="283">
        <v>42471</v>
      </c>
      <c r="C262" s="283"/>
      <c r="D262" s="291" t="s">
        <v>835</v>
      </c>
      <c r="E262" s="286" t="s">
        <v>766</v>
      </c>
      <c r="F262" s="286">
        <v>36.5</v>
      </c>
      <c r="G262" s="287"/>
      <c r="H262" s="287">
        <v>15.85</v>
      </c>
      <c r="I262" s="287">
        <v>60</v>
      </c>
      <c r="J262" s="288" t="s">
        <v>836</v>
      </c>
      <c r="K262" s="289">
        <f t="shared" si="132"/>
        <v>-20.65</v>
      </c>
      <c r="L262" s="290">
        <f t="shared" si="133"/>
        <v>-0.5657534246575342</v>
      </c>
      <c r="M262" s="286" t="s">
        <v>653</v>
      </c>
      <c r="N262" s="294">
        <v>43627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2">
        <v>52</v>
      </c>
      <c r="B263" s="273">
        <v>42472</v>
      </c>
      <c r="C263" s="273"/>
      <c r="D263" s="274" t="s">
        <v>837</v>
      </c>
      <c r="E263" s="275" t="s">
        <v>766</v>
      </c>
      <c r="F263" s="276">
        <v>93</v>
      </c>
      <c r="G263" s="275"/>
      <c r="H263" s="275">
        <v>149</v>
      </c>
      <c r="I263" s="277">
        <v>140</v>
      </c>
      <c r="J263" s="278" t="s">
        <v>838</v>
      </c>
      <c r="K263" s="279">
        <f t="shared" si="132"/>
        <v>56</v>
      </c>
      <c r="L263" s="280">
        <f t="shared" si="133"/>
        <v>0.60215053763440862</v>
      </c>
      <c r="M263" s="275" t="s">
        <v>619</v>
      </c>
      <c r="N263" s="281">
        <v>42740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2">
        <v>53</v>
      </c>
      <c r="B264" s="273">
        <v>42472</v>
      </c>
      <c r="C264" s="273"/>
      <c r="D264" s="274" t="s">
        <v>839</v>
      </c>
      <c r="E264" s="275" t="s">
        <v>766</v>
      </c>
      <c r="F264" s="276">
        <v>130</v>
      </c>
      <c r="G264" s="275"/>
      <c r="H264" s="275">
        <v>150</v>
      </c>
      <c r="I264" s="277" t="s">
        <v>840</v>
      </c>
      <c r="J264" s="278" t="s">
        <v>824</v>
      </c>
      <c r="K264" s="279">
        <f t="shared" si="132"/>
        <v>20</v>
      </c>
      <c r="L264" s="280">
        <f t="shared" si="133"/>
        <v>0.15384615384615385</v>
      </c>
      <c r="M264" s="275" t="s">
        <v>619</v>
      </c>
      <c r="N264" s="281">
        <v>42564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2">
        <v>54</v>
      </c>
      <c r="B265" s="273">
        <v>42473</v>
      </c>
      <c r="C265" s="273"/>
      <c r="D265" s="274" t="s">
        <v>841</v>
      </c>
      <c r="E265" s="275" t="s">
        <v>766</v>
      </c>
      <c r="F265" s="276">
        <v>196</v>
      </c>
      <c r="G265" s="275"/>
      <c r="H265" s="275">
        <v>299</v>
      </c>
      <c r="I265" s="277">
        <v>299</v>
      </c>
      <c r="J265" s="278" t="s">
        <v>824</v>
      </c>
      <c r="K265" s="279">
        <v>103</v>
      </c>
      <c r="L265" s="280">
        <v>0.52551020408163296</v>
      </c>
      <c r="M265" s="275" t="s">
        <v>619</v>
      </c>
      <c r="N265" s="281">
        <v>42620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2">
        <v>55</v>
      </c>
      <c r="B266" s="273">
        <v>42473</v>
      </c>
      <c r="C266" s="273"/>
      <c r="D266" s="274" t="s">
        <v>842</v>
      </c>
      <c r="E266" s="275" t="s">
        <v>766</v>
      </c>
      <c r="F266" s="276">
        <v>88</v>
      </c>
      <c r="G266" s="275"/>
      <c r="H266" s="275">
        <v>103</v>
      </c>
      <c r="I266" s="277">
        <v>103</v>
      </c>
      <c r="J266" s="278" t="s">
        <v>824</v>
      </c>
      <c r="K266" s="279">
        <v>15</v>
      </c>
      <c r="L266" s="280">
        <v>0.170454545454545</v>
      </c>
      <c r="M266" s="275" t="s">
        <v>619</v>
      </c>
      <c r="N266" s="281">
        <v>42530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56</v>
      </c>
      <c r="B267" s="273">
        <v>42492</v>
      </c>
      <c r="C267" s="273"/>
      <c r="D267" s="274" t="s">
        <v>843</v>
      </c>
      <c r="E267" s="275" t="s">
        <v>766</v>
      </c>
      <c r="F267" s="276">
        <v>127.5</v>
      </c>
      <c r="G267" s="275"/>
      <c r="H267" s="275">
        <v>148</v>
      </c>
      <c r="I267" s="277" t="s">
        <v>844</v>
      </c>
      <c r="J267" s="278" t="s">
        <v>824</v>
      </c>
      <c r="K267" s="279">
        <f t="shared" ref="K267:K271" si="134">H267-F267</f>
        <v>20.5</v>
      </c>
      <c r="L267" s="280">
        <f t="shared" ref="L267:L271" si="135">K267/F267</f>
        <v>0.16078431372549021</v>
      </c>
      <c r="M267" s="275" t="s">
        <v>619</v>
      </c>
      <c r="N267" s="281">
        <v>42564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2">
        <v>57</v>
      </c>
      <c r="B268" s="273">
        <v>42493</v>
      </c>
      <c r="C268" s="273"/>
      <c r="D268" s="274" t="s">
        <v>845</v>
      </c>
      <c r="E268" s="275" t="s">
        <v>766</v>
      </c>
      <c r="F268" s="276">
        <v>675</v>
      </c>
      <c r="G268" s="275"/>
      <c r="H268" s="275">
        <v>815</v>
      </c>
      <c r="I268" s="277" t="s">
        <v>846</v>
      </c>
      <c r="J268" s="278" t="s">
        <v>824</v>
      </c>
      <c r="K268" s="279">
        <f t="shared" si="134"/>
        <v>140</v>
      </c>
      <c r="L268" s="280">
        <f t="shared" si="135"/>
        <v>0.2074074074074074</v>
      </c>
      <c r="M268" s="275" t="s">
        <v>619</v>
      </c>
      <c r="N268" s="281">
        <v>43154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2">
        <v>58</v>
      </c>
      <c r="B269" s="283">
        <v>42522</v>
      </c>
      <c r="C269" s="283"/>
      <c r="D269" s="284" t="s">
        <v>847</v>
      </c>
      <c r="E269" s="285" t="s">
        <v>766</v>
      </c>
      <c r="F269" s="286">
        <v>500</v>
      </c>
      <c r="G269" s="286"/>
      <c r="H269" s="287">
        <v>232.5</v>
      </c>
      <c r="I269" s="287" t="s">
        <v>848</v>
      </c>
      <c r="J269" s="288" t="s">
        <v>849</v>
      </c>
      <c r="K269" s="289">
        <f t="shared" si="134"/>
        <v>-267.5</v>
      </c>
      <c r="L269" s="290">
        <f t="shared" si="135"/>
        <v>-0.53500000000000003</v>
      </c>
      <c r="M269" s="286" t="s">
        <v>653</v>
      </c>
      <c r="N269" s="283">
        <v>43735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59</v>
      </c>
      <c r="B270" s="273">
        <v>42527</v>
      </c>
      <c r="C270" s="273"/>
      <c r="D270" s="274" t="s">
        <v>562</v>
      </c>
      <c r="E270" s="275" t="s">
        <v>766</v>
      </c>
      <c r="F270" s="276">
        <v>110</v>
      </c>
      <c r="G270" s="275"/>
      <c r="H270" s="275">
        <v>126.5</v>
      </c>
      <c r="I270" s="277">
        <v>125</v>
      </c>
      <c r="J270" s="278" t="s">
        <v>775</v>
      </c>
      <c r="K270" s="279">
        <f t="shared" si="134"/>
        <v>16.5</v>
      </c>
      <c r="L270" s="280">
        <f t="shared" si="135"/>
        <v>0.15</v>
      </c>
      <c r="M270" s="275" t="s">
        <v>619</v>
      </c>
      <c r="N270" s="281">
        <v>42552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60</v>
      </c>
      <c r="B271" s="273">
        <v>42538</v>
      </c>
      <c r="C271" s="273"/>
      <c r="D271" s="274" t="s">
        <v>850</v>
      </c>
      <c r="E271" s="275" t="s">
        <v>766</v>
      </c>
      <c r="F271" s="276">
        <v>44</v>
      </c>
      <c r="G271" s="275"/>
      <c r="H271" s="275">
        <v>69.5</v>
      </c>
      <c r="I271" s="277">
        <v>69.5</v>
      </c>
      <c r="J271" s="278" t="s">
        <v>851</v>
      </c>
      <c r="K271" s="279">
        <f t="shared" si="134"/>
        <v>25.5</v>
      </c>
      <c r="L271" s="280">
        <f t="shared" si="135"/>
        <v>0.57954545454545459</v>
      </c>
      <c r="M271" s="275" t="s">
        <v>619</v>
      </c>
      <c r="N271" s="281">
        <v>42977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61</v>
      </c>
      <c r="B272" s="273">
        <v>42549</v>
      </c>
      <c r="C272" s="273"/>
      <c r="D272" s="274" t="s">
        <v>852</v>
      </c>
      <c r="E272" s="275" t="s">
        <v>766</v>
      </c>
      <c r="F272" s="276">
        <v>262.5</v>
      </c>
      <c r="G272" s="275"/>
      <c r="H272" s="275">
        <v>340</v>
      </c>
      <c r="I272" s="277">
        <v>333</v>
      </c>
      <c r="J272" s="278" t="s">
        <v>853</v>
      </c>
      <c r="K272" s="279">
        <v>77.5</v>
      </c>
      <c r="L272" s="280">
        <v>0.29523809523809502</v>
      </c>
      <c r="M272" s="275" t="s">
        <v>619</v>
      </c>
      <c r="N272" s="281">
        <v>43017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2">
        <v>62</v>
      </c>
      <c r="B273" s="273">
        <v>42549</v>
      </c>
      <c r="C273" s="273"/>
      <c r="D273" s="274" t="s">
        <v>854</v>
      </c>
      <c r="E273" s="275" t="s">
        <v>766</v>
      </c>
      <c r="F273" s="276">
        <v>840</v>
      </c>
      <c r="G273" s="275"/>
      <c r="H273" s="275">
        <v>1230</v>
      </c>
      <c r="I273" s="277">
        <v>1230</v>
      </c>
      <c r="J273" s="278" t="s">
        <v>824</v>
      </c>
      <c r="K273" s="279">
        <v>390</v>
      </c>
      <c r="L273" s="280">
        <v>0.46428571428571402</v>
      </c>
      <c r="M273" s="275" t="s">
        <v>619</v>
      </c>
      <c r="N273" s="281">
        <v>42649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95">
        <v>63</v>
      </c>
      <c r="B274" s="296">
        <v>42556</v>
      </c>
      <c r="C274" s="296"/>
      <c r="D274" s="297" t="s">
        <v>855</v>
      </c>
      <c r="E274" s="298" t="s">
        <v>766</v>
      </c>
      <c r="F274" s="298">
        <v>395</v>
      </c>
      <c r="G274" s="299"/>
      <c r="H274" s="299">
        <f>(468.5+342.5)/2</f>
        <v>405.5</v>
      </c>
      <c r="I274" s="299">
        <v>510</v>
      </c>
      <c r="J274" s="300" t="s">
        <v>856</v>
      </c>
      <c r="K274" s="301">
        <f t="shared" ref="K274:K280" si="136">H274-F274</f>
        <v>10.5</v>
      </c>
      <c r="L274" s="302">
        <f t="shared" ref="L274:L280" si="137">K274/F274</f>
        <v>2.6582278481012658E-2</v>
      </c>
      <c r="M274" s="298" t="s">
        <v>857</v>
      </c>
      <c r="N274" s="296">
        <v>43606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2">
        <v>64</v>
      </c>
      <c r="B275" s="283">
        <v>42584</v>
      </c>
      <c r="C275" s="283"/>
      <c r="D275" s="284" t="s">
        <v>858</v>
      </c>
      <c r="E275" s="285" t="s">
        <v>621</v>
      </c>
      <c r="F275" s="286">
        <f>169.5-12.8</f>
        <v>156.69999999999999</v>
      </c>
      <c r="G275" s="286"/>
      <c r="H275" s="287">
        <v>77</v>
      </c>
      <c r="I275" s="287" t="s">
        <v>859</v>
      </c>
      <c r="J275" s="288" t="s">
        <v>860</v>
      </c>
      <c r="K275" s="289">
        <f t="shared" si="136"/>
        <v>-79.699999999999989</v>
      </c>
      <c r="L275" s="290">
        <f t="shared" si="137"/>
        <v>-0.50861518825781749</v>
      </c>
      <c r="M275" s="286" t="s">
        <v>653</v>
      </c>
      <c r="N275" s="283">
        <v>43522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82">
        <v>65</v>
      </c>
      <c r="B276" s="283">
        <v>42586</v>
      </c>
      <c r="C276" s="283"/>
      <c r="D276" s="284" t="s">
        <v>861</v>
      </c>
      <c r="E276" s="285" t="s">
        <v>766</v>
      </c>
      <c r="F276" s="286">
        <v>400</v>
      </c>
      <c r="G276" s="286"/>
      <c r="H276" s="287">
        <v>305</v>
      </c>
      <c r="I276" s="287">
        <v>475</v>
      </c>
      <c r="J276" s="288" t="s">
        <v>862</v>
      </c>
      <c r="K276" s="289">
        <f t="shared" si="136"/>
        <v>-95</v>
      </c>
      <c r="L276" s="290">
        <f t="shared" si="137"/>
        <v>-0.23749999999999999</v>
      </c>
      <c r="M276" s="286" t="s">
        <v>653</v>
      </c>
      <c r="N276" s="283">
        <v>43606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66</v>
      </c>
      <c r="B277" s="273">
        <v>42593</v>
      </c>
      <c r="C277" s="273"/>
      <c r="D277" s="274" t="s">
        <v>863</v>
      </c>
      <c r="E277" s="275" t="s">
        <v>766</v>
      </c>
      <c r="F277" s="276">
        <v>86.5</v>
      </c>
      <c r="G277" s="275"/>
      <c r="H277" s="275">
        <v>130</v>
      </c>
      <c r="I277" s="277">
        <v>130</v>
      </c>
      <c r="J277" s="278" t="s">
        <v>864</v>
      </c>
      <c r="K277" s="279">
        <f t="shared" si="136"/>
        <v>43.5</v>
      </c>
      <c r="L277" s="280">
        <f t="shared" si="137"/>
        <v>0.50289017341040465</v>
      </c>
      <c r="M277" s="275" t="s">
        <v>619</v>
      </c>
      <c r="N277" s="281">
        <v>43091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2">
        <v>67</v>
      </c>
      <c r="B278" s="283">
        <v>42600</v>
      </c>
      <c r="C278" s="283"/>
      <c r="D278" s="284" t="s">
        <v>111</v>
      </c>
      <c r="E278" s="285" t="s">
        <v>766</v>
      </c>
      <c r="F278" s="286">
        <v>133.5</v>
      </c>
      <c r="G278" s="286"/>
      <c r="H278" s="287">
        <v>126.5</v>
      </c>
      <c r="I278" s="287">
        <v>178</v>
      </c>
      <c r="J278" s="288" t="s">
        <v>865</v>
      </c>
      <c r="K278" s="289">
        <f t="shared" si="136"/>
        <v>-7</v>
      </c>
      <c r="L278" s="290">
        <f t="shared" si="137"/>
        <v>-5.2434456928838954E-2</v>
      </c>
      <c r="M278" s="286" t="s">
        <v>653</v>
      </c>
      <c r="N278" s="283">
        <v>42615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2">
        <v>68</v>
      </c>
      <c r="B279" s="273">
        <v>42613</v>
      </c>
      <c r="C279" s="273"/>
      <c r="D279" s="274" t="s">
        <v>866</v>
      </c>
      <c r="E279" s="275" t="s">
        <v>766</v>
      </c>
      <c r="F279" s="276">
        <v>560</v>
      </c>
      <c r="G279" s="275"/>
      <c r="H279" s="275">
        <v>725</v>
      </c>
      <c r="I279" s="277">
        <v>725</v>
      </c>
      <c r="J279" s="278" t="s">
        <v>768</v>
      </c>
      <c r="K279" s="279">
        <f t="shared" si="136"/>
        <v>165</v>
      </c>
      <c r="L279" s="280">
        <f t="shared" si="137"/>
        <v>0.29464285714285715</v>
      </c>
      <c r="M279" s="275" t="s">
        <v>619</v>
      </c>
      <c r="N279" s="281">
        <v>42456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2">
        <v>69</v>
      </c>
      <c r="B280" s="273">
        <v>42614</v>
      </c>
      <c r="C280" s="273"/>
      <c r="D280" s="274" t="s">
        <v>867</v>
      </c>
      <c r="E280" s="275" t="s">
        <v>766</v>
      </c>
      <c r="F280" s="276">
        <v>160.5</v>
      </c>
      <c r="G280" s="275"/>
      <c r="H280" s="275">
        <v>210</v>
      </c>
      <c r="I280" s="277">
        <v>210</v>
      </c>
      <c r="J280" s="278" t="s">
        <v>768</v>
      </c>
      <c r="K280" s="279">
        <f t="shared" si="136"/>
        <v>49.5</v>
      </c>
      <c r="L280" s="280">
        <f t="shared" si="137"/>
        <v>0.30841121495327101</v>
      </c>
      <c r="M280" s="275" t="s">
        <v>619</v>
      </c>
      <c r="N280" s="281">
        <v>42871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2">
        <v>70</v>
      </c>
      <c r="B281" s="273">
        <v>42646</v>
      </c>
      <c r="C281" s="273"/>
      <c r="D281" s="274" t="s">
        <v>407</v>
      </c>
      <c r="E281" s="275" t="s">
        <v>766</v>
      </c>
      <c r="F281" s="276">
        <v>430</v>
      </c>
      <c r="G281" s="275"/>
      <c r="H281" s="275">
        <v>596</v>
      </c>
      <c r="I281" s="277">
        <v>575</v>
      </c>
      <c r="J281" s="278" t="s">
        <v>868</v>
      </c>
      <c r="K281" s="279">
        <v>166</v>
      </c>
      <c r="L281" s="280">
        <v>0.38604651162790699</v>
      </c>
      <c r="M281" s="275" t="s">
        <v>619</v>
      </c>
      <c r="N281" s="281">
        <v>42769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2">
        <v>71</v>
      </c>
      <c r="B282" s="273">
        <v>42657</v>
      </c>
      <c r="C282" s="273"/>
      <c r="D282" s="274" t="s">
        <v>869</v>
      </c>
      <c r="E282" s="275" t="s">
        <v>766</v>
      </c>
      <c r="F282" s="276">
        <v>280</v>
      </c>
      <c r="G282" s="275"/>
      <c r="H282" s="275">
        <v>345</v>
      </c>
      <c r="I282" s="277">
        <v>345</v>
      </c>
      <c r="J282" s="278" t="s">
        <v>768</v>
      </c>
      <c r="K282" s="279">
        <f t="shared" ref="K282:K287" si="138">H282-F282</f>
        <v>65</v>
      </c>
      <c r="L282" s="280">
        <f t="shared" ref="L282:L283" si="139">K282/F282</f>
        <v>0.23214285714285715</v>
      </c>
      <c r="M282" s="275" t="s">
        <v>619</v>
      </c>
      <c r="N282" s="281">
        <v>42814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2">
        <v>72</v>
      </c>
      <c r="B283" s="273">
        <v>42657</v>
      </c>
      <c r="C283" s="273"/>
      <c r="D283" s="274" t="s">
        <v>870</v>
      </c>
      <c r="E283" s="275" t="s">
        <v>766</v>
      </c>
      <c r="F283" s="276">
        <v>245</v>
      </c>
      <c r="G283" s="275"/>
      <c r="H283" s="275">
        <v>325.5</v>
      </c>
      <c r="I283" s="277">
        <v>330</v>
      </c>
      <c r="J283" s="278" t="s">
        <v>871</v>
      </c>
      <c r="K283" s="279">
        <f t="shared" si="138"/>
        <v>80.5</v>
      </c>
      <c r="L283" s="280">
        <f t="shared" si="139"/>
        <v>0.32857142857142857</v>
      </c>
      <c r="M283" s="275" t="s">
        <v>619</v>
      </c>
      <c r="N283" s="281">
        <v>42769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2">
        <v>73</v>
      </c>
      <c r="B284" s="273">
        <v>42660</v>
      </c>
      <c r="C284" s="273"/>
      <c r="D284" s="274" t="s">
        <v>352</v>
      </c>
      <c r="E284" s="275" t="s">
        <v>766</v>
      </c>
      <c r="F284" s="276">
        <v>125</v>
      </c>
      <c r="G284" s="275"/>
      <c r="H284" s="275">
        <v>160</v>
      </c>
      <c r="I284" s="277">
        <v>160</v>
      </c>
      <c r="J284" s="278" t="s">
        <v>824</v>
      </c>
      <c r="K284" s="279">
        <f t="shared" si="138"/>
        <v>35</v>
      </c>
      <c r="L284" s="280">
        <v>0.28000000000000003</v>
      </c>
      <c r="M284" s="275" t="s">
        <v>619</v>
      </c>
      <c r="N284" s="281">
        <v>42803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2">
        <v>74</v>
      </c>
      <c r="B285" s="273">
        <v>42660</v>
      </c>
      <c r="C285" s="273"/>
      <c r="D285" s="274" t="s">
        <v>484</v>
      </c>
      <c r="E285" s="275" t="s">
        <v>766</v>
      </c>
      <c r="F285" s="276">
        <v>114</v>
      </c>
      <c r="G285" s="275"/>
      <c r="H285" s="275">
        <v>145</v>
      </c>
      <c r="I285" s="277">
        <v>145</v>
      </c>
      <c r="J285" s="278" t="s">
        <v>824</v>
      </c>
      <c r="K285" s="279">
        <f t="shared" si="138"/>
        <v>31</v>
      </c>
      <c r="L285" s="280">
        <f t="shared" ref="L285:L287" si="140">K285/F285</f>
        <v>0.27192982456140352</v>
      </c>
      <c r="M285" s="275" t="s">
        <v>619</v>
      </c>
      <c r="N285" s="281">
        <v>42859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2">
        <v>75</v>
      </c>
      <c r="B286" s="273">
        <v>42660</v>
      </c>
      <c r="C286" s="273"/>
      <c r="D286" s="274" t="s">
        <v>872</v>
      </c>
      <c r="E286" s="275" t="s">
        <v>766</v>
      </c>
      <c r="F286" s="276">
        <v>212</v>
      </c>
      <c r="G286" s="275"/>
      <c r="H286" s="275">
        <v>280</v>
      </c>
      <c r="I286" s="277">
        <v>276</v>
      </c>
      <c r="J286" s="278" t="s">
        <v>873</v>
      </c>
      <c r="K286" s="279">
        <f t="shared" si="138"/>
        <v>68</v>
      </c>
      <c r="L286" s="280">
        <f t="shared" si="140"/>
        <v>0.32075471698113206</v>
      </c>
      <c r="M286" s="275" t="s">
        <v>619</v>
      </c>
      <c r="N286" s="281">
        <v>42858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2">
        <v>76</v>
      </c>
      <c r="B287" s="273">
        <v>42678</v>
      </c>
      <c r="C287" s="273"/>
      <c r="D287" s="274" t="s">
        <v>472</v>
      </c>
      <c r="E287" s="275" t="s">
        <v>766</v>
      </c>
      <c r="F287" s="276">
        <v>155</v>
      </c>
      <c r="G287" s="275"/>
      <c r="H287" s="275">
        <v>210</v>
      </c>
      <c r="I287" s="277">
        <v>210</v>
      </c>
      <c r="J287" s="278" t="s">
        <v>874</v>
      </c>
      <c r="K287" s="279">
        <f t="shared" si="138"/>
        <v>55</v>
      </c>
      <c r="L287" s="280">
        <f t="shared" si="140"/>
        <v>0.35483870967741937</v>
      </c>
      <c r="M287" s="275" t="s">
        <v>619</v>
      </c>
      <c r="N287" s="281">
        <v>42944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82">
        <v>77</v>
      </c>
      <c r="B288" s="283">
        <v>42710</v>
      </c>
      <c r="C288" s="283"/>
      <c r="D288" s="284" t="s">
        <v>875</v>
      </c>
      <c r="E288" s="285" t="s">
        <v>766</v>
      </c>
      <c r="F288" s="286">
        <v>150.5</v>
      </c>
      <c r="G288" s="286"/>
      <c r="H288" s="287">
        <v>72.5</v>
      </c>
      <c r="I288" s="287">
        <v>174</v>
      </c>
      <c r="J288" s="288" t="s">
        <v>876</v>
      </c>
      <c r="K288" s="289">
        <v>-78</v>
      </c>
      <c r="L288" s="290">
        <v>-0.51827242524916906</v>
      </c>
      <c r="M288" s="286" t="s">
        <v>653</v>
      </c>
      <c r="N288" s="283">
        <v>43333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2">
        <v>78</v>
      </c>
      <c r="B289" s="273">
        <v>42712</v>
      </c>
      <c r="C289" s="273"/>
      <c r="D289" s="274" t="s">
        <v>877</v>
      </c>
      <c r="E289" s="275" t="s">
        <v>766</v>
      </c>
      <c r="F289" s="276">
        <v>380</v>
      </c>
      <c r="G289" s="275"/>
      <c r="H289" s="275">
        <v>478</v>
      </c>
      <c r="I289" s="277">
        <v>468</v>
      </c>
      <c r="J289" s="278" t="s">
        <v>824</v>
      </c>
      <c r="K289" s="279">
        <f t="shared" ref="K289:K291" si="141">H289-F289</f>
        <v>98</v>
      </c>
      <c r="L289" s="280">
        <f t="shared" ref="L289:L291" si="142">K289/F289</f>
        <v>0.25789473684210529</v>
      </c>
      <c r="M289" s="275" t="s">
        <v>619</v>
      </c>
      <c r="N289" s="281">
        <v>43025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2">
        <v>79</v>
      </c>
      <c r="B290" s="273">
        <v>42734</v>
      </c>
      <c r="C290" s="273"/>
      <c r="D290" s="274" t="s">
        <v>110</v>
      </c>
      <c r="E290" s="275" t="s">
        <v>766</v>
      </c>
      <c r="F290" s="276">
        <v>305</v>
      </c>
      <c r="G290" s="275"/>
      <c r="H290" s="275">
        <v>375</v>
      </c>
      <c r="I290" s="277">
        <v>375</v>
      </c>
      <c r="J290" s="278" t="s">
        <v>824</v>
      </c>
      <c r="K290" s="279">
        <f t="shared" si="141"/>
        <v>70</v>
      </c>
      <c r="L290" s="280">
        <f t="shared" si="142"/>
        <v>0.22950819672131148</v>
      </c>
      <c r="M290" s="275" t="s">
        <v>619</v>
      </c>
      <c r="N290" s="281">
        <v>42768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2">
        <v>80</v>
      </c>
      <c r="B291" s="273">
        <v>42739</v>
      </c>
      <c r="C291" s="273"/>
      <c r="D291" s="274" t="s">
        <v>96</v>
      </c>
      <c r="E291" s="275" t="s">
        <v>766</v>
      </c>
      <c r="F291" s="276">
        <v>99.5</v>
      </c>
      <c r="G291" s="275"/>
      <c r="H291" s="275">
        <v>158</v>
      </c>
      <c r="I291" s="277">
        <v>158</v>
      </c>
      <c r="J291" s="278" t="s">
        <v>824</v>
      </c>
      <c r="K291" s="279">
        <f t="shared" si="141"/>
        <v>58.5</v>
      </c>
      <c r="L291" s="280">
        <f t="shared" si="142"/>
        <v>0.5879396984924623</v>
      </c>
      <c r="M291" s="275" t="s">
        <v>619</v>
      </c>
      <c r="N291" s="281">
        <v>42898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2">
        <v>81</v>
      </c>
      <c r="B292" s="273">
        <v>42739</v>
      </c>
      <c r="C292" s="273"/>
      <c r="D292" s="274" t="s">
        <v>96</v>
      </c>
      <c r="E292" s="275" t="s">
        <v>766</v>
      </c>
      <c r="F292" s="276">
        <v>99.5</v>
      </c>
      <c r="G292" s="275"/>
      <c r="H292" s="275">
        <v>158</v>
      </c>
      <c r="I292" s="277">
        <v>158</v>
      </c>
      <c r="J292" s="278" t="s">
        <v>824</v>
      </c>
      <c r="K292" s="279">
        <v>58.5</v>
      </c>
      <c r="L292" s="280">
        <v>0.58793969849246197</v>
      </c>
      <c r="M292" s="275" t="s">
        <v>619</v>
      </c>
      <c r="N292" s="281">
        <v>42898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2">
        <v>82</v>
      </c>
      <c r="B293" s="273">
        <v>42786</v>
      </c>
      <c r="C293" s="273"/>
      <c r="D293" s="274" t="s">
        <v>187</v>
      </c>
      <c r="E293" s="275" t="s">
        <v>766</v>
      </c>
      <c r="F293" s="276">
        <v>140.5</v>
      </c>
      <c r="G293" s="275"/>
      <c r="H293" s="275">
        <v>220</v>
      </c>
      <c r="I293" s="277">
        <v>220</v>
      </c>
      <c r="J293" s="278" t="s">
        <v>824</v>
      </c>
      <c r="K293" s="279">
        <f>H293-F293</f>
        <v>79.5</v>
      </c>
      <c r="L293" s="280">
        <f>K293/F293</f>
        <v>0.5658362989323843</v>
      </c>
      <c r="M293" s="275" t="s">
        <v>619</v>
      </c>
      <c r="N293" s="281">
        <v>42864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2">
        <v>83</v>
      </c>
      <c r="B294" s="273">
        <v>42786</v>
      </c>
      <c r="C294" s="273"/>
      <c r="D294" s="274" t="s">
        <v>878</v>
      </c>
      <c r="E294" s="275" t="s">
        <v>766</v>
      </c>
      <c r="F294" s="276">
        <v>202.5</v>
      </c>
      <c r="G294" s="275"/>
      <c r="H294" s="275">
        <v>234</v>
      </c>
      <c r="I294" s="277">
        <v>234</v>
      </c>
      <c r="J294" s="278" t="s">
        <v>824</v>
      </c>
      <c r="K294" s="279">
        <v>31.5</v>
      </c>
      <c r="L294" s="280">
        <v>0.155555555555556</v>
      </c>
      <c r="M294" s="275" t="s">
        <v>619</v>
      </c>
      <c r="N294" s="281">
        <v>42836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2">
        <v>84</v>
      </c>
      <c r="B295" s="273">
        <v>42818</v>
      </c>
      <c r="C295" s="273"/>
      <c r="D295" s="274" t="s">
        <v>879</v>
      </c>
      <c r="E295" s="275" t="s">
        <v>766</v>
      </c>
      <c r="F295" s="276">
        <v>300.5</v>
      </c>
      <c r="G295" s="275"/>
      <c r="H295" s="275">
        <v>417.5</v>
      </c>
      <c r="I295" s="277">
        <v>420</v>
      </c>
      <c r="J295" s="278" t="s">
        <v>880</v>
      </c>
      <c r="K295" s="279">
        <f>H295-F295</f>
        <v>117</v>
      </c>
      <c r="L295" s="280">
        <f>K295/F295</f>
        <v>0.38935108153078202</v>
      </c>
      <c r="M295" s="275" t="s">
        <v>619</v>
      </c>
      <c r="N295" s="281">
        <v>43070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2">
        <v>85</v>
      </c>
      <c r="B296" s="273">
        <v>42818</v>
      </c>
      <c r="C296" s="273"/>
      <c r="D296" s="274" t="s">
        <v>854</v>
      </c>
      <c r="E296" s="275" t="s">
        <v>766</v>
      </c>
      <c r="F296" s="276">
        <v>850</v>
      </c>
      <c r="G296" s="275"/>
      <c r="H296" s="275">
        <v>1042.5</v>
      </c>
      <c r="I296" s="277">
        <v>1023</v>
      </c>
      <c r="J296" s="278" t="s">
        <v>881</v>
      </c>
      <c r="K296" s="279">
        <v>192.5</v>
      </c>
      <c r="L296" s="280">
        <v>0.22647058823529401</v>
      </c>
      <c r="M296" s="275" t="s">
        <v>619</v>
      </c>
      <c r="N296" s="281">
        <v>42830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2">
        <v>86</v>
      </c>
      <c r="B297" s="273">
        <v>42830</v>
      </c>
      <c r="C297" s="273"/>
      <c r="D297" s="274" t="s">
        <v>503</v>
      </c>
      <c r="E297" s="275" t="s">
        <v>766</v>
      </c>
      <c r="F297" s="276">
        <v>785</v>
      </c>
      <c r="G297" s="275"/>
      <c r="H297" s="275">
        <v>930</v>
      </c>
      <c r="I297" s="277">
        <v>920</v>
      </c>
      <c r="J297" s="278" t="s">
        <v>882</v>
      </c>
      <c r="K297" s="279">
        <f>H297-F297</f>
        <v>145</v>
      </c>
      <c r="L297" s="280">
        <f>K297/F297</f>
        <v>0.18471337579617833</v>
      </c>
      <c r="M297" s="275" t="s">
        <v>619</v>
      </c>
      <c r="N297" s="281">
        <v>42976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82">
        <v>87</v>
      </c>
      <c r="B298" s="283">
        <v>42831</v>
      </c>
      <c r="C298" s="283"/>
      <c r="D298" s="284" t="s">
        <v>883</v>
      </c>
      <c r="E298" s="285" t="s">
        <v>766</v>
      </c>
      <c r="F298" s="286">
        <v>40</v>
      </c>
      <c r="G298" s="286"/>
      <c r="H298" s="287">
        <v>13.1</v>
      </c>
      <c r="I298" s="287">
        <v>60</v>
      </c>
      <c r="J298" s="288" t="s">
        <v>884</v>
      </c>
      <c r="K298" s="289">
        <v>-26.9</v>
      </c>
      <c r="L298" s="290">
        <v>-0.67249999999999999</v>
      </c>
      <c r="M298" s="286" t="s">
        <v>653</v>
      </c>
      <c r="N298" s="283">
        <v>43138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2">
        <v>88</v>
      </c>
      <c r="B299" s="273">
        <v>42837</v>
      </c>
      <c r="C299" s="273"/>
      <c r="D299" s="274" t="s">
        <v>95</v>
      </c>
      <c r="E299" s="275" t="s">
        <v>766</v>
      </c>
      <c r="F299" s="276">
        <v>289.5</v>
      </c>
      <c r="G299" s="275"/>
      <c r="H299" s="275">
        <v>354</v>
      </c>
      <c r="I299" s="277">
        <v>360</v>
      </c>
      <c r="J299" s="278" t="s">
        <v>885</v>
      </c>
      <c r="K299" s="279">
        <f t="shared" ref="K299:K307" si="143">H299-F299</f>
        <v>64.5</v>
      </c>
      <c r="L299" s="280">
        <f t="shared" ref="L299:L307" si="144">K299/F299</f>
        <v>0.22279792746113988</v>
      </c>
      <c r="M299" s="275" t="s">
        <v>619</v>
      </c>
      <c r="N299" s="281">
        <v>43040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2">
        <v>89</v>
      </c>
      <c r="B300" s="273">
        <v>42845</v>
      </c>
      <c r="C300" s="273"/>
      <c r="D300" s="274" t="s">
        <v>439</v>
      </c>
      <c r="E300" s="275" t="s">
        <v>766</v>
      </c>
      <c r="F300" s="276">
        <v>700</v>
      </c>
      <c r="G300" s="275"/>
      <c r="H300" s="275">
        <v>840</v>
      </c>
      <c r="I300" s="277">
        <v>840</v>
      </c>
      <c r="J300" s="278" t="s">
        <v>886</v>
      </c>
      <c r="K300" s="279">
        <f t="shared" si="143"/>
        <v>140</v>
      </c>
      <c r="L300" s="280">
        <f t="shared" si="144"/>
        <v>0.2</v>
      </c>
      <c r="M300" s="275" t="s">
        <v>619</v>
      </c>
      <c r="N300" s="281">
        <v>42893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2">
        <v>90</v>
      </c>
      <c r="B301" s="273">
        <v>42887</v>
      </c>
      <c r="C301" s="273"/>
      <c r="D301" s="274" t="s">
        <v>887</v>
      </c>
      <c r="E301" s="275" t="s">
        <v>766</v>
      </c>
      <c r="F301" s="276">
        <v>130</v>
      </c>
      <c r="G301" s="275"/>
      <c r="H301" s="275">
        <v>144.25</v>
      </c>
      <c r="I301" s="277">
        <v>170</v>
      </c>
      <c r="J301" s="278" t="s">
        <v>888</v>
      </c>
      <c r="K301" s="279">
        <f t="shared" si="143"/>
        <v>14.25</v>
      </c>
      <c r="L301" s="280">
        <f t="shared" si="144"/>
        <v>0.10961538461538461</v>
      </c>
      <c r="M301" s="275" t="s">
        <v>619</v>
      </c>
      <c r="N301" s="281">
        <v>43675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2">
        <v>91</v>
      </c>
      <c r="B302" s="273">
        <v>42901</v>
      </c>
      <c r="C302" s="273"/>
      <c r="D302" s="274" t="s">
        <v>889</v>
      </c>
      <c r="E302" s="275" t="s">
        <v>766</v>
      </c>
      <c r="F302" s="276">
        <v>214.5</v>
      </c>
      <c r="G302" s="275"/>
      <c r="H302" s="275">
        <v>262</v>
      </c>
      <c r="I302" s="277">
        <v>262</v>
      </c>
      <c r="J302" s="278" t="s">
        <v>890</v>
      </c>
      <c r="K302" s="279">
        <f t="shared" si="143"/>
        <v>47.5</v>
      </c>
      <c r="L302" s="280">
        <f t="shared" si="144"/>
        <v>0.22144522144522144</v>
      </c>
      <c r="M302" s="275" t="s">
        <v>619</v>
      </c>
      <c r="N302" s="281">
        <v>42977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03">
        <v>92</v>
      </c>
      <c r="B303" s="304">
        <v>42933</v>
      </c>
      <c r="C303" s="304"/>
      <c r="D303" s="305" t="s">
        <v>891</v>
      </c>
      <c r="E303" s="306" t="s">
        <v>766</v>
      </c>
      <c r="F303" s="307">
        <v>370</v>
      </c>
      <c r="G303" s="306"/>
      <c r="H303" s="306">
        <v>447.5</v>
      </c>
      <c r="I303" s="308">
        <v>450</v>
      </c>
      <c r="J303" s="309" t="s">
        <v>824</v>
      </c>
      <c r="K303" s="279">
        <f t="shared" si="143"/>
        <v>77.5</v>
      </c>
      <c r="L303" s="310">
        <f t="shared" si="144"/>
        <v>0.20945945945945946</v>
      </c>
      <c r="M303" s="306" t="s">
        <v>619</v>
      </c>
      <c r="N303" s="311">
        <v>43035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03">
        <v>93</v>
      </c>
      <c r="B304" s="304">
        <v>42943</v>
      </c>
      <c r="C304" s="304"/>
      <c r="D304" s="305" t="s">
        <v>185</v>
      </c>
      <c r="E304" s="306" t="s">
        <v>766</v>
      </c>
      <c r="F304" s="307">
        <v>657.5</v>
      </c>
      <c r="G304" s="306"/>
      <c r="H304" s="306">
        <v>825</v>
      </c>
      <c r="I304" s="308">
        <v>820</v>
      </c>
      <c r="J304" s="309" t="s">
        <v>824</v>
      </c>
      <c r="K304" s="279">
        <f t="shared" si="143"/>
        <v>167.5</v>
      </c>
      <c r="L304" s="310">
        <f t="shared" si="144"/>
        <v>0.25475285171102663</v>
      </c>
      <c r="M304" s="306" t="s">
        <v>619</v>
      </c>
      <c r="N304" s="311">
        <v>43090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2">
        <v>94</v>
      </c>
      <c r="B305" s="273">
        <v>42964</v>
      </c>
      <c r="C305" s="273"/>
      <c r="D305" s="274" t="s">
        <v>370</v>
      </c>
      <c r="E305" s="275" t="s">
        <v>766</v>
      </c>
      <c r="F305" s="276">
        <v>605</v>
      </c>
      <c r="G305" s="275"/>
      <c r="H305" s="275">
        <v>750</v>
      </c>
      <c r="I305" s="277">
        <v>750</v>
      </c>
      <c r="J305" s="278" t="s">
        <v>882</v>
      </c>
      <c r="K305" s="279">
        <f t="shared" si="143"/>
        <v>145</v>
      </c>
      <c r="L305" s="280">
        <f t="shared" si="144"/>
        <v>0.23966942148760331</v>
      </c>
      <c r="M305" s="275" t="s">
        <v>619</v>
      </c>
      <c r="N305" s="281">
        <v>43027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82">
        <v>95</v>
      </c>
      <c r="B306" s="283">
        <v>42979</v>
      </c>
      <c r="C306" s="283"/>
      <c r="D306" s="291" t="s">
        <v>892</v>
      </c>
      <c r="E306" s="286" t="s">
        <v>766</v>
      </c>
      <c r="F306" s="286">
        <v>255</v>
      </c>
      <c r="G306" s="287"/>
      <c r="H306" s="287">
        <v>217.25</v>
      </c>
      <c r="I306" s="287">
        <v>320</v>
      </c>
      <c r="J306" s="288" t="s">
        <v>893</v>
      </c>
      <c r="K306" s="289">
        <f t="shared" si="143"/>
        <v>-37.75</v>
      </c>
      <c r="L306" s="292">
        <f t="shared" si="144"/>
        <v>-0.14803921568627451</v>
      </c>
      <c r="M306" s="286" t="s">
        <v>653</v>
      </c>
      <c r="N306" s="283">
        <v>43661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72">
        <v>96</v>
      </c>
      <c r="B307" s="273">
        <v>42997</v>
      </c>
      <c r="C307" s="273"/>
      <c r="D307" s="274" t="s">
        <v>894</v>
      </c>
      <c r="E307" s="275" t="s">
        <v>766</v>
      </c>
      <c r="F307" s="276">
        <v>215</v>
      </c>
      <c r="G307" s="275"/>
      <c r="H307" s="275">
        <v>258</v>
      </c>
      <c r="I307" s="277">
        <v>258</v>
      </c>
      <c r="J307" s="278" t="s">
        <v>824</v>
      </c>
      <c r="K307" s="279">
        <f t="shared" si="143"/>
        <v>43</v>
      </c>
      <c r="L307" s="280">
        <f t="shared" si="144"/>
        <v>0.2</v>
      </c>
      <c r="M307" s="275" t="s">
        <v>619</v>
      </c>
      <c r="N307" s="281">
        <v>43040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72">
        <v>97</v>
      </c>
      <c r="B308" s="273">
        <v>42997</v>
      </c>
      <c r="C308" s="273"/>
      <c r="D308" s="274" t="s">
        <v>894</v>
      </c>
      <c r="E308" s="275" t="s">
        <v>766</v>
      </c>
      <c r="F308" s="276">
        <v>215</v>
      </c>
      <c r="G308" s="275"/>
      <c r="H308" s="275">
        <v>258</v>
      </c>
      <c r="I308" s="277">
        <v>258</v>
      </c>
      <c r="J308" s="309" t="s">
        <v>824</v>
      </c>
      <c r="K308" s="279">
        <v>43</v>
      </c>
      <c r="L308" s="280">
        <v>0.2</v>
      </c>
      <c r="M308" s="275" t="s">
        <v>619</v>
      </c>
      <c r="N308" s="281">
        <v>43040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03">
        <v>98</v>
      </c>
      <c r="B309" s="304">
        <v>42998</v>
      </c>
      <c r="C309" s="304"/>
      <c r="D309" s="305" t="s">
        <v>895</v>
      </c>
      <c r="E309" s="306" t="s">
        <v>766</v>
      </c>
      <c r="F309" s="276">
        <v>75</v>
      </c>
      <c r="G309" s="306"/>
      <c r="H309" s="306">
        <v>90</v>
      </c>
      <c r="I309" s="308">
        <v>90</v>
      </c>
      <c r="J309" s="278" t="s">
        <v>896</v>
      </c>
      <c r="K309" s="279">
        <f t="shared" ref="K309:K314" si="145">H309-F309</f>
        <v>15</v>
      </c>
      <c r="L309" s="280">
        <f t="shared" ref="L309:L314" si="146">K309/F309</f>
        <v>0.2</v>
      </c>
      <c r="M309" s="275" t="s">
        <v>619</v>
      </c>
      <c r="N309" s="281">
        <v>43019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03">
        <v>99</v>
      </c>
      <c r="B310" s="304">
        <v>43011</v>
      </c>
      <c r="C310" s="304"/>
      <c r="D310" s="305" t="s">
        <v>664</v>
      </c>
      <c r="E310" s="306" t="s">
        <v>766</v>
      </c>
      <c r="F310" s="307">
        <v>315</v>
      </c>
      <c r="G310" s="306"/>
      <c r="H310" s="306">
        <v>392</v>
      </c>
      <c r="I310" s="308">
        <v>384</v>
      </c>
      <c r="J310" s="309" t="s">
        <v>897</v>
      </c>
      <c r="K310" s="279">
        <f t="shared" si="145"/>
        <v>77</v>
      </c>
      <c r="L310" s="310">
        <f t="shared" si="146"/>
        <v>0.24444444444444444</v>
      </c>
      <c r="M310" s="306" t="s">
        <v>619</v>
      </c>
      <c r="N310" s="311">
        <v>43017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03">
        <v>100</v>
      </c>
      <c r="B311" s="304">
        <v>43013</v>
      </c>
      <c r="C311" s="304"/>
      <c r="D311" s="305" t="s">
        <v>477</v>
      </c>
      <c r="E311" s="306" t="s">
        <v>766</v>
      </c>
      <c r="F311" s="307">
        <v>145</v>
      </c>
      <c r="G311" s="306"/>
      <c r="H311" s="306">
        <v>179</v>
      </c>
      <c r="I311" s="308">
        <v>180</v>
      </c>
      <c r="J311" s="309" t="s">
        <v>898</v>
      </c>
      <c r="K311" s="279">
        <f t="shared" si="145"/>
        <v>34</v>
      </c>
      <c r="L311" s="310">
        <f t="shared" si="146"/>
        <v>0.23448275862068965</v>
      </c>
      <c r="M311" s="306" t="s">
        <v>619</v>
      </c>
      <c r="N311" s="311">
        <v>43025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03">
        <v>101</v>
      </c>
      <c r="B312" s="304">
        <v>43014</v>
      </c>
      <c r="C312" s="304"/>
      <c r="D312" s="305" t="s">
        <v>342</v>
      </c>
      <c r="E312" s="306" t="s">
        <v>766</v>
      </c>
      <c r="F312" s="307">
        <v>256</v>
      </c>
      <c r="G312" s="306"/>
      <c r="H312" s="306">
        <v>323</v>
      </c>
      <c r="I312" s="308">
        <v>320</v>
      </c>
      <c r="J312" s="309" t="s">
        <v>824</v>
      </c>
      <c r="K312" s="279">
        <f t="shared" si="145"/>
        <v>67</v>
      </c>
      <c r="L312" s="310">
        <f t="shared" si="146"/>
        <v>0.26171875</v>
      </c>
      <c r="M312" s="306" t="s">
        <v>619</v>
      </c>
      <c r="N312" s="311">
        <v>43067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03">
        <v>102</v>
      </c>
      <c r="B313" s="304">
        <v>43017</v>
      </c>
      <c r="C313" s="304"/>
      <c r="D313" s="305" t="s">
        <v>360</v>
      </c>
      <c r="E313" s="306" t="s">
        <v>766</v>
      </c>
      <c r="F313" s="307">
        <v>137.5</v>
      </c>
      <c r="G313" s="306"/>
      <c r="H313" s="306">
        <v>184</v>
      </c>
      <c r="I313" s="308">
        <v>183</v>
      </c>
      <c r="J313" s="309" t="s">
        <v>899</v>
      </c>
      <c r="K313" s="279">
        <f t="shared" si="145"/>
        <v>46.5</v>
      </c>
      <c r="L313" s="310">
        <f t="shared" si="146"/>
        <v>0.33818181818181819</v>
      </c>
      <c r="M313" s="306" t="s">
        <v>619</v>
      </c>
      <c r="N313" s="311">
        <v>43108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03">
        <v>103</v>
      </c>
      <c r="B314" s="304">
        <v>43018</v>
      </c>
      <c r="C314" s="304"/>
      <c r="D314" s="305" t="s">
        <v>900</v>
      </c>
      <c r="E314" s="306" t="s">
        <v>766</v>
      </c>
      <c r="F314" s="307">
        <v>125.5</v>
      </c>
      <c r="G314" s="306"/>
      <c r="H314" s="306">
        <v>158</v>
      </c>
      <c r="I314" s="308">
        <v>155</v>
      </c>
      <c r="J314" s="309" t="s">
        <v>901</v>
      </c>
      <c r="K314" s="279">
        <f t="shared" si="145"/>
        <v>32.5</v>
      </c>
      <c r="L314" s="310">
        <f t="shared" si="146"/>
        <v>0.25896414342629481</v>
      </c>
      <c r="M314" s="306" t="s">
        <v>619</v>
      </c>
      <c r="N314" s="311">
        <v>43067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03">
        <v>104</v>
      </c>
      <c r="B315" s="304">
        <v>43018</v>
      </c>
      <c r="C315" s="304"/>
      <c r="D315" s="305" t="s">
        <v>902</v>
      </c>
      <c r="E315" s="306" t="s">
        <v>766</v>
      </c>
      <c r="F315" s="307">
        <v>895</v>
      </c>
      <c r="G315" s="306"/>
      <c r="H315" s="306">
        <v>1122.5</v>
      </c>
      <c r="I315" s="308">
        <v>1078</v>
      </c>
      <c r="J315" s="309" t="s">
        <v>903</v>
      </c>
      <c r="K315" s="279">
        <v>227.5</v>
      </c>
      <c r="L315" s="310">
        <v>0.25418994413407803</v>
      </c>
      <c r="M315" s="306" t="s">
        <v>619</v>
      </c>
      <c r="N315" s="311">
        <v>43117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03">
        <v>105</v>
      </c>
      <c r="B316" s="304">
        <v>43020</v>
      </c>
      <c r="C316" s="304"/>
      <c r="D316" s="305" t="s">
        <v>351</v>
      </c>
      <c r="E316" s="306" t="s">
        <v>766</v>
      </c>
      <c r="F316" s="307">
        <v>525</v>
      </c>
      <c r="G316" s="306"/>
      <c r="H316" s="306">
        <v>629</v>
      </c>
      <c r="I316" s="308">
        <v>629</v>
      </c>
      <c r="J316" s="309" t="s">
        <v>824</v>
      </c>
      <c r="K316" s="279">
        <v>104</v>
      </c>
      <c r="L316" s="310">
        <v>0.19809523809523799</v>
      </c>
      <c r="M316" s="306" t="s">
        <v>619</v>
      </c>
      <c r="N316" s="311">
        <v>43119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03">
        <v>106</v>
      </c>
      <c r="B317" s="304">
        <v>43046</v>
      </c>
      <c r="C317" s="304"/>
      <c r="D317" s="305" t="s">
        <v>397</v>
      </c>
      <c r="E317" s="306" t="s">
        <v>766</v>
      </c>
      <c r="F317" s="307">
        <v>740</v>
      </c>
      <c r="G317" s="306"/>
      <c r="H317" s="306">
        <v>892.5</v>
      </c>
      <c r="I317" s="308">
        <v>900</v>
      </c>
      <c r="J317" s="309" t="s">
        <v>904</v>
      </c>
      <c r="K317" s="279">
        <f t="shared" ref="K317:K319" si="147">H317-F317</f>
        <v>152.5</v>
      </c>
      <c r="L317" s="310">
        <f t="shared" ref="L317:L319" si="148">K317/F317</f>
        <v>0.20608108108108109</v>
      </c>
      <c r="M317" s="306" t="s">
        <v>619</v>
      </c>
      <c r="N317" s="311">
        <v>43052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72">
        <v>107</v>
      </c>
      <c r="B318" s="273">
        <v>43073</v>
      </c>
      <c r="C318" s="273"/>
      <c r="D318" s="274" t="s">
        <v>905</v>
      </c>
      <c r="E318" s="275" t="s">
        <v>766</v>
      </c>
      <c r="F318" s="276">
        <v>118.5</v>
      </c>
      <c r="G318" s="275"/>
      <c r="H318" s="275">
        <v>143.5</v>
      </c>
      <c r="I318" s="277">
        <v>145</v>
      </c>
      <c r="J318" s="278" t="s">
        <v>687</v>
      </c>
      <c r="K318" s="279">
        <f t="shared" si="147"/>
        <v>25</v>
      </c>
      <c r="L318" s="280">
        <f t="shared" si="148"/>
        <v>0.2109704641350211</v>
      </c>
      <c r="M318" s="275" t="s">
        <v>619</v>
      </c>
      <c r="N318" s="281">
        <v>43097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82">
        <v>108</v>
      </c>
      <c r="B319" s="283">
        <v>43090</v>
      </c>
      <c r="C319" s="283"/>
      <c r="D319" s="284" t="s">
        <v>445</v>
      </c>
      <c r="E319" s="285" t="s">
        <v>766</v>
      </c>
      <c r="F319" s="286">
        <v>715</v>
      </c>
      <c r="G319" s="286"/>
      <c r="H319" s="287">
        <v>500</v>
      </c>
      <c r="I319" s="287">
        <v>872</v>
      </c>
      <c r="J319" s="288" t="s">
        <v>906</v>
      </c>
      <c r="K319" s="289">
        <f t="shared" si="147"/>
        <v>-215</v>
      </c>
      <c r="L319" s="290">
        <f t="shared" si="148"/>
        <v>-0.30069930069930068</v>
      </c>
      <c r="M319" s="286" t="s">
        <v>653</v>
      </c>
      <c r="N319" s="283">
        <v>43670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72">
        <v>109</v>
      </c>
      <c r="B320" s="273">
        <v>43098</v>
      </c>
      <c r="C320" s="273"/>
      <c r="D320" s="274" t="s">
        <v>664</v>
      </c>
      <c r="E320" s="275" t="s">
        <v>766</v>
      </c>
      <c r="F320" s="276">
        <v>435</v>
      </c>
      <c r="G320" s="275"/>
      <c r="H320" s="275">
        <v>542.5</v>
      </c>
      <c r="I320" s="277">
        <v>539</v>
      </c>
      <c r="J320" s="278" t="s">
        <v>824</v>
      </c>
      <c r="K320" s="279">
        <v>107.5</v>
      </c>
      <c r="L320" s="280">
        <v>0.247126436781609</v>
      </c>
      <c r="M320" s="275" t="s">
        <v>619</v>
      </c>
      <c r="N320" s="281">
        <v>43206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72">
        <v>110</v>
      </c>
      <c r="B321" s="273">
        <v>43098</v>
      </c>
      <c r="C321" s="273"/>
      <c r="D321" s="274" t="s">
        <v>584</v>
      </c>
      <c r="E321" s="275" t="s">
        <v>766</v>
      </c>
      <c r="F321" s="276">
        <v>885</v>
      </c>
      <c r="G321" s="275"/>
      <c r="H321" s="275">
        <v>1090</v>
      </c>
      <c r="I321" s="277">
        <v>1084</v>
      </c>
      <c r="J321" s="278" t="s">
        <v>824</v>
      </c>
      <c r="K321" s="279">
        <v>205</v>
      </c>
      <c r="L321" s="280">
        <v>0.23163841807909599</v>
      </c>
      <c r="M321" s="275" t="s">
        <v>619</v>
      </c>
      <c r="N321" s="281">
        <v>43213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2">
        <v>111</v>
      </c>
      <c r="B322" s="313">
        <v>43192</v>
      </c>
      <c r="C322" s="313"/>
      <c r="D322" s="291" t="s">
        <v>907</v>
      </c>
      <c r="E322" s="286" t="s">
        <v>766</v>
      </c>
      <c r="F322" s="314">
        <v>478.5</v>
      </c>
      <c r="G322" s="286"/>
      <c r="H322" s="286">
        <v>442</v>
      </c>
      <c r="I322" s="287">
        <v>613</v>
      </c>
      <c r="J322" s="288" t="s">
        <v>908</v>
      </c>
      <c r="K322" s="289">
        <f t="shared" ref="K322:K325" si="149">H322-F322</f>
        <v>-36.5</v>
      </c>
      <c r="L322" s="290">
        <f t="shared" ref="L322:L325" si="150">K322/F322</f>
        <v>-7.6280041797283177E-2</v>
      </c>
      <c r="M322" s="286" t="s">
        <v>653</v>
      </c>
      <c r="N322" s="283">
        <v>43762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82">
        <v>112</v>
      </c>
      <c r="B323" s="283">
        <v>43194</v>
      </c>
      <c r="C323" s="283"/>
      <c r="D323" s="284" t="s">
        <v>909</v>
      </c>
      <c r="E323" s="285" t="s">
        <v>766</v>
      </c>
      <c r="F323" s="286">
        <f>141.5-7.3</f>
        <v>134.19999999999999</v>
      </c>
      <c r="G323" s="286"/>
      <c r="H323" s="287">
        <v>77</v>
      </c>
      <c r="I323" s="287">
        <v>180</v>
      </c>
      <c r="J323" s="288" t="s">
        <v>910</v>
      </c>
      <c r="K323" s="289">
        <f t="shared" si="149"/>
        <v>-57.199999999999989</v>
      </c>
      <c r="L323" s="290">
        <f t="shared" si="150"/>
        <v>-0.42622950819672129</v>
      </c>
      <c r="M323" s="286" t="s">
        <v>653</v>
      </c>
      <c r="N323" s="283">
        <v>43522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82">
        <v>113</v>
      </c>
      <c r="B324" s="283">
        <v>43209</v>
      </c>
      <c r="C324" s="283"/>
      <c r="D324" s="284" t="s">
        <v>911</v>
      </c>
      <c r="E324" s="285" t="s">
        <v>766</v>
      </c>
      <c r="F324" s="286">
        <v>430</v>
      </c>
      <c r="G324" s="286"/>
      <c r="H324" s="287">
        <v>220</v>
      </c>
      <c r="I324" s="287">
        <v>537</v>
      </c>
      <c r="J324" s="288" t="s">
        <v>912</v>
      </c>
      <c r="K324" s="289">
        <f t="shared" si="149"/>
        <v>-210</v>
      </c>
      <c r="L324" s="290">
        <f t="shared" si="150"/>
        <v>-0.48837209302325579</v>
      </c>
      <c r="M324" s="286" t="s">
        <v>653</v>
      </c>
      <c r="N324" s="283">
        <v>43252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03">
        <v>114</v>
      </c>
      <c r="B325" s="304">
        <v>43220</v>
      </c>
      <c r="C325" s="304"/>
      <c r="D325" s="305" t="s">
        <v>398</v>
      </c>
      <c r="E325" s="306" t="s">
        <v>766</v>
      </c>
      <c r="F325" s="306">
        <v>153.5</v>
      </c>
      <c r="G325" s="306"/>
      <c r="H325" s="306">
        <v>196</v>
      </c>
      <c r="I325" s="308">
        <v>196</v>
      </c>
      <c r="J325" s="278" t="s">
        <v>913</v>
      </c>
      <c r="K325" s="279">
        <f t="shared" si="149"/>
        <v>42.5</v>
      </c>
      <c r="L325" s="280">
        <f t="shared" si="150"/>
        <v>0.27687296416938112</v>
      </c>
      <c r="M325" s="275" t="s">
        <v>619</v>
      </c>
      <c r="N325" s="281">
        <v>43605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82">
        <v>115</v>
      </c>
      <c r="B326" s="283">
        <v>43306</v>
      </c>
      <c r="C326" s="283"/>
      <c r="D326" s="284" t="s">
        <v>883</v>
      </c>
      <c r="E326" s="285" t="s">
        <v>766</v>
      </c>
      <c r="F326" s="286">
        <v>27.5</v>
      </c>
      <c r="G326" s="286"/>
      <c r="H326" s="287">
        <v>13.1</v>
      </c>
      <c r="I326" s="287">
        <v>60</v>
      </c>
      <c r="J326" s="288" t="s">
        <v>914</v>
      </c>
      <c r="K326" s="289">
        <v>-14.4</v>
      </c>
      <c r="L326" s="290">
        <v>-0.52363636363636401</v>
      </c>
      <c r="M326" s="286" t="s">
        <v>653</v>
      </c>
      <c r="N326" s="283">
        <v>43138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2">
        <v>116</v>
      </c>
      <c r="B327" s="313">
        <v>43318</v>
      </c>
      <c r="C327" s="313"/>
      <c r="D327" s="291" t="s">
        <v>915</v>
      </c>
      <c r="E327" s="286" t="s">
        <v>766</v>
      </c>
      <c r="F327" s="286">
        <v>148.5</v>
      </c>
      <c r="G327" s="286"/>
      <c r="H327" s="286">
        <v>102</v>
      </c>
      <c r="I327" s="287">
        <v>182</v>
      </c>
      <c r="J327" s="288" t="s">
        <v>916</v>
      </c>
      <c r="K327" s="289">
        <f>H327-F327</f>
        <v>-46.5</v>
      </c>
      <c r="L327" s="290">
        <f>K327/F327</f>
        <v>-0.31313131313131315</v>
      </c>
      <c r="M327" s="286" t="s">
        <v>653</v>
      </c>
      <c r="N327" s="283">
        <v>43661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72">
        <v>117</v>
      </c>
      <c r="B328" s="273">
        <v>43335</v>
      </c>
      <c r="C328" s="273"/>
      <c r="D328" s="274" t="s">
        <v>917</v>
      </c>
      <c r="E328" s="275" t="s">
        <v>766</v>
      </c>
      <c r="F328" s="306">
        <v>285</v>
      </c>
      <c r="G328" s="275"/>
      <c r="H328" s="275">
        <v>355</v>
      </c>
      <c r="I328" s="277">
        <v>364</v>
      </c>
      <c r="J328" s="278" t="s">
        <v>918</v>
      </c>
      <c r="K328" s="279">
        <v>70</v>
      </c>
      <c r="L328" s="280">
        <v>0.24561403508771901</v>
      </c>
      <c r="M328" s="275" t="s">
        <v>619</v>
      </c>
      <c r="N328" s="281">
        <v>43455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72">
        <v>118</v>
      </c>
      <c r="B329" s="273">
        <v>43341</v>
      </c>
      <c r="C329" s="273"/>
      <c r="D329" s="274" t="s">
        <v>386</v>
      </c>
      <c r="E329" s="275" t="s">
        <v>766</v>
      </c>
      <c r="F329" s="306">
        <v>525</v>
      </c>
      <c r="G329" s="275"/>
      <c r="H329" s="275">
        <v>585</v>
      </c>
      <c r="I329" s="277">
        <v>635</v>
      </c>
      <c r="J329" s="278" t="s">
        <v>919</v>
      </c>
      <c r="K329" s="279">
        <f t="shared" ref="K329:K345" si="151">H329-F329</f>
        <v>60</v>
      </c>
      <c r="L329" s="280">
        <f t="shared" ref="L329:L345" si="152">K329/F329</f>
        <v>0.11428571428571428</v>
      </c>
      <c r="M329" s="275" t="s">
        <v>619</v>
      </c>
      <c r="N329" s="281">
        <v>43662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72">
        <v>119</v>
      </c>
      <c r="B330" s="273">
        <v>43395</v>
      </c>
      <c r="C330" s="273"/>
      <c r="D330" s="274" t="s">
        <v>370</v>
      </c>
      <c r="E330" s="275" t="s">
        <v>766</v>
      </c>
      <c r="F330" s="306">
        <v>475</v>
      </c>
      <c r="G330" s="275"/>
      <c r="H330" s="275">
        <v>574</v>
      </c>
      <c r="I330" s="277">
        <v>570</v>
      </c>
      <c r="J330" s="278" t="s">
        <v>824</v>
      </c>
      <c r="K330" s="279">
        <f t="shared" si="151"/>
        <v>99</v>
      </c>
      <c r="L330" s="280">
        <f t="shared" si="152"/>
        <v>0.20842105263157895</v>
      </c>
      <c r="M330" s="275" t="s">
        <v>619</v>
      </c>
      <c r="N330" s="281">
        <v>43403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03">
        <v>120</v>
      </c>
      <c r="B331" s="304">
        <v>43397</v>
      </c>
      <c r="C331" s="304"/>
      <c r="D331" s="305" t="s">
        <v>393</v>
      </c>
      <c r="E331" s="306" t="s">
        <v>766</v>
      </c>
      <c r="F331" s="306">
        <v>707.5</v>
      </c>
      <c r="G331" s="306"/>
      <c r="H331" s="306">
        <v>872</v>
      </c>
      <c r="I331" s="308">
        <v>872</v>
      </c>
      <c r="J331" s="309" t="s">
        <v>824</v>
      </c>
      <c r="K331" s="279">
        <f t="shared" si="151"/>
        <v>164.5</v>
      </c>
      <c r="L331" s="310">
        <f t="shared" si="152"/>
        <v>0.23250883392226149</v>
      </c>
      <c r="M331" s="306" t="s">
        <v>619</v>
      </c>
      <c r="N331" s="311">
        <v>43482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121</v>
      </c>
      <c r="B332" s="304">
        <v>43398</v>
      </c>
      <c r="C332" s="304"/>
      <c r="D332" s="305" t="s">
        <v>920</v>
      </c>
      <c r="E332" s="306" t="s">
        <v>766</v>
      </c>
      <c r="F332" s="306">
        <v>162</v>
      </c>
      <c r="G332" s="306"/>
      <c r="H332" s="306">
        <v>204</v>
      </c>
      <c r="I332" s="308">
        <v>209</v>
      </c>
      <c r="J332" s="309" t="s">
        <v>921</v>
      </c>
      <c r="K332" s="279">
        <f t="shared" si="151"/>
        <v>42</v>
      </c>
      <c r="L332" s="310">
        <f t="shared" si="152"/>
        <v>0.25925925925925924</v>
      </c>
      <c r="M332" s="306" t="s">
        <v>619</v>
      </c>
      <c r="N332" s="311">
        <v>43539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03">
        <v>122</v>
      </c>
      <c r="B333" s="304">
        <v>43399</v>
      </c>
      <c r="C333" s="304"/>
      <c r="D333" s="305" t="s">
        <v>496</v>
      </c>
      <c r="E333" s="306" t="s">
        <v>766</v>
      </c>
      <c r="F333" s="306">
        <v>240</v>
      </c>
      <c r="G333" s="306"/>
      <c r="H333" s="306">
        <v>297</v>
      </c>
      <c r="I333" s="308">
        <v>297</v>
      </c>
      <c r="J333" s="309" t="s">
        <v>824</v>
      </c>
      <c r="K333" s="315">
        <f t="shared" si="151"/>
        <v>57</v>
      </c>
      <c r="L333" s="310">
        <f t="shared" si="152"/>
        <v>0.23749999999999999</v>
      </c>
      <c r="M333" s="306" t="s">
        <v>619</v>
      </c>
      <c r="N333" s="311">
        <v>43417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72">
        <v>123</v>
      </c>
      <c r="B334" s="273">
        <v>43439</v>
      </c>
      <c r="C334" s="273"/>
      <c r="D334" s="274" t="s">
        <v>922</v>
      </c>
      <c r="E334" s="275" t="s">
        <v>766</v>
      </c>
      <c r="F334" s="275">
        <v>202.5</v>
      </c>
      <c r="G334" s="275"/>
      <c r="H334" s="275">
        <v>255</v>
      </c>
      <c r="I334" s="277">
        <v>252</v>
      </c>
      <c r="J334" s="278" t="s">
        <v>824</v>
      </c>
      <c r="K334" s="279">
        <f t="shared" si="151"/>
        <v>52.5</v>
      </c>
      <c r="L334" s="280">
        <f t="shared" si="152"/>
        <v>0.25925925925925924</v>
      </c>
      <c r="M334" s="275" t="s">
        <v>619</v>
      </c>
      <c r="N334" s="281">
        <v>43542</v>
      </c>
      <c r="O334" s="1"/>
      <c r="P334" s="1"/>
      <c r="Q334" s="1"/>
      <c r="R334" s="6" t="s">
        <v>923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124</v>
      </c>
      <c r="B335" s="304">
        <v>43465</v>
      </c>
      <c r="C335" s="273"/>
      <c r="D335" s="305" t="s">
        <v>426</v>
      </c>
      <c r="E335" s="306" t="s">
        <v>766</v>
      </c>
      <c r="F335" s="306">
        <v>710</v>
      </c>
      <c r="G335" s="306"/>
      <c r="H335" s="306">
        <v>866</v>
      </c>
      <c r="I335" s="308">
        <v>866</v>
      </c>
      <c r="J335" s="309" t="s">
        <v>824</v>
      </c>
      <c r="K335" s="279">
        <f t="shared" si="151"/>
        <v>156</v>
      </c>
      <c r="L335" s="280">
        <f t="shared" si="152"/>
        <v>0.21971830985915494</v>
      </c>
      <c r="M335" s="275" t="s">
        <v>619</v>
      </c>
      <c r="N335" s="281">
        <v>43553</v>
      </c>
      <c r="O335" s="1"/>
      <c r="P335" s="1"/>
      <c r="Q335" s="1"/>
      <c r="R335" s="6" t="s">
        <v>923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03">
        <v>125</v>
      </c>
      <c r="B336" s="304">
        <v>43522</v>
      </c>
      <c r="C336" s="304"/>
      <c r="D336" s="305" t="s">
        <v>154</v>
      </c>
      <c r="E336" s="306" t="s">
        <v>766</v>
      </c>
      <c r="F336" s="306">
        <v>337.25</v>
      </c>
      <c r="G336" s="306"/>
      <c r="H336" s="306">
        <v>398.5</v>
      </c>
      <c r="I336" s="308">
        <v>411</v>
      </c>
      <c r="J336" s="278" t="s">
        <v>924</v>
      </c>
      <c r="K336" s="279">
        <f t="shared" si="151"/>
        <v>61.25</v>
      </c>
      <c r="L336" s="280">
        <f t="shared" si="152"/>
        <v>0.1816160118606375</v>
      </c>
      <c r="M336" s="275" t="s">
        <v>619</v>
      </c>
      <c r="N336" s="281">
        <v>43760</v>
      </c>
      <c r="O336" s="1"/>
      <c r="P336" s="1"/>
      <c r="Q336" s="1"/>
      <c r="R336" s="6" t="s">
        <v>923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16">
        <v>126</v>
      </c>
      <c r="B337" s="317">
        <v>43559</v>
      </c>
      <c r="C337" s="317"/>
      <c r="D337" s="318" t="s">
        <v>925</v>
      </c>
      <c r="E337" s="319" t="s">
        <v>766</v>
      </c>
      <c r="F337" s="319">
        <v>130</v>
      </c>
      <c r="G337" s="319"/>
      <c r="H337" s="319">
        <v>65</v>
      </c>
      <c r="I337" s="320">
        <v>158</v>
      </c>
      <c r="J337" s="288" t="s">
        <v>926</v>
      </c>
      <c r="K337" s="289">
        <f t="shared" si="151"/>
        <v>-65</v>
      </c>
      <c r="L337" s="290">
        <f t="shared" si="152"/>
        <v>-0.5</v>
      </c>
      <c r="M337" s="286" t="s">
        <v>653</v>
      </c>
      <c r="N337" s="283">
        <v>43726</v>
      </c>
      <c r="O337" s="1"/>
      <c r="P337" s="1"/>
      <c r="Q337" s="1"/>
      <c r="R337" s="6" t="s">
        <v>927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21">
        <v>127</v>
      </c>
      <c r="B338" s="322">
        <v>43017</v>
      </c>
      <c r="C338" s="322"/>
      <c r="D338" s="323" t="s">
        <v>187</v>
      </c>
      <c r="E338" s="324" t="s">
        <v>766</v>
      </c>
      <c r="F338" s="324">
        <v>141.5</v>
      </c>
      <c r="G338" s="325"/>
      <c r="H338" s="325">
        <v>183.5</v>
      </c>
      <c r="I338" s="325">
        <v>210</v>
      </c>
      <c r="J338" s="326" t="s">
        <v>928</v>
      </c>
      <c r="K338" s="327">
        <f t="shared" si="151"/>
        <v>42</v>
      </c>
      <c r="L338" s="328">
        <f t="shared" si="152"/>
        <v>0.29681978798586572</v>
      </c>
      <c r="M338" s="324" t="s">
        <v>619</v>
      </c>
      <c r="N338" s="322">
        <v>43042</v>
      </c>
      <c r="O338" s="1"/>
      <c r="P338" s="1"/>
      <c r="Q338" s="1"/>
      <c r="R338" s="6" t="s">
        <v>927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16">
        <v>128</v>
      </c>
      <c r="B339" s="317">
        <v>43074</v>
      </c>
      <c r="C339" s="317"/>
      <c r="D339" s="318" t="s">
        <v>929</v>
      </c>
      <c r="E339" s="319" t="s">
        <v>766</v>
      </c>
      <c r="F339" s="314">
        <v>172</v>
      </c>
      <c r="G339" s="319"/>
      <c r="H339" s="319">
        <v>155.25</v>
      </c>
      <c r="I339" s="320">
        <v>230</v>
      </c>
      <c r="J339" s="288" t="s">
        <v>930</v>
      </c>
      <c r="K339" s="289">
        <f t="shared" si="151"/>
        <v>-16.75</v>
      </c>
      <c r="L339" s="290">
        <f t="shared" si="152"/>
        <v>-9.7383720930232565E-2</v>
      </c>
      <c r="M339" s="286" t="s">
        <v>653</v>
      </c>
      <c r="N339" s="283">
        <v>43787</v>
      </c>
      <c r="O339" s="1"/>
      <c r="P339" s="1"/>
      <c r="Q339" s="1"/>
      <c r="R339" s="6" t="s">
        <v>927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03">
        <v>129</v>
      </c>
      <c r="B340" s="304">
        <v>43398</v>
      </c>
      <c r="C340" s="304"/>
      <c r="D340" s="305" t="s">
        <v>109</v>
      </c>
      <c r="E340" s="306" t="s">
        <v>766</v>
      </c>
      <c r="F340" s="306">
        <v>698.5</v>
      </c>
      <c r="G340" s="306"/>
      <c r="H340" s="306">
        <v>890</v>
      </c>
      <c r="I340" s="308">
        <v>890</v>
      </c>
      <c r="J340" s="278" t="s">
        <v>931</v>
      </c>
      <c r="K340" s="279">
        <f t="shared" si="151"/>
        <v>191.5</v>
      </c>
      <c r="L340" s="280">
        <f t="shared" si="152"/>
        <v>0.27415891195418757</v>
      </c>
      <c r="M340" s="275" t="s">
        <v>619</v>
      </c>
      <c r="N340" s="281">
        <v>44328</v>
      </c>
      <c r="O340" s="1"/>
      <c r="P340" s="1"/>
      <c r="Q340" s="1"/>
      <c r="R340" s="6" t="s">
        <v>923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130</v>
      </c>
      <c r="B341" s="304">
        <v>42877</v>
      </c>
      <c r="C341" s="304"/>
      <c r="D341" s="305" t="s">
        <v>385</v>
      </c>
      <c r="E341" s="306" t="s">
        <v>766</v>
      </c>
      <c r="F341" s="306">
        <v>127.6</v>
      </c>
      <c r="G341" s="306"/>
      <c r="H341" s="306">
        <v>138</v>
      </c>
      <c r="I341" s="308">
        <v>190</v>
      </c>
      <c r="J341" s="278" t="s">
        <v>932</v>
      </c>
      <c r="K341" s="279">
        <f t="shared" si="151"/>
        <v>10.400000000000006</v>
      </c>
      <c r="L341" s="280">
        <f t="shared" si="152"/>
        <v>8.1504702194357417E-2</v>
      </c>
      <c r="M341" s="275" t="s">
        <v>619</v>
      </c>
      <c r="N341" s="281">
        <v>43774</v>
      </c>
      <c r="O341" s="1"/>
      <c r="P341" s="1"/>
      <c r="Q341" s="1"/>
      <c r="R341" s="6" t="s">
        <v>927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03">
        <v>131</v>
      </c>
      <c r="B342" s="304">
        <v>43158</v>
      </c>
      <c r="C342" s="304"/>
      <c r="D342" s="305" t="s">
        <v>933</v>
      </c>
      <c r="E342" s="306" t="s">
        <v>766</v>
      </c>
      <c r="F342" s="306">
        <v>317</v>
      </c>
      <c r="G342" s="306"/>
      <c r="H342" s="306">
        <v>382.5</v>
      </c>
      <c r="I342" s="308">
        <v>398</v>
      </c>
      <c r="J342" s="278" t="s">
        <v>934</v>
      </c>
      <c r="K342" s="279">
        <f t="shared" si="151"/>
        <v>65.5</v>
      </c>
      <c r="L342" s="280">
        <f t="shared" si="152"/>
        <v>0.20662460567823343</v>
      </c>
      <c r="M342" s="275" t="s">
        <v>619</v>
      </c>
      <c r="N342" s="281">
        <v>44238</v>
      </c>
      <c r="O342" s="1"/>
      <c r="P342" s="1"/>
      <c r="Q342" s="1"/>
      <c r="R342" s="6" t="s">
        <v>927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16">
        <v>132</v>
      </c>
      <c r="B343" s="317">
        <v>43164</v>
      </c>
      <c r="C343" s="317"/>
      <c r="D343" s="318" t="s">
        <v>146</v>
      </c>
      <c r="E343" s="319" t="s">
        <v>766</v>
      </c>
      <c r="F343" s="314">
        <f>510-14.4</f>
        <v>495.6</v>
      </c>
      <c r="G343" s="319"/>
      <c r="H343" s="319">
        <v>350</v>
      </c>
      <c r="I343" s="320">
        <v>672</v>
      </c>
      <c r="J343" s="288" t="s">
        <v>935</v>
      </c>
      <c r="K343" s="289">
        <f t="shared" si="151"/>
        <v>-145.60000000000002</v>
      </c>
      <c r="L343" s="290">
        <f t="shared" si="152"/>
        <v>-0.29378531073446329</v>
      </c>
      <c r="M343" s="286" t="s">
        <v>653</v>
      </c>
      <c r="N343" s="283">
        <v>43887</v>
      </c>
      <c r="O343" s="1"/>
      <c r="P343" s="1"/>
      <c r="Q343" s="1"/>
      <c r="R343" s="6" t="s">
        <v>923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16">
        <v>133</v>
      </c>
      <c r="B344" s="317">
        <v>43237</v>
      </c>
      <c r="C344" s="317"/>
      <c r="D344" s="318" t="s">
        <v>488</v>
      </c>
      <c r="E344" s="319" t="s">
        <v>766</v>
      </c>
      <c r="F344" s="314">
        <v>230.3</v>
      </c>
      <c r="G344" s="319"/>
      <c r="H344" s="319">
        <v>102.5</v>
      </c>
      <c r="I344" s="320">
        <v>348</v>
      </c>
      <c r="J344" s="288" t="s">
        <v>936</v>
      </c>
      <c r="K344" s="289">
        <f t="shared" si="151"/>
        <v>-127.80000000000001</v>
      </c>
      <c r="L344" s="290">
        <f t="shared" si="152"/>
        <v>-0.55492835432045162</v>
      </c>
      <c r="M344" s="286" t="s">
        <v>653</v>
      </c>
      <c r="N344" s="283">
        <v>43896</v>
      </c>
      <c r="O344" s="1"/>
      <c r="P344" s="1"/>
      <c r="Q344" s="1"/>
      <c r="R344" s="6" t="s">
        <v>923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03">
        <v>134</v>
      </c>
      <c r="B345" s="304">
        <v>43258</v>
      </c>
      <c r="C345" s="304"/>
      <c r="D345" s="305" t="s">
        <v>450</v>
      </c>
      <c r="E345" s="306" t="s">
        <v>766</v>
      </c>
      <c r="F345" s="306">
        <f>342.5-5.1</f>
        <v>337.4</v>
      </c>
      <c r="G345" s="306"/>
      <c r="H345" s="306">
        <v>412.5</v>
      </c>
      <c r="I345" s="308">
        <v>439</v>
      </c>
      <c r="J345" s="278" t="s">
        <v>937</v>
      </c>
      <c r="K345" s="279">
        <f t="shared" si="151"/>
        <v>75.100000000000023</v>
      </c>
      <c r="L345" s="280">
        <f t="shared" si="152"/>
        <v>0.22258446947243635</v>
      </c>
      <c r="M345" s="275" t="s">
        <v>619</v>
      </c>
      <c r="N345" s="281">
        <v>44230</v>
      </c>
      <c r="O345" s="1"/>
      <c r="P345" s="1"/>
      <c r="Q345" s="1"/>
      <c r="R345" s="6" t="s">
        <v>927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29">
        <v>135</v>
      </c>
      <c r="B346" s="330">
        <v>43285</v>
      </c>
      <c r="C346" s="330"/>
      <c r="D346" s="20" t="s">
        <v>56</v>
      </c>
      <c r="E346" s="331" t="s">
        <v>766</v>
      </c>
      <c r="F346" s="332">
        <f>127.5-5.53</f>
        <v>121.97</v>
      </c>
      <c r="G346" s="331"/>
      <c r="H346" s="331"/>
      <c r="I346" s="333">
        <v>170</v>
      </c>
      <c r="J346" s="334" t="s">
        <v>626</v>
      </c>
      <c r="K346" s="335"/>
      <c r="L346" s="336"/>
      <c r="M346" s="16" t="s">
        <v>626</v>
      </c>
      <c r="N346" s="337"/>
      <c r="O346" s="1"/>
      <c r="P346" s="1"/>
      <c r="Q346" s="1"/>
      <c r="R346" s="6" t="s">
        <v>923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16">
        <v>136</v>
      </c>
      <c r="B347" s="317">
        <v>43294</v>
      </c>
      <c r="C347" s="317"/>
      <c r="D347" s="318" t="s">
        <v>372</v>
      </c>
      <c r="E347" s="319" t="s">
        <v>766</v>
      </c>
      <c r="F347" s="314">
        <v>46.5</v>
      </c>
      <c r="G347" s="319"/>
      <c r="H347" s="319">
        <v>17</v>
      </c>
      <c r="I347" s="320">
        <v>59</v>
      </c>
      <c r="J347" s="288" t="s">
        <v>938</v>
      </c>
      <c r="K347" s="289">
        <f t="shared" ref="K347:K355" si="153">H347-F347</f>
        <v>-29.5</v>
      </c>
      <c r="L347" s="290">
        <f t="shared" ref="L347:L355" si="154">K347/F347</f>
        <v>-0.63440860215053763</v>
      </c>
      <c r="M347" s="286" t="s">
        <v>653</v>
      </c>
      <c r="N347" s="283">
        <v>43887</v>
      </c>
      <c r="O347" s="1"/>
      <c r="P347" s="1"/>
      <c r="Q347" s="1"/>
      <c r="R347" s="6" t="s">
        <v>923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03">
        <v>137</v>
      </c>
      <c r="B348" s="304">
        <v>43396</v>
      </c>
      <c r="C348" s="304"/>
      <c r="D348" s="305" t="s">
        <v>428</v>
      </c>
      <c r="E348" s="306" t="s">
        <v>766</v>
      </c>
      <c r="F348" s="306">
        <v>156.5</v>
      </c>
      <c r="G348" s="306"/>
      <c r="H348" s="306">
        <v>207.5</v>
      </c>
      <c r="I348" s="308">
        <v>191</v>
      </c>
      <c r="J348" s="278" t="s">
        <v>824</v>
      </c>
      <c r="K348" s="279">
        <f t="shared" si="153"/>
        <v>51</v>
      </c>
      <c r="L348" s="280">
        <f t="shared" si="154"/>
        <v>0.32587859424920129</v>
      </c>
      <c r="M348" s="275" t="s">
        <v>619</v>
      </c>
      <c r="N348" s="281">
        <v>44369</v>
      </c>
      <c r="O348" s="1"/>
      <c r="P348" s="1"/>
      <c r="Q348" s="1"/>
      <c r="R348" s="6" t="s">
        <v>923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303">
        <v>138</v>
      </c>
      <c r="B349" s="304">
        <v>43439</v>
      </c>
      <c r="C349" s="304"/>
      <c r="D349" s="305" t="s">
        <v>332</v>
      </c>
      <c r="E349" s="306" t="s">
        <v>766</v>
      </c>
      <c r="F349" s="306">
        <v>259.5</v>
      </c>
      <c r="G349" s="306"/>
      <c r="H349" s="306">
        <v>320</v>
      </c>
      <c r="I349" s="308">
        <v>320</v>
      </c>
      <c r="J349" s="278" t="s">
        <v>824</v>
      </c>
      <c r="K349" s="279">
        <f t="shared" si="153"/>
        <v>60.5</v>
      </c>
      <c r="L349" s="280">
        <f t="shared" si="154"/>
        <v>0.23314065510597304</v>
      </c>
      <c r="M349" s="275" t="s">
        <v>619</v>
      </c>
      <c r="N349" s="281">
        <v>44323</v>
      </c>
      <c r="O349" s="1"/>
      <c r="P349" s="1"/>
      <c r="Q349" s="1"/>
      <c r="R349" s="6" t="s">
        <v>923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316">
        <v>139</v>
      </c>
      <c r="B350" s="317">
        <v>43439</v>
      </c>
      <c r="C350" s="317"/>
      <c r="D350" s="318" t="s">
        <v>939</v>
      </c>
      <c r="E350" s="319" t="s">
        <v>766</v>
      </c>
      <c r="F350" s="319">
        <v>715</v>
      </c>
      <c r="G350" s="319"/>
      <c r="H350" s="319">
        <v>445</v>
      </c>
      <c r="I350" s="320">
        <v>840</v>
      </c>
      <c r="J350" s="288" t="s">
        <v>940</v>
      </c>
      <c r="K350" s="289">
        <f t="shared" si="153"/>
        <v>-270</v>
      </c>
      <c r="L350" s="290">
        <f t="shared" si="154"/>
        <v>-0.3776223776223776</v>
      </c>
      <c r="M350" s="286" t="s">
        <v>653</v>
      </c>
      <c r="N350" s="283">
        <v>43800</v>
      </c>
      <c r="O350" s="1"/>
      <c r="P350" s="1"/>
      <c r="Q350" s="1"/>
      <c r="R350" s="6" t="s">
        <v>923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03">
        <v>140</v>
      </c>
      <c r="B351" s="304">
        <v>43469</v>
      </c>
      <c r="C351" s="304"/>
      <c r="D351" s="305" t="s">
        <v>159</v>
      </c>
      <c r="E351" s="306" t="s">
        <v>766</v>
      </c>
      <c r="F351" s="306">
        <v>875</v>
      </c>
      <c r="G351" s="306"/>
      <c r="H351" s="306">
        <v>1165</v>
      </c>
      <c r="I351" s="308">
        <v>1185</v>
      </c>
      <c r="J351" s="278" t="s">
        <v>941</v>
      </c>
      <c r="K351" s="279">
        <f t="shared" si="153"/>
        <v>290</v>
      </c>
      <c r="L351" s="280">
        <f t="shared" si="154"/>
        <v>0.33142857142857141</v>
      </c>
      <c r="M351" s="275" t="s">
        <v>619</v>
      </c>
      <c r="N351" s="281">
        <v>43847</v>
      </c>
      <c r="O351" s="1"/>
      <c r="P351" s="1"/>
      <c r="Q351" s="1"/>
      <c r="R351" s="6" t="s">
        <v>923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303">
        <v>141</v>
      </c>
      <c r="B352" s="304">
        <v>43559</v>
      </c>
      <c r="C352" s="304"/>
      <c r="D352" s="305" t="s">
        <v>348</v>
      </c>
      <c r="E352" s="306" t="s">
        <v>766</v>
      </c>
      <c r="F352" s="306">
        <f>387-14.63</f>
        <v>372.37</v>
      </c>
      <c r="G352" s="306"/>
      <c r="H352" s="306">
        <v>490</v>
      </c>
      <c r="I352" s="308">
        <v>490</v>
      </c>
      <c r="J352" s="278" t="s">
        <v>824</v>
      </c>
      <c r="K352" s="279">
        <f t="shared" si="153"/>
        <v>117.63</v>
      </c>
      <c r="L352" s="280">
        <f t="shared" si="154"/>
        <v>0.31589548030185027</v>
      </c>
      <c r="M352" s="275" t="s">
        <v>619</v>
      </c>
      <c r="N352" s="281">
        <v>43850</v>
      </c>
      <c r="O352" s="1"/>
      <c r="P352" s="1"/>
      <c r="Q352" s="1"/>
      <c r="R352" s="6" t="s">
        <v>923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316">
        <v>142</v>
      </c>
      <c r="B353" s="317">
        <v>43578</v>
      </c>
      <c r="C353" s="317"/>
      <c r="D353" s="318" t="s">
        <v>942</v>
      </c>
      <c r="E353" s="319" t="s">
        <v>621</v>
      </c>
      <c r="F353" s="319">
        <v>220</v>
      </c>
      <c r="G353" s="319"/>
      <c r="H353" s="319">
        <v>127.5</v>
      </c>
      <c r="I353" s="320">
        <v>284</v>
      </c>
      <c r="J353" s="288" t="s">
        <v>943</v>
      </c>
      <c r="K353" s="289">
        <f t="shared" si="153"/>
        <v>-92.5</v>
      </c>
      <c r="L353" s="290">
        <f t="shared" si="154"/>
        <v>-0.42045454545454547</v>
      </c>
      <c r="M353" s="286" t="s">
        <v>653</v>
      </c>
      <c r="N353" s="283">
        <v>43896</v>
      </c>
      <c r="O353" s="1"/>
      <c r="P353" s="1"/>
      <c r="Q353" s="1"/>
      <c r="R353" s="6" t="s">
        <v>923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303">
        <v>143</v>
      </c>
      <c r="B354" s="304">
        <v>43622</v>
      </c>
      <c r="C354" s="304"/>
      <c r="D354" s="305" t="s">
        <v>497</v>
      </c>
      <c r="E354" s="306" t="s">
        <v>621</v>
      </c>
      <c r="F354" s="306">
        <v>332.8</v>
      </c>
      <c r="G354" s="306"/>
      <c r="H354" s="306">
        <v>405</v>
      </c>
      <c r="I354" s="308">
        <v>419</v>
      </c>
      <c r="J354" s="278" t="s">
        <v>944</v>
      </c>
      <c r="K354" s="279">
        <f t="shared" si="153"/>
        <v>72.199999999999989</v>
      </c>
      <c r="L354" s="280">
        <f t="shared" si="154"/>
        <v>0.21694711538461534</v>
      </c>
      <c r="M354" s="275" t="s">
        <v>619</v>
      </c>
      <c r="N354" s="281">
        <v>43860</v>
      </c>
      <c r="O354" s="1"/>
      <c r="P354" s="1"/>
      <c r="Q354" s="1"/>
      <c r="R354" s="6" t="s">
        <v>927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97">
        <v>144</v>
      </c>
      <c r="B355" s="296">
        <v>43641</v>
      </c>
      <c r="C355" s="296"/>
      <c r="D355" s="297" t="s">
        <v>152</v>
      </c>
      <c r="E355" s="298" t="s">
        <v>766</v>
      </c>
      <c r="F355" s="298">
        <v>386</v>
      </c>
      <c r="G355" s="299"/>
      <c r="H355" s="299">
        <v>395</v>
      </c>
      <c r="I355" s="299">
        <v>452</v>
      </c>
      <c r="J355" s="300" t="s">
        <v>945</v>
      </c>
      <c r="K355" s="301">
        <f t="shared" si="153"/>
        <v>9</v>
      </c>
      <c r="L355" s="302">
        <f t="shared" si="154"/>
        <v>2.3316062176165803E-2</v>
      </c>
      <c r="M355" s="298" t="s">
        <v>857</v>
      </c>
      <c r="N355" s="296">
        <v>43868</v>
      </c>
      <c r="O355" s="1"/>
      <c r="P355" s="1"/>
      <c r="Q355" s="1"/>
      <c r="R355" s="6" t="s">
        <v>927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338">
        <v>145</v>
      </c>
      <c r="B356" s="339">
        <v>43707</v>
      </c>
      <c r="C356" s="339"/>
      <c r="D356" s="20" t="s">
        <v>132</v>
      </c>
      <c r="E356" s="331" t="s">
        <v>766</v>
      </c>
      <c r="F356" s="331" t="s">
        <v>946</v>
      </c>
      <c r="G356" s="331"/>
      <c r="H356" s="331"/>
      <c r="I356" s="333">
        <v>190</v>
      </c>
      <c r="J356" s="334" t="s">
        <v>626</v>
      </c>
      <c r="K356" s="335"/>
      <c r="L356" s="336"/>
      <c r="M356" s="13" t="s">
        <v>626</v>
      </c>
      <c r="N356" s="337"/>
      <c r="O356" s="1"/>
      <c r="P356" s="1"/>
      <c r="Q356" s="1"/>
      <c r="R356" s="6" t="s">
        <v>923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303">
        <v>146</v>
      </c>
      <c r="B357" s="304">
        <v>43731</v>
      </c>
      <c r="C357" s="304"/>
      <c r="D357" s="305" t="s">
        <v>441</v>
      </c>
      <c r="E357" s="306" t="s">
        <v>766</v>
      </c>
      <c r="F357" s="306">
        <v>235</v>
      </c>
      <c r="G357" s="306"/>
      <c r="H357" s="306">
        <v>295</v>
      </c>
      <c r="I357" s="308">
        <v>296</v>
      </c>
      <c r="J357" s="278" t="s">
        <v>947</v>
      </c>
      <c r="K357" s="279">
        <f t="shared" ref="K357:K362" si="155">H357-F357</f>
        <v>60</v>
      </c>
      <c r="L357" s="280">
        <f t="shared" ref="L357:L362" si="156">K357/F357</f>
        <v>0.25531914893617019</v>
      </c>
      <c r="M357" s="275" t="s">
        <v>619</v>
      </c>
      <c r="N357" s="281">
        <v>43844</v>
      </c>
      <c r="O357" s="1"/>
      <c r="P357" s="1"/>
      <c r="Q357" s="1"/>
      <c r="R357" s="6" t="s">
        <v>927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303">
        <v>147</v>
      </c>
      <c r="B358" s="304">
        <v>43752</v>
      </c>
      <c r="C358" s="304"/>
      <c r="D358" s="305" t="s">
        <v>948</v>
      </c>
      <c r="E358" s="306" t="s">
        <v>766</v>
      </c>
      <c r="F358" s="306">
        <v>277.5</v>
      </c>
      <c r="G358" s="306"/>
      <c r="H358" s="306">
        <v>333</v>
      </c>
      <c r="I358" s="308">
        <v>333</v>
      </c>
      <c r="J358" s="278" t="s">
        <v>949</v>
      </c>
      <c r="K358" s="279">
        <f t="shared" si="155"/>
        <v>55.5</v>
      </c>
      <c r="L358" s="280">
        <f t="shared" si="156"/>
        <v>0.2</v>
      </c>
      <c r="M358" s="275" t="s">
        <v>619</v>
      </c>
      <c r="N358" s="281">
        <v>43846</v>
      </c>
      <c r="O358" s="1"/>
      <c r="P358" s="1"/>
      <c r="Q358" s="1"/>
      <c r="R358" s="6" t="s">
        <v>923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303">
        <v>148</v>
      </c>
      <c r="B359" s="304">
        <v>43752</v>
      </c>
      <c r="C359" s="304"/>
      <c r="D359" s="305" t="s">
        <v>950</v>
      </c>
      <c r="E359" s="306" t="s">
        <v>766</v>
      </c>
      <c r="F359" s="306">
        <v>930</v>
      </c>
      <c r="G359" s="306"/>
      <c r="H359" s="306">
        <v>1165</v>
      </c>
      <c r="I359" s="308">
        <v>1200</v>
      </c>
      <c r="J359" s="278" t="s">
        <v>951</v>
      </c>
      <c r="K359" s="279">
        <f t="shared" si="155"/>
        <v>235</v>
      </c>
      <c r="L359" s="280">
        <f t="shared" si="156"/>
        <v>0.25268817204301075</v>
      </c>
      <c r="M359" s="275" t="s">
        <v>619</v>
      </c>
      <c r="N359" s="281">
        <v>43847</v>
      </c>
      <c r="O359" s="1"/>
      <c r="P359" s="1"/>
      <c r="Q359" s="1"/>
      <c r="R359" s="6" t="s">
        <v>927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303">
        <v>149</v>
      </c>
      <c r="B360" s="304">
        <v>43753</v>
      </c>
      <c r="C360" s="304"/>
      <c r="D360" s="305" t="s">
        <v>952</v>
      </c>
      <c r="E360" s="306" t="s">
        <v>766</v>
      </c>
      <c r="F360" s="276">
        <v>111</v>
      </c>
      <c r="G360" s="306"/>
      <c r="H360" s="306">
        <v>141</v>
      </c>
      <c r="I360" s="308">
        <v>141</v>
      </c>
      <c r="J360" s="278" t="s">
        <v>670</v>
      </c>
      <c r="K360" s="279">
        <f t="shared" si="155"/>
        <v>30</v>
      </c>
      <c r="L360" s="280">
        <f t="shared" si="156"/>
        <v>0.27027027027027029</v>
      </c>
      <c r="M360" s="275" t="s">
        <v>619</v>
      </c>
      <c r="N360" s="281">
        <v>44328</v>
      </c>
      <c r="O360" s="1"/>
      <c r="P360" s="1"/>
      <c r="Q360" s="1"/>
      <c r="R360" s="6" t="s">
        <v>927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303">
        <v>150</v>
      </c>
      <c r="B361" s="304">
        <v>43753</v>
      </c>
      <c r="C361" s="304"/>
      <c r="D361" s="305" t="s">
        <v>953</v>
      </c>
      <c r="E361" s="306" t="s">
        <v>766</v>
      </c>
      <c r="F361" s="276">
        <v>296</v>
      </c>
      <c r="G361" s="306"/>
      <c r="H361" s="306">
        <v>370</v>
      </c>
      <c r="I361" s="308">
        <v>370</v>
      </c>
      <c r="J361" s="278" t="s">
        <v>824</v>
      </c>
      <c r="K361" s="279">
        <f t="shared" si="155"/>
        <v>74</v>
      </c>
      <c r="L361" s="280">
        <f t="shared" si="156"/>
        <v>0.25</v>
      </c>
      <c r="M361" s="275" t="s">
        <v>619</v>
      </c>
      <c r="N361" s="281">
        <v>43853</v>
      </c>
      <c r="O361" s="1"/>
      <c r="P361" s="1"/>
      <c r="Q361" s="1"/>
      <c r="R361" s="6" t="s">
        <v>927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303">
        <v>151</v>
      </c>
      <c r="B362" s="304">
        <v>43754</v>
      </c>
      <c r="C362" s="304"/>
      <c r="D362" s="305" t="s">
        <v>954</v>
      </c>
      <c r="E362" s="306" t="s">
        <v>766</v>
      </c>
      <c r="F362" s="276">
        <v>300</v>
      </c>
      <c r="G362" s="306"/>
      <c r="H362" s="306">
        <v>382.5</v>
      </c>
      <c r="I362" s="308">
        <v>344</v>
      </c>
      <c r="J362" s="278" t="s">
        <v>955</v>
      </c>
      <c r="K362" s="279">
        <f t="shared" si="155"/>
        <v>82.5</v>
      </c>
      <c r="L362" s="280">
        <f t="shared" si="156"/>
        <v>0.27500000000000002</v>
      </c>
      <c r="M362" s="275" t="s">
        <v>619</v>
      </c>
      <c r="N362" s="281">
        <v>44238</v>
      </c>
      <c r="O362" s="1"/>
      <c r="P362" s="1"/>
      <c r="Q362" s="1"/>
      <c r="R362" s="6" t="s">
        <v>927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338">
        <v>152</v>
      </c>
      <c r="B363" s="339">
        <v>43832</v>
      </c>
      <c r="C363" s="339"/>
      <c r="D363" s="340" t="s">
        <v>956</v>
      </c>
      <c r="E363" s="58" t="s">
        <v>766</v>
      </c>
      <c r="F363" s="341" t="s">
        <v>957</v>
      </c>
      <c r="G363" s="58"/>
      <c r="H363" s="58"/>
      <c r="I363" s="342">
        <v>590</v>
      </c>
      <c r="J363" s="334" t="s">
        <v>626</v>
      </c>
      <c r="K363" s="334"/>
      <c r="L363" s="343"/>
      <c r="M363" s="344" t="s">
        <v>626</v>
      </c>
      <c r="N363" s="345"/>
      <c r="O363" s="1"/>
      <c r="P363" s="1"/>
      <c r="Q363" s="1"/>
      <c r="R363" s="6" t="s">
        <v>927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303">
        <v>153</v>
      </c>
      <c r="B364" s="304">
        <v>43966</v>
      </c>
      <c r="C364" s="304"/>
      <c r="D364" s="305" t="s">
        <v>72</v>
      </c>
      <c r="E364" s="306" t="s">
        <v>766</v>
      </c>
      <c r="F364" s="276">
        <v>67.5</v>
      </c>
      <c r="G364" s="306"/>
      <c r="H364" s="306">
        <v>86</v>
      </c>
      <c r="I364" s="308">
        <v>86</v>
      </c>
      <c r="J364" s="278" t="s">
        <v>958</v>
      </c>
      <c r="K364" s="279">
        <f t="shared" ref="K364:K371" si="157">H364-F364</f>
        <v>18.5</v>
      </c>
      <c r="L364" s="280">
        <f t="shared" ref="L364:L371" si="158">K364/F364</f>
        <v>0.27407407407407408</v>
      </c>
      <c r="M364" s="275" t="s">
        <v>619</v>
      </c>
      <c r="N364" s="281">
        <v>44008</v>
      </c>
      <c r="O364" s="1"/>
      <c r="P364" s="1"/>
      <c r="Q364" s="1"/>
      <c r="R364" s="6" t="s">
        <v>927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303">
        <v>154</v>
      </c>
      <c r="B365" s="304">
        <v>44035</v>
      </c>
      <c r="C365" s="304"/>
      <c r="D365" s="305" t="s">
        <v>496</v>
      </c>
      <c r="E365" s="306" t="s">
        <v>766</v>
      </c>
      <c r="F365" s="276">
        <v>231</v>
      </c>
      <c r="G365" s="306"/>
      <c r="H365" s="306">
        <v>281</v>
      </c>
      <c r="I365" s="308">
        <v>281</v>
      </c>
      <c r="J365" s="278" t="s">
        <v>824</v>
      </c>
      <c r="K365" s="279">
        <f t="shared" si="157"/>
        <v>50</v>
      </c>
      <c r="L365" s="280">
        <f t="shared" si="158"/>
        <v>0.21645021645021645</v>
      </c>
      <c r="M365" s="275" t="s">
        <v>619</v>
      </c>
      <c r="N365" s="281">
        <v>44358</v>
      </c>
      <c r="O365" s="1"/>
      <c r="P365" s="1"/>
      <c r="Q365" s="1"/>
      <c r="R365" s="6" t="s">
        <v>927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303">
        <v>155</v>
      </c>
      <c r="B366" s="304">
        <v>44092</v>
      </c>
      <c r="C366" s="304"/>
      <c r="D366" s="305" t="s">
        <v>417</v>
      </c>
      <c r="E366" s="306" t="s">
        <v>766</v>
      </c>
      <c r="F366" s="306">
        <v>206</v>
      </c>
      <c r="G366" s="306"/>
      <c r="H366" s="306">
        <v>248</v>
      </c>
      <c r="I366" s="308">
        <v>248</v>
      </c>
      <c r="J366" s="278" t="s">
        <v>824</v>
      </c>
      <c r="K366" s="279">
        <f t="shared" si="157"/>
        <v>42</v>
      </c>
      <c r="L366" s="280">
        <f t="shared" si="158"/>
        <v>0.20388349514563106</v>
      </c>
      <c r="M366" s="275" t="s">
        <v>619</v>
      </c>
      <c r="N366" s="281">
        <v>44214</v>
      </c>
      <c r="O366" s="1"/>
      <c r="P366" s="1"/>
      <c r="Q366" s="1"/>
      <c r="R366" s="6" t="s">
        <v>927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303">
        <v>156</v>
      </c>
      <c r="B367" s="304">
        <v>44140</v>
      </c>
      <c r="C367" s="304"/>
      <c r="D367" s="305" t="s">
        <v>417</v>
      </c>
      <c r="E367" s="306" t="s">
        <v>766</v>
      </c>
      <c r="F367" s="306">
        <v>182.5</v>
      </c>
      <c r="G367" s="306"/>
      <c r="H367" s="306">
        <v>248</v>
      </c>
      <c r="I367" s="308">
        <v>248</v>
      </c>
      <c r="J367" s="278" t="s">
        <v>824</v>
      </c>
      <c r="K367" s="279">
        <f t="shared" si="157"/>
        <v>65.5</v>
      </c>
      <c r="L367" s="280">
        <f t="shared" si="158"/>
        <v>0.35890410958904112</v>
      </c>
      <c r="M367" s="275" t="s">
        <v>619</v>
      </c>
      <c r="N367" s="281">
        <v>44214</v>
      </c>
      <c r="O367" s="1"/>
      <c r="P367" s="1"/>
      <c r="Q367" s="1"/>
      <c r="R367" s="6" t="s">
        <v>927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303">
        <v>157</v>
      </c>
      <c r="B368" s="304">
        <v>44140</v>
      </c>
      <c r="C368" s="304"/>
      <c r="D368" s="305" t="s">
        <v>332</v>
      </c>
      <c r="E368" s="306" t="s">
        <v>766</v>
      </c>
      <c r="F368" s="306">
        <v>247.5</v>
      </c>
      <c r="G368" s="306"/>
      <c r="H368" s="306">
        <v>320</v>
      </c>
      <c r="I368" s="308">
        <v>320</v>
      </c>
      <c r="J368" s="278" t="s">
        <v>824</v>
      </c>
      <c r="K368" s="279">
        <f t="shared" si="157"/>
        <v>72.5</v>
      </c>
      <c r="L368" s="280">
        <f t="shared" si="158"/>
        <v>0.29292929292929293</v>
      </c>
      <c r="M368" s="275" t="s">
        <v>619</v>
      </c>
      <c r="N368" s="281">
        <v>44323</v>
      </c>
      <c r="O368" s="1"/>
      <c r="P368" s="1"/>
      <c r="Q368" s="1"/>
      <c r="R368" s="6" t="s">
        <v>927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303">
        <v>158</v>
      </c>
      <c r="B369" s="304">
        <v>44140</v>
      </c>
      <c r="C369" s="304"/>
      <c r="D369" s="305" t="s">
        <v>273</v>
      </c>
      <c r="E369" s="306" t="s">
        <v>766</v>
      </c>
      <c r="F369" s="276">
        <v>925</v>
      </c>
      <c r="G369" s="306"/>
      <c r="H369" s="306">
        <v>1095</v>
      </c>
      <c r="I369" s="308">
        <v>1093</v>
      </c>
      <c r="J369" s="278" t="s">
        <v>959</v>
      </c>
      <c r="K369" s="279">
        <f t="shared" si="157"/>
        <v>170</v>
      </c>
      <c r="L369" s="280">
        <f t="shared" si="158"/>
        <v>0.18378378378378379</v>
      </c>
      <c r="M369" s="275" t="s">
        <v>619</v>
      </c>
      <c r="N369" s="281">
        <v>44201</v>
      </c>
      <c r="O369" s="1"/>
      <c r="P369" s="1"/>
      <c r="Q369" s="1"/>
      <c r="R369" s="6" t="s">
        <v>927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303">
        <v>159</v>
      </c>
      <c r="B370" s="304">
        <v>44140</v>
      </c>
      <c r="C370" s="304"/>
      <c r="D370" s="305" t="s">
        <v>348</v>
      </c>
      <c r="E370" s="306" t="s">
        <v>766</v>
      </c>
      <c r="F370" s="276">
        <v>332.5</v>
      </c>
      <c r="G370" s="306"/>
      <c r="H370" s="306">
        <v>393</v>
      </c>
      <c r="I370" s="308">
        <v>406</v>
      </c>
      <c r="J370" s="278" t="s">
        <v>960</v>
      </c>
      <c r="K370" s="279">
        <f t="shared" si="157"/>
        <v>60.5</v>
      </c>
      <c r="L370" s="280">
        <f t="shared" si="158"/>
        <v>0.18195488721804512</v>
      </c>
      <c r="M370" s="275" t="s">
        <v>619</v>
      </c>
      <c r="N370" s="281">
        <v>44256</v>
      </c>
      <c r="O370" s="1"/>
      <c r="P370" s="1"/>
      <c r="Q370" s="1"/>
      <c r="R370" s="6" t="s">
        <v>927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303">
        <v>160</v>
      </c>
      <c r="B371" s="304">
        <v>44141</v>
      </c>
      <c r="C371" s="304"/>
      <c r="D371" s="305" t="s">
        <v>496</v>
      </c>
      <c r="E371" s="306" t="s">
        <v>766</v>
      </c>
      <c r="F371" s="276">
        <v>231</v>
      </c>
      <c r="G371" s="306"/>
      <c r="H371" s="306">
        <v>281</v>
      </c>
      <c r="I371" s="308">
        <v>281</v>
      </c>
      <c r="J371" s="278" t="s">
        <v>824</v>
      </c>
      <c r="K371" s="279">
        <f t="shared" si="157"/>
        <v>50</v>
      </c>
      <c r="L371" s="280">
        <f t="shared" si="158"/>
        <v>0.21645021645021645</v>
      </c>
      <c r="M371" s="275" t="s">
        <v>619</v>
      </c>
      <c r="N371" s="281">
        <v>44358</v>
      </c>
      <c r="O371" s="1"/>
      <c r="P371" s="1"/>
      <c r="Q371" s="1"/>
      <c r="R371" s="6" t="s">
        <v>927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346">
        <v>161</v>
      </c>
      <c r="B372" s="339">
        <v>44187</v>
      </c>
      <c r="C372" s="339"/>
      <c r="D372" s="340" t="s">
        <v>469</v>
      </c>
      <c r="E372" s="58" t="s">
        <v>766</v>
      </c>
      <c r="F372" s="341" t="s">
        <v>961</v>
      </c>
      <c r="G372" s="58"/>
      <c r="H372" s="58"/>
      <c r="I372" s="342">
        <v>239</v>
      </c>
      <c r="J372" s="334" t="s">
        <v>626</v>
      </c>
      <c r="K372" s="334"/>
      <c r="L372" s="343"/>
      <c r="M372" s="344"/>
      <c r="N372" s="345"/>
      <c r="O372" s="1"/>
      <c r="P372" s="1"/>
      <c r="Q372" s="1"/>
      <c r="R372" s="6" t="s">
        <v>927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346">
        <v>162</v>
      </c>
      <c r="B373" s="339">
        <v>44258</v>
      </c>
      <c r="C373" s="339"/>
      <c r="D373" s="340" t="s">
        <v>956</v>
      </c>
      <c r="E373" s="58" t="s">
        <v>766</v>
      </c>
      <c r="F373" s="341" t="s">
        <v>957</v>
      </c>
      <c r="G373" s="58"/>
      <c r="H373" s="58"/>
      <c r="I373" s="342">
        <v>590</v>
      </c>
      <c r="J373" s="334" t="s">
        <v>626</v>
      </c>
      <c r="K373" s="334"/>
      <c r="L373" s="343"/>
      <c r="M373" s="344"/>
      <c r="N373" s="345"/>
      <c r="O373" s="1"/>
      <c r="P373" s="1"/>
      <c r="R373" s="6" t="s">
        <v>927</v>
      </c>
    </row>
    <row r="374" spans="1:26" ht="12.75" customHeight="1">
      <c r="A374" s="303">
        <v>163</v>
      </c>
      <c r="B374" s="304">
        <v>44274</v>
      </c>
      <c r="C374" s="304"/>
      <c r="D374" s="305" t="s">
        <v>348</v>
      </c>
      <c r="E374" s="306" t="s">
        <v>766</v>
      </c>
      <c r="F374" s="276">
        <v>355</v>
      </c>
      <c r="G374" s="306"/>
      <c r="H374" s="306">
        <v>422.5</v>
      </c>
      <c r="I374" s="308">
        <v>420</v>
      </c>
      <c r="J374" s="278" t="s">
        <v>962</v>
      </c>
      <c r="K374" s="279">
        <f t="shared" ref="K374:K376" si="159">H374-F374</f>
        <v>67.5</v>
      </c>
      <c r="L374" s="280">
        <f t="shared" ref="L374:L376" si="160">K374/F374</f>
        <v>0.19014084507042253</v>
      </c>
      <c r="M374" s="275" t="s">
        <v>619</v>
      </c>
      <c r="N374" s="281">
        <v>44361</v>
      </c>
      <c r="O374" s="1"/>
      <c r="R374" s="347" t="s">
        <v>927</v>
      </c>
    </row>
    <row r="375" spans="1:26" ht="12.75" customHeight="1">
      <c r="A375" s="303">
        <v>164</v>
      </c>
      <c r="B375" s="304">
        <v>44295</v>
      </c>
      <c r="C375" s="304"/>
      <c r="D375" s="305" t="s">
        <v>963</v>
      </c>
      <c r="E375" s="306" t="s">
        <v>766</v>
      </c>
      <c r="F375" s="276">
        <v>555</v>
      </c>
      <c r="G375" s="306"/>
      <c r="H375" s="306">
        <v>663</v>
      </c>
      <c r="I375" s="308">
        <v>663</v>
      </c>
      <c r="J375" s="278" t="s">
        <v>964</v>
      </c>
      <c r="K375" s="279">
        <f t="shared" si="159"/>
        <v>108</v>
      </c>
      <c r="L375" s="280">
        <f t="shared" si="160"/>
        <v>0.19459459459459461</v>
      </c>
      <c r="M375" s="275" t="s">
        <v>619</v>
      </c>
      <c r="N375" s="281">
        <v>44321</v>
      </c>
      <c r="O375" s="1"/>
      <c r="P375" s="1"/>
      <c r="Q375" s="1"/>
      <c r="R375" s="347" t="s">
        <v>927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303">
        <v>165</v>
      </c>
      <c r="B376" s="304">
        <v>44308</v>
      </c>
      <c r="C376" s="304"/>
      <c r="D376" s="305" t="s">
        <v>385</v>
      </c>
      <c r="E376" s="306" t="s">
        <v>766</v>
      </c>
      <c r="F376" s="276">
        <v>126.5</v>
      </c>
      <c r="G376" s="306"/>
      <c r="H376" s="306">
        <v>155</v>
      </c>
      <c r="I376" s="308">
        <v>155</v>
      </c>
      <c r="J376" s="278" t="s">
        <v>824</v>
      </c>
      <c r="K376" s="279">
        <f t="shared" si="159"/>
        <v>28.5</v>
      </c>
      <c r="L376" s="280">
        <f t="shared" si="160"/>
        <v>0.22529644268774704</v>
      </c>
      <c r="M376" s="275" t="s">
        <v>619</v>
      </c>
      <c r="N376" s="281">
        <v>44362</v>
      </c>
      <c r="O376" s="1"/>
      <c r="R376" s="347" t="s">
        <v>927</v>
      </c>
    </row>
    <row r="377" spans="1:26" ht="12.75" customHeight="1">
      <c r="A377" s="346">
        <v>166</v>
      </c>
      <c r="B377" s="339">
        <v>44368</v>
      </c>
      <c r="C377" s="339"/>
      <c r="D377" s="340" t="s">
        <v>404</v>
      </c>
      <c r="E377" s="58" t="s">
        <v>766</v>
      </c>
      <c r="F377" s="341" t="s">
        <v>965</v>
      </c>
      <c r="G377" s="58"/>
      <c r="H377" s="58"/>
      <c r="I377" s="342">
        <v>344</v>
      </c>
      <c r="J377" s="334" t="s">
        <v>626</v>
      </c>
      <c r="K377" s="346"/>
      <c r="L377" s="339"/>
      <c r="M377" s="339"/>
      <c r="N377" s="340"/>
      <c r="O377" s="1"/>
      <c r="R377" s="347" t="s">
        <v>927</v>
      </c>
    </row>
    <row r="378" spans="1:26" ht="12.75" customHeight="1">
      <c r="A378" s="346">
        <v>167</v>
      </c>
      <c r="B378" s="339">
        <v>44368</v>
      </c>
      <c r="C378" s="339"/>
      <c r="D378" s="340" t="s">
        <v>496</v>
      </c>
      <c r="E378" s="58" t="s">
        <v>766</v>
      </c>
      <c r="F378" s="341" t="s">
        <v>966</v>
      </c>
      <c r="G378" s="58"/>
      <c r="H378" s="58"/>
      <c r="I378" s="342">
        <v>320</v>
      </c>
      <c r="J378" s="334" t="s">
        <v>626</v>
      </c>
      <c r="K378" s="346"/>
      <c r="L378" s="339"/>
      <c r="M378" s="339"/>
      <c r="N378" s="340"/>
      <c r="O378" s="44"/>
      <c r="R378" s="347" t="s">
        <v>927</v>
      </c>
    </row>
    <row r="379" spans="1:26" ht="12.75" customHeight="1">
      <c r="A379" s="346">
        <v>168</v>
      </c>
      <c r="B379" s="339">
        <v>44406</v>
      </c>
      <c r="C379" s="339"/>
      <c r="D379" s="340" t="s">
        <v>385</v>
      </c>
      <c r="E379" s="58" t="s">
        <v>766</v>
      </c>
      <c r="F379" s="341" t="s">
        <v>1123</v>
      </c>
      <c r="G379" s="58"/>
      <c r="H379" s="58"/>
      <c r="I379" s="58">
        <v>200</v>
      </c>
      <c r="J379" s="334" t="s">
        <v>626</v>
      </c>
      <c r="K379" s="346"/>
      <c r="L379" s="339"/>
      <c r="M379" s="339"/>
      <c r="N379" s="340"/>
      <c r="O379" s="44"/>
      <c r="R379" s="347" t="s">
        <v>927</v>
      </c>
    </row>
    <row r="380" spans="1:26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347"/>
    </row>
    <row r="381" spans="1:26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347"/>
    </row>
    <row r="382" spans="1:26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347"/>
    </row>
    <row r="383" spans="1:26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347"/>
    </row>
    <row r="384" spans="1:26" ht="12.75" customHeight="1">
      <c r="A384" s="346"/>
      <c r="B384" s="348" t="s">
        <v>967</v>
      </c>
      <c r="F384" s="61"/>
      <c r="G384" s="61"/>
      <c r="H384" s="61"/>
      <c r="I384" s="61"/>
      <c r="J384" s="44"/>
      <c r="K384" s="61"/>
      <c r="L384" s="61"/>
      <c r="M384" s="61"/>
      <c r="O384" s="44"/>
      <c r="R384" s="347"/>
    </row>
    <row r="385" spans="1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1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1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1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1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1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1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1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1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1:18" ht="12.75" customHeight="1">
      <c r="A394" s="349"/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1:18" ht="12.75" customHeight="1">
      <c r="A395" s="349"/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1:18" ht="12.75" customHeight="1">
      <c r="A396" s="58"/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1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1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1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1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  <row r="550" spans="6:18" ht="12.75" customHeight="1">
      <c r="F550" s="61"/>
      <c r="G550" s="61"/>
      <c r="H550" s="61"/>
      <c r="I550" s="61"/>
      <c r="J550" s="44"/>
      <c r="K550" s="61"/>
      <c r="L550" s="61"/>
      <c r="M550" s="61"/>
      <c r="O550" s="44"/>
      <c r="R550" s="61"/>
    </row>
    <row r="551" spans="6:18" ht="12.75" customHeight="1">
      <c r="F551" s="61"/>
      <c r="G551" s="61"/>
      <c r="H551" s="61"/>
      <c r="I551" s="61"/>
      <c r="J551" s="44"/>
      <c r="K551" s="61"/>
      <c r="L551" s="61"/>
      <c r="M551" s="61"/>
      <c r="O551" s="44"/>
      <c r="R551" s="61"/>
    </row>
    <row r="552" spans="6:18" ht="12.75" customHeight="1">
      <c r="F552" s="61"/>
      <c r="G552" s="61"/>
      <c r="H552" s="61"/>
      <c r="I552" s="61"/>
      <c r="J552" s="44"/>
      <c r="K552" s="61"/>
      <c r="L552" s="61"/>
      <c r="M552" s="61"/>
      <c r="O552" s="44"/>
      <c r="R552" s="61"/>
    </row>
    <row r="553" spans="6:18" ht="12.75" customHeight="1">
      <c r="F553" s="61"/>
      <c r="G553" s="61"/>
      <c r="H553" s="61"/>
      <c r="I553" s="61"/>
      <c r="J553" s="44"/>
      <c r="K553" s="61"/>
      <c r="L553" s="61"/>
      <c r="M553" s="61"/>
      <c r="O553" s="44"/>
      <c r="R553" s="61"/>
    </row>
    <row r="554" spans="6:18" ht="12.75" customHeight="1">
      <c r="F554" s="61"/>
      <c r="G554" s="61"/>
      <c r="H554" s="61"/>
      <c r="I554" s="61"/>
      <c r="J554" s="44"/>
      <c r="K554" s="61"/>
      <c r="L554" s="61"/>
      <c r="M554" s="61"/>
      <c r="O554" s="44"/>
      <c r="R554" s="61"/>
    </row>
    <row r="555" spans="6:18" ht="12.75" customHeight="1">
      <c r="F555" s="61"/>
      <c r="G555" s="61"/>
      <c r="H555" s="61"/>
      <c r="I555" s="61"/>
      <c r="J555" s="44"/>
      <c r="K555" s="61"/>
      <c r="L555" s="61"/>
      <c r="M555" s="61"/>
      <c r="O555" s="44"/>
      <c r="R555" s="61"/>
    </row>
    <row r="556" spans="6:18" ht="12.75" customHeight="1">
      <c r="F556" s="61"/>
      <c r="G556" s="61"/>
      <c r="H556" s="61"/>
      <c r="I556" s="61"/>
      <c r="J556" s="44"/>
      <c r="K556" s="61"/>
      <c r="L556" s="61"/>
      <c r="M556" s="61"/>
      <c r="O556" s="44"/>
      <c r="R556" s="61"/>
    </row>
    <row r="557" spans="6:18" ht="12.75" customHeight="1">
      <c r="F557" s="61"/>
      <c r="G557" s="61"/>
      <c r="H557" s="61"/>
      <c r="I557" s="61"/>
      <c r="J557" s="44"/>
      <c r="K557" s="61"/>
      <c r="L557" s="61"/>
      <c r="M557" s="61"/>
      <c r="O557" s="44"/>
      <c r="R557" s="61"/>
    </row>
    <row r="558" spans="6:18" ht="12.75" customHeight="1">
      <c r="F558" s="61"/>
      <c r="G558" s="61"/>
      <c r="H558" s="61"/>
      <c r="I558" s="61"/>
      <c r="J558" s="44"/>
      <c r="K558" s="61"/>
      <c r="L558" s="61"/>
      <c r="M558" s="61"/>
      <c r="O558" s="44"/>
      <c r="R558" s="61"/>
    </row>
    <row r="559" spans="6:18" ht="12.75" customHeight="1">
      <c r="F559" s="61"/>
      <c r="G559" s="61"/>
      <c r="H559" s="61"/>
      <c r="I559" s="61"/>
      <c r="J559" s="44"/>
      <c r="K559" s="61"/>
      <c r="L559" s="61"/>
      <c r="M559" s="61"/>
      <c r="O559" s="44"/>
      <c r="R559" s="61"/>
    </row>
    <row r="560" spans="6:18" ht="12.75" customHeight="1">
      <c r="F560" s="61"/>
      <c r="G560" s="61"/>
      <c r="H560" s="61"/>
      <c r="I560" s="61"/>
      <c r="J560" s="44"/>
      <c r="K560" s="61"/>
      <c r="L560" s="61"/>
      <c r="M560" s="61"/>
      <c r="O560" s="44"/>
      <c r="R560" s="61"/>
    </row>
    <row r="561" spans="6:18" ht="12.75" customHeight="1">
      <c r="F561" s="61"/>
      <c r="G561" s="61"/>
      <c r="H561" s="61"/>
      <c r="I561" s="61"/>
      <c r="J561" s="44"/>
      <c r="K561" s="61"/>
      <c r="L561" s="61"/>
      <c r="M561" s="61"/>
      <c r="O561" s="44"/>
      <c r="R561" s="61"/>
    </row>
    <row r="562" spans="6:18" ht="12.75" customHeight="1">
      <c r="F562" s="61"/>
      <c r="G562" s="61"/>
      <c r="H562" s="61"/>
      <c r="I562" s="61"/>
      <c r="J562" s="44"/>
      <c r="K562" s="61"/>
      <c r="L562" s="61"/>
      <c r="M562" s="61"/>
      <c r="O562" s="44"/>
      <c r="R562" s="61"/>
    </row>
    <row r="563" spans="6:18" ht="12.75" customHeight="1">
      <c r="F563" s="61"/>
      <c r="G563" s="61"/>
      <c r="H563" s="61"/>
      <c r="I563" s="61"/>
      <c r="J563" s="44"/>
      <c r="K563" s="61"/>
      <c r="L563" s="61"/>
      <c r="M563" s="61"/>
      <c r="O563" s="44"/>
      <c r="R563" s="61"/>
    </row>
    <row r="564" spans="6:18" ht="12.75" customHeight="1">
      <c r="F564" s="61"/>
      <c r="G564" s="61"/>
      <c r="H564" s="61"/>
      <c r="I564" s="61"/>
      <c r="J564" s="44"/>
      <c r="K564" s="61"/>
      <c r="L564" s="61"/>
      <c r="M564" s="61"/>
      <c r="O564" s="44"/>
      <c r="R564" s="61"/>
    </row>
    <row r="565" spans="6:18" ht="12.75" customHeight="1">
      <c r="F565" s="61"/>
      <c r="G565" s="61"/>
      <c r="H565" s="61"/>
      <c r="I565" s="61"/>
      <c r="J565" s="44"/>
      <c r="K565" s="61"/>
      <c r="L565" s="61"/>
      <c r="M565" s="61"/>
      <c r="O565" s="44"/>
      <c r="R565" s="61"/>
    </row>
    <row r="566" spans="6:18" ht="12.75" customHeight="1">
      <c r="F566" s="61"/>
      <c r="G566" s="61"/>
      <c r="H566" s="61"/>
      <c r="I566" s="61"/>
      <c r="J566" s="44"/>
      <c r="K566" s="61"/>
      <c r="L566" s="61"/>
      <c r="M566" s="61"/>
      <c r="O566" s="44"/>
      <c r="R566" s="61"/>
    </row>
    <row r="567" spans="6:18" ht="12.75" customHeight="1">
      <c r="F567" s="61"/>
      <c r="G567" s="61"/>
      <c r="H567" s="61"/>
      <c r="I567" s="61"/>
      <c r="J567" s="44"/>
      <c r="K567" s="61"/>
      <c r="L567" s="61"/>
      <c r="M567" s="61"/>
      <c r="O567" s="44"/>
      <c r="R567" s="61"/>
    </row>
    <row r="568" spans="6:18" ht="12.75" customHeight="1">
      <c r="F568" s="61"/>
      <c r="G568" s="61"/>
      <c r="H568" s="61"/>
      <c r="I568" s="61"/>
      <c r="J568" s="44"/>
      <c r="K568" s="61"/>
      <c r="L568" s="61"/>
      <c r="M568" s="61"/>
      <c r="O568" s="44"/>
      <c r="R568" s="61"/>
    </row>
    <row r="569" spans="6:18" ht="12.75" customHeight="1">
      <c r="F569" s="61"/>
      <c r="G569" s="61"/>
      <c r="H569" s="61"/>
      <c r="I569" s="61"/>
      <c r="J569" s="44"/>
      <c r="K569" s="61"/>
      <c r="L569" s="61"/>
      <c r="M569" s="61"/>
      <c r="O569" s="44"/>
      <c r="R569" s="61"/>
    </row>
  </sheetData>
  <autoFilter ref="R1:R392"/>
  <mergeCells count="30">
    <mergeCell ref="P147:P148"/>
    <mergeCell ref="A150:A151"/>
    <mergeCell ref="B150:B151"/>
    <mergeCell ref="J150:J151"/>
    <mergeCell ref="I147:I148"/>
    <mergeCell ref="A147:A148"/>
    <mergeCell ref="B147:B148"/>
    <mergeCell ref="A163:A164"/>
    <mergeCell ref="B163:B164"/>
    <mergeCell ref="O147:O148"/>
    <mergeCell ref="M147:M148"/>
    <mergeCell ref="N147:N148"/>
    <mergeCell ref="J147:J148"/>
    <mergeCell ref="L147:L148"/>
    <mergeCell ref="O150:O151"/>
    <mergeCell ref="M150:M151"/>
    <mergeCell ref="N150:N151"/>
    <mergeCell ref="O163:O164"/>
    <mergeCell ref="P163:P164"/>
    <mergeCell ref="J163:J164"/>
    <mergeCell ref="M163:M164"/>
    <mergeCell ref="N163:N164"/>
    <mergeCell ref="P150:P151"/>
    <mergeCell ref="O141:O142"/>
    <mergeCell ref="P141:P142"/>
    <mergeCell ref="A141:A142"/>
    <mergeCell ref="B141:B142"/>
    <mergeCell ref="J141:J142"/>
    <mergeCell ref="M141:M142"/>
    <mergeCell ref="N141:N1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2021-08-02T02:34:34Z</dcterms:modified>
</cp:coreProperties>
</file>