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F&amp;O)'!$R$1:$R$381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76" i="7"/>
  <c r="K76"/>
  <c r="K171"/>
  <c r="M171" s="1"/>
  <c r="L109"/>
  <c r="K109"/>
  <c r="L108"/>
  <c r="K108"/>
  <c r="L25"/>
  <c r="K25"/>
  <c r="M170"/>
  <c r="K170"/>
  <c r="L71"/>
  <c r="L70"/>
  <c r="K71"/>
  <c r="K70"/>
  <c r="L75"/>
  <c r="K75"/>
  <c r="L72"/>
  <c r="M72" s="1"/>
  <c r="K72"/>
  <c r="L24"/>
  <c r="K24"/>
  <c r="L23"/>
  <c r="K23"/>
  <c r="K169"/>
  <c r="M169" s="1"/>
  <c r="K168"/>
  <c r="M168" s="1"/>
  <c r="K67"/>
  <c r="L67"/>
  <c r="L66"/>
  <c r="K66"/>
  <c r="K167"/>
  <c r="M167" s="1"/>
  <c r="L21"/>
  <c r="K21"/>
  <c r="L68"/>
  <c r="K68"/>
  <c r="K160"/>
  <c r="M160" s="1"/>
  <c r="K157"/>
  <c r="M157" s="1"/>
  <c r="K164"/>
  <c r="M164" s="1"/>
  <c r="L107"/>
  <c r="K107"/>
  <c r="K166"/>
  <c r="M166" s="1"/>
  <c r="K165"/>
  <c r="M165" s="1"/>
  <c r="K155"/>
  <c r="M155" s="1"/>
  <c r="L65"/>
  <c r="K65"/>
  <c r="L106"/>
  <c r="K106"/>
  <c r="K163"/>
  <c r="M163" s="1"/>
  <c r="K161"/>
  <c r="M161" s="1"/>
  <c r="K162"/>
  <c r="M162" s="1"/>
  <c r="K159"/>
  <c r="M159" s="1"/>
  <c r="K158"/>
  <c r="M158" s="1"/>
  <c r="K154"/>
  <c r="M154" s="1"/>
  <c r="K156"/>
  <c r="M156" s="1"/>
  <c r="L105"/>
  <c r="K105"/>
  <c r="L102"/>
  <c r="K102"/>
  <c r="K152"/>
  <c r="M152" s="1"/>
  <c r="K153"/>
  <c r="M153" s="1"/>
  <c r="L61"/>
  <c r="K61"/>
  <c r="L20"/>
  <c r="K20"/>
  <c r="K150"/>
  <c r="M150" s="1"/>
  <c r="K151"/>
  <c r="M151" s="1"/>
  <c r="L104"/>
  <c r="K104"/>
  <c r="L64"/>
  <c r="K64"/>
  <c r="K149"/>
  <c r="M149" s="1"/>
  <c r="L62"/>
  <c r="K62"/>
  <c r="L60"/>
  <c r="K60"/>
  <c r="L58"/>
  <c r="K58"/>
  <c r="L103"/>
  <c r="K103"/>
  <c r="L59"/>
  <c r="K59"/>
  <c r="L101"/>
  <c r="K145"/>
  <c r="M145" s="1"/>
  <c r="K147"/>
  <c r="M147" s="1"/>
  <c r="K148"/>
  <c r="M148" s="1"/>
  <c r="K146"/>
  <c r="M146" s="1"/>
  <c r="K101"/>
  <c r="K143"/>
  <c r="M143" s="1"/>
  <c r="L56"/>
  <c r="K56"/>
  <c r="L43"/>
  <c r="K43"/>
  <c r="K144"/>
  <c r="M144" s="1"/>
  <c r="L55"/>
  <c r="K55"/>
  <c r="L57"/>
  <c r="K57"/>
  <c r="K142"/>
  <c r="M142" s="1"/>
  <c r="K141"/>
  <c r="M141" s="1"/>
  <c r="K138"/>
  <c r="M138" s="1"/>
  <c r="K140"/>
  <c r="M140" s="1"/>
  <c r="K139"/>
  <c r="M139" s="1"/>
  <c r="L18"/>
  <c r="K18"/>
  <c r="K133"/>
  <c r="M133" s="1"/>
  <c r="L177"/>
  <c r="K137"/>
  <c r="M137" s="1"/>
  <c r="K136"/>
  <c r="M136" s="1"/>
  <c r="K135"/>
  <c r="M135" s="1"/>
  <c r="K134"/>
  <c r="M134" s="1"/>
  <c r="K54"/>
  <c r="L54"/>
  <c r="L14"/>
  <c r="K14"/>
  <c r="K132"/>
  <c r="M132" s="1"/>
  <c r="M97"/>
  <c r="K97"/>
  <c r="M95"/>
  <c r="K96"/>
  <c r="K95"/>
  <c r="L53"/>
  <c r="K53"/>
  <c r="L44"/>
  <c r="K44"/>
  <c r="L51"/>
  <c r="K51"/>
  <c r="L52"/>
  <c r="K52"/>
  <c r="L49"/>
  <c r="K49"/>
  <c r="L45"/>
  <c r="K45"/>
  <c r="L50"/>
  <c r="K50"/>
  <c r="K131"/>
  <c r="M131" s="1"/>
  <c r="K130"/>
  <c r="M130" s="1"/>
  <c r="L94"/>
  <c r="K94"/>
  <c r="K128"/>
  <c r="M128" s="1"/>
  <c r="K129"/>
  <c r="M129" s="1"/>
  <c r="L99"/>
  <c r="L48"/>
  <c r="K48"/>
  <c r="L12"/>
  <c r="K12"/>
  <c r="K127"/>
  <c r="M127" s="1"/>
  <c r="M108" l="1"/>
  <c r="M76"/>
  <c r="M109"/>
  <c r="M25"/>
  <c r="M23"/>
  <c r="M24"/>
  <c r="M75"/>
  <c r="M71"/>
  <c r="M70"/>
  <c r="M65"/>
  <c r="M21"/>
  <c r="M66"/>
  <c r="M67"/>
  <c r="M68"/>
  <c r="M106"/>
  <c r="M107"/>
  <c r="M58"/>
  <c r="M20"/>
  <c r="M105"/>
  <c r="M102"/>
  <c r="M55"/>
  <c r="M61"/>
  <c r="M62"/>
  <c r="M43"/>
  <c r="M64"/>
  <c r="M104"/>
  <c r="M60"/>
  <c r="M56"/>
  <c r="M59"/>
  <c r="M103"/>
  <c r="M101"/>
  <c r="M50"/>
  <c r="M57"/>
  <c r="M18"/>
  <c r="M48"/>
  <c r="M44"/>
  <c r="M49"/>
  <c r="M53"/>
  <c r="M14"/>
  <c r="M54"/>
  <c r="M51"/>
  <c r="M52"/>
  <c r="M12"/>
  <c r="M45"/>
  <c r="M94"/>
  <c r="K126"/>
  <c r="M126" s="1"/>
  <c r="K125"/>
  <c r="M125" s="1"/>
  <c r="K124"/>
  <c r="M124" s="1"/>
  <c r="L93"/>
  <c r="K93"/>
  <c r="L47"/>
  <c r="K47"/>
  <c r="L39"/>
  <c r="K39"/>
  <c r="L17"/>
  <c r="K17"/>
  <c r="L16"/>
  <c r="K16"/>
  <c r="L46"/>
  <c r="K46"/>
  <c r="L91"/>
  <c r="K91"/>
  <c r="K123"/>
  <c r="M123" s="1"/>
  <c r="K122"/>
  <c r="M122" s="1"/>
  <c r="K121"/>
  <c r="M121" s="1"/>
  <c r="K120"/>
  <c r="M120" s="1"/>
  <c r="K119"/>
  <c r="M119" s="1"/>
  <c r="L42"/>
  <c r="K42"/>
  <c r="L92"/>
  <c r="K92"/>
  <c r="M93" l="1"/>
  <c r="M47"/>
  <c r="M17"/>
  <c r="M16"/>
  <c r="M39"/>
  <c r="M46"/>
  <c r="M91"/>
  <c r="M42"/>
  <c r="M92"/>
  <c r="K118" l="1"/>
  <c r="M118" s="1"/>
  <c r="K117"/>
  <c r="M117" s="1"/>
  <c r="L41"/>
  <c r="K41"/>
  <c r="L40"/>
  <c r="K40"/>
  <c r="L13"/>
  <c r="K13"/>
  <c r="L15"/>
  <c r="K15"/>
  <c r="H11"/>
  <c r="M15" l="1"/>
  <c r="M41"/>
  <c r="M13"/>
  <c r="M40"/>
  <c r="L179"/>
  <c r="K179"/>
  <c r="L11"/>
  <c r="K11"/>
  <c r="L178"/>
  <c r="K178"/>
  <c r="K359"/>
  <c r="L359" s="1"/>
  <c r="L10"/>
  <c r="K10"/>
  <c r="M179" l="1"/>
  <c r="M11"/>
  <c r="M178"/>
  <c r="M10"/>
  <c r="K177"/>
  <c r="K351"/>
  <c r="L351" s="1"/>
  <c r="K331"/>
  <c r="L331" s="1"/>
  <c r="K356"/>
  <c r="L356" s="1"/>
  <c r="K355"/>
  <c r="L355" s="1"/>
  <c r="K358"/>
  <c r="L358" s="1"/>
  <c r="K353"/>
  <c r="L353" s="1"/>
  <c r="M7"/>
  <c r="F341"/>
  <c r="K341" s="1"/>
  <c r="L341" s="1"/>
  <c r="K342"/>
  <c r="L342" s="1"/>
  <c r="K333"/>
  <c r="L333" s="1"/>
  <c r="K336"/>
  <c r="L336" s="1"/>
  <c r="K344"/>
  <c r="L344" s="1"/>
  <c r="F335"/>
  <c r="F334"/>
  <c r="K334" s="1"/>
  <c r="L334" s="1"/>
  <c r="F332"/>
  <c r="K332" s="1"/>
  <c r="L332" s="1"/>
  <c r="F312"/>
  <c r="K312" s="1"/>
  <c r="L312" s="1"/>
  <c r="F264"/>
  <c r="K264" s="1"/>
  <c r="L264" s="1"/>
  <c r="K343"/>
  <c r="L343" s="1"/>
  <c r="K347"/>
  <c r="L347" s="1"/>
  <c r="K348"/>
  <c r="L348" s="1"/>
  <c r="K340"/>
  <c r="L340" s="1"/>
  <c r="K350"/>
  <c r="L350" s="1"/>
  <c r="K346"/>
  <c r="L346" s="1"/>
  <c r="K339"/>
  <c r="L339" s="1"/>
  <c r="K328"/>
  <c r="L328" s="1"/>
  <c r="K330"/>
  <c r="L330" s="1"/>
  <c r="K327"/>
  <c r="L327" s="1"/>
  <c r="K329"/>
  <c r="L329" s="1"/>
  <c r="K258"/>
  <c r="L258" s="1"/>
  <c r="K311"/>
  <c r="L311" s="1"/>
  <c r="K325"/>
  <c r="L325" s="1"/>
  <c r="K326"/>
  <c r="L326" s="1"/>
  <c r="K324"/>
  <c r="L324" s="1"/>
  <c r="K323"/>
  <c r="L323" s="1"/>
  <c r="K322"/>
  <c r="L322" s="1"/>
  <c r="K321"/>
  <c r="L321" s="1"/>
  <c r="K320"/>
  <c r="L320" s="1"/>
  <c r="K319"/>
  <c r="L319" s="1"/>
  <c r="K318"/>
  <c r="L318" s="1"/>
  <c r="K316"/>
  <c r="L316" s="1"/>
  <c r="K314"/>
  <c r="L314" s="1"/>
  <c r="K313"/>
  <c r="L313" s="1"/>
  <c r="K308"/>
  <c r="L308" s="1"/>
  <c r="K307"/>
  <c r="L307" s="1"/>
  <c r="K306"/>
  <c r="L306" s="1"/>
  <c r="K303"/>
  <c r="L303" s="1"/>
  <c r="K302"/>
  <c r="L302" s="1"/>
  <c r="K301"/>
  <c r="L301" s="1"/>
  <c r="K300"/>
  <c r="L300" s="1"/>
  <c r="K299"/>
  <c r="L299" s="1"/>
  <c r="K298"/>
  <c r="L298" s="1"/>
  <c r="K296"/>
  <c r="L296" s="1"/>
  <c r="K295"/>
  <c r="L295" s="1"/>
  <c r="K294"/>
  <c r="L294" s="1"/>
  <c r="K293"/>
  <c r="L293" s="1"/>
  <c r="K292"/>
  <c r="L292" s="1"/>
  <c r="K291"/>
  <c r="L291" s="1"/>
  <c r="K290"/>
  <c r="L290" s="1"/>
  <c r="K289"/>
  <c r="L289" s="1"/>
  <c r="K288"/>
  <c r="L288" s="1"/>
  <c r="K286"/>
  <c r="L286" s="1"/>
  <c r="K284"/>
  <c r="L284" s="1"/>
  <c r="K282"/>
  <c r="L282" s="1"/>
  <c r="K280"/>
  <c r="L280" s="1"/>
  <c r="K279"/>
  <c r="L279" s="1"/>
  <c r="K278"/>
  <c r="L278" s="1"/>
  <c r="K276"/>
  <c r="L276" s="1"/>
  <c r="K275"/>
  <c r="L275" s="1"/>
  <c r="K274"/>
  <c r="L274" s="1"/>
  <c r="K273"/>
  <c r="K272"/>
  <c r="L272" s="1"/>
  <c r="K271"/>
  <c r="L271" s="1"/>
  <c r="K269"/>
  <c r="L269" s="1"/>
  <c r="K268"/>
  <c r="L268" s="1"/>
  <c r="K267"/>
  <c r="L267" s="1"/>
  <c r="K266"/>
  <c r="L266" s="1"/>
  <c r="K265"/>
  <c r="L265" s="1"/>
  <c r="H263"/>
  <c r="K263" s="1"/>
  <c r="L263" s="1"/>
  <c r="K260"/>
  <c r="L260" s="1"/>
  <c r="K259"/>
  <c r="L259" s="1"/>
  <c r="K257"/>
  <c r="L257" s="1"/>
  <c r="K256"/>
  <c r="L256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H229"/>
  <c r="K229" s="1"/>
  <c r="L229" s="1"/>
  <c r="F228"/>
  <c r="K228" s="1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D7" i="6"/>
  <c r="K6" i="4"/>
  <c r="K6" i="3"/>
  <c r="L6" i="2"/>
  <c r="M177" i="7" l="1"/>
</calcChain>
</file>

<file path=xl/sharedStrings.xml><?xml version="1.0" encoding="utf-8"?>
<sst xmlns="http://schemas.openxmlformats.org/spreadsheetml/2006/main" count="2977" uniqueCount="1153">
  <si>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</si>
  <si>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</si>
  <si>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</si>
  <si>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</si>
  <si>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</si>
  <si>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</si>
  <si>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</si>
  <si>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</si>
  <si>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</si>
  <si>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</si>
  <si>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</si>
  <si>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</si>
  <si>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</si>
  <si>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</si>
  <si>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</si>
  <si>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</si>
  <si>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</si>
  <si>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</si>
  <si>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</si>
  <si>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</si>
  <si>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</si>
  <si>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</si>
  <si>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</si>
  <si>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</si>
  <si>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</si>
  <si>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</si>
  <si>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</si>
  <si>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</si>
  <si>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</si>
  <si>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</si>
  <si>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</si>
  <si>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</si>
  <si>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</si>
  <si>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</si>
  <si>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</si>
  <si>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</si>
  <si>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</si>
  <si>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</si>
  <si>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</si>
  <si>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</si>
  <si>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</si>
  <si>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</si>
  <si>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</si>
  <si>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</si>
  <si>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</si>
  <si>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</si>
  <si>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</si>
  <si>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</si>
  <si>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</si>
  <si>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</si>
  <si>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</si>
  <si>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</si>
  <si>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</si>
  <si>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</si>
  <si>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</si>
  <si>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</si>
  <si>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</si>
  <si>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</si>
  <si>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</si>
  <si>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</si>
  <si>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</si>
  <si>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</si>
  <si>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</si>
  <si>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</si>
  <si>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</si>
  <si>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</si>
  <si>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</si>
  <si>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</si>
  <si>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</si>
  <si>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</si>
  <si>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</si>
  <si>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</si>
  <si>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</si>
  <si>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</si>
  <si>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</si>
  <si>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</si>
  <si>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</si>
  <si>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</si>
  <si>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</si>
  <si>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</si>
  <si>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</si>
  <si>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</si>
  <si>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</si>
  <si>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</si>
  <si>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</si>
  <si>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</si>
  <si>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</si>
  <si>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</si>
  <si>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</si>
  <si>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</si>
  <si>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</si>
  <si>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</si>
  <si>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</si>
  <si>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</si>
  <si>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</si>
  <si>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</si>
  <si>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</si>
  <si>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</si>
  <si>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</si>
  <si>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</si>
  <si>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</si>
  <si>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</si>
  <si>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</si>
  <si>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</si>
  <si>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</si>
  <si>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</si>
  <si>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</si>
  <si>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</si>
  <si>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</si>
  <si>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</si>
  <si>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</si>
  <si>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</si>
  <si>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</si>
  <si>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</si>
  <si>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</si>
  <si>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</si>
  <si>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</si>
  <si>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</si>
  <si>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</si>
  <si>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</si>
  <si>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</si>
  <si>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</si>
  <si>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</si>
  <si>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</si>
  <si>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</si>
  <si>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</si>
  <si>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</si>
  <si>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</si>
  <si>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</si>
  <si>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</si>
  <si>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</si>
  <si>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</si>
  <si>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</si>
  <si>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</si>
  <si>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</si>
  <si>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</si>
  <si>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</si>
  <si>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</si>
  <si>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</si>
  <si>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</si>
  <si>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</si>
  <si>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</si>
  <si>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</si>
  <si>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</si>
  <si>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</si>
  <si>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</si>
  <si>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</si>
  <si>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</si>
  <si>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</si>
  <si>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</si>
  <si>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</si>
  <si>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</si>
  <si>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</si>
  <si>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</si>
  <si>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</si>
  <si>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</si>
  <si>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</si>
  <si>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</si>
  <si>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</si>
  <si>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</si>
  <si>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</si>
  <si>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</si>
  <si>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</si>
  <si>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</si>
  <si>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</si>
  <si>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</si>
  <si>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</si>
  <si>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</si>
  <si>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</si>
  <si>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</si>
  <si>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</si>
  <si>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</si>
  <si>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</si>
  <si>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</si>
  <si>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</si>
  <si>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</si>
  <si>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</si>
  <si>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</si>
  <si>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</si>
  <si>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</si>
  <si>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</si>
  <si>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</si>
  <si>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</si>
  <si>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</si>
  <si>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</si>
  <si>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</si>
  <si>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</si>
  <si>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</si>
  <si>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</si>
  <si>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</si>
  <si>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</si>
  <si>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</si>
  <si>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</si>
  <si>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</si>
  <si>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</si>
  <si>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</si>
  <si>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</si>
  <si>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</si>
  <si>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</si>
  <si>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</si>
  <si>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</si>
  <si>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</si>
  <si>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</si>
  <si>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</si>
  <si>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</si>
  <si>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</si>
  <si>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</si>
  <si>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</si>
  <si>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</si>
  <si>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</si>
  <si>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</si>
  <si>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</si>
  <si>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</si>
  <si>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</si>
  <si>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</si>
  <si>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</si>
  <si>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</si>
  <si>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</si>
  <si>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</si>
  <si>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</si>
  <si>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</si>
  <si>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</si>
  <si>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</si>
  <si>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</si>
  <si>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</si>
  <si>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</si>
  <si>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</si>
  <si>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</si>
  <si>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</si>
  <si>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</si>
  <si>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</si>
  <si>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</si>
  <si>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</si>
  <si>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</si>
  <si>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</si>
  <si>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</si>
  <si>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</si>
  <si>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</si>
  <si>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</si>
  <si>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</si>
  <si>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</si>
  <si>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</si>
  <si>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</si>
  <si>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</si>
  <si>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</si>
  <si>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</si>
  <si>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</si>
  <si>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</si>
  <si>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</si>
  <si>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</si>
  <si>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</si>
  <si>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</si>
  <si>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</si>
  <si>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</si>
  <si>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</si>
  <si>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</si>
  <si>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</si>
  <si>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</si>
  <si>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</si>
  <si>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</si>
  <si>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</si>
  <si>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</si>
  <si>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</si>
  <si>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</si>
  <si>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</si>
  <si>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</si>
  <si>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</si>
  <si>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</si>
  <si>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</si>
  <si>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</si>
  <si>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</si>
  <si>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</si>
  <si>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</si>
  <si>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</si>
  <si>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</si>
  <si>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</si>
  <si>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</si>
  <si>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</si>
  <si>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</si>
  <si>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</si>
  <si>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</si>
  <si>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</si>
  <si>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</si>
  <si>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</si>
  <si>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</si>
  <si>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</si>
  <si>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</si>
  <si>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</si>
  <si>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</si>
  <si>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</si>
  <si>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</si>
  <si>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</si>
  <si>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</si>
  <si>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</si>
  <si>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</si>
  <si>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</si>
  <si>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</si>
  <si>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</si>
  <si>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</si>
  <si>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</si>
  <si>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</si>
  <si>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</si>
  <si>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</si>
  <si>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</si>
  <si>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</si>
  <si>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</si>
  <si>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</si>
  <si>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</si>
  <si>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</si>
  <si>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</si>
  <si>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</si>
  <si>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</si>
  <si>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</si>
  <si>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</si>
  <si>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</si>
  <si>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</si>
  <si>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</si>
  <si>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</si>
  <si>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</si>
  <si>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</si>
  <si>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</si>
  <si>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</si>
  <si>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</si>
  <si>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</si>
  <si>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</si>
  <si>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</si>
  <si>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</si>
  <si>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</si>
  <si>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</si>
  <si>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</si>
  <si>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</si>
  <si>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</si>
  <si>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</si>
  <si>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</si>
  <si>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</si>
  <si>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</si>
  <si>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</si>
  <si>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</si>
  <si>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</si>
  <si>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</si>
  <si>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</si>
  <si>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</si>
  <si>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</si>
  <si>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</si>
  <si>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</si>
  <si>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</si>
  <si>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</si>
  <si>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</si>
  <si>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</si>
  <si>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</si>
  <si>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</si>
  <si>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</si>
  <si>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</si>
  <si>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</si>
  <si>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</si>
  <si>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</si>
  <si>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</si>
  <si>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</si>
  <si>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</si>
  <si>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</si>
  <si>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</si>
  <si>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</si>
  <si>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</si>
  <si>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</si>
  <si>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</si>
  <si>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</si>
  <si>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</si>
  <si>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</si>
  <si>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</si>
  <si>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</si>
  <si>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</si>
  <si>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</si>
  <si>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</si>
  <si>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</si>
  <si>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</si>
  <si>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</si>
  <si>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</si>
  <si>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</si>
  <si>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</si>
  <si>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</si>
  <si>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</si>
  <si>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</si>
  <si>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</si>
  <si>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</si>
  <si>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</si>
  <si>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</si>
  <si>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</si>
  <si>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</si>
  <si>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</si>
  <si>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</si>
  <si>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</si>
  <si>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</si>
  <si>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</si>
  <si>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</si>
  <si>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</si>
  <si>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</si>
  <si>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</si>
  <si>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</si>
  <si>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</si>
  <si>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</si>
  <si>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</si>
  <si>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</si>
  <si>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</si>
  <si>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</si>
  <si>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</si>
  <si>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</si>
  <si>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</si>
  <si>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</si>
  <si>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</si>
  <si>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</si>
  <si>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</si>
  <si>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</si>
  <si>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</si>
  <si>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</si>
  <si>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</si>
  <si>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</si>
  <si>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</si>
  <si>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</si>
  <si>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</si>
  <si>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</si>
  <si>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</si>
  <si>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</si>
  <si>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</si>
  <si>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</si>
  <si>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</si>
  <si>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</si>
  <si>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</si>
  <si>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</si>
  <si>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</si>
  <si>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</si>
  <si>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</si>
  <si>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</si>
  <si>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</si>
  <si>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</si>
  <si>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</si>
  <si>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</si>
  <si>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</si>
  <si>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</si>
  <si>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</si>
  <si>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</si>
  <si>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</si>
  <si>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</si>
  <si>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</si>
  <si>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</si>
  <si>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</si>
  <si>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</si>
  <si>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</si>
  <si>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</si>
  <si>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</si>
  <si>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</si>
  <si>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</si>
  <si>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</si>
  <si>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</si>
  <si>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</si>
  <si>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</si>
  <si>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</si>
  <si>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</si>
  <si>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</si>
  <si>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</si>
  <si>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</si>
  <si>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</si>
  <si>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</si>
  <si>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</si>
  <si>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</si>
  <si>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</si>
  <si>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</si>
  <si>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</si>
  <si>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</si>
  <si>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</si>
  <si>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</si>
  <si>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</si>
  <si>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</si>
  <si>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</si>
  <si>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</si>
  <si>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</si>
  <si>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</si>
  <si>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</si>
  <si>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</si>
  <si>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</si>
  <si>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</si>
  <si>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</si>
  <si>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</si>
  <si>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</si>
  <si>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</si>
  <si>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</si>
  <si>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</si>
  <si>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</si>
  <si>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</si>
  <si>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</si>
  <si>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</si>
  <si>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</si>
  <si>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</si>
  <si>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</si>
  <si>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</si>
  <si>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</si>
  <si>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</si>
  <si>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</si>
  <si>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</si>
  <si>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</si>
  <si>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</si>
  <si>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</si>
  <si>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</si>
  <si>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</si>
  <si>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</si>
  <si>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</si>
  <si>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</si>
  <si>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</si>
  <si>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</si>
  <si>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</si>
  <si>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</si>
  <si>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</si>
  <si>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</si>
  <si>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</si>
  <si>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</si>
  <si>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</si>
  <si>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</si>
  <si>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</si>
  <si>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</si>
  <si>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</si>
  <si>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</si>
  <si>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</si>
  <si>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</si>
  <si>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</si>
  <si>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</si>
  <si>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</si>
  <si>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</si>
  <si>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</si>
  <si>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</si>
  <si>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</si>
  <si>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</si>
  <si>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</si>
  <si>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</si>
  <si>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</si>
  <si>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</si>
  <si>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</si>
  <si>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</si>
  <si>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</si>
  <si>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</si>
  <si>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</si>
  <si>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</si>
  <si>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</si>
  <si>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</si>
  <si>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</si>
  <si>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</si>
  <si>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</si>
  <si>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</si>
  <si>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</si>
  <si>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</si>
  <si>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</si>
  <si>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</si>
  <si>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</si>
  <si>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</si>
  <si>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</si>
  <si>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</si>
  <si>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</si>
  <si>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</si>
  <si>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</si>
  <si>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</si>
  <si>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</si>
  <si>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</si>
  <si>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</si>
  <si>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</si>
  <si>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</si>
  <si>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</si>
  <si>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</si>
  <si>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</si>
  <si>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</si>
  <si>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</si>
  <si>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</si>
  <si>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</si>
  <si>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</si>
  <si>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</si>
  <si>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</si>
  <si>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</si>
  <si>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</si>
  <si>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</si>
  <si>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</si>
  <si>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</si>
  <si>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</si>
  <si>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</si>
  <si>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</si>
  <si>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</si>
  <si>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</si>
  <si>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</si>
  <si>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</si>
  <si>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</si>
  <si>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</si>
  <si>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</si>
  <si>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</si>
  <si>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</si>
  <si>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</si>
  <si>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</si>
  <si>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</si>
  <si>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</si>
  <si>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</si>
  <si>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</si>
  <si>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</si>
  <si>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</si>
  <si>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</si>
  <si>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</si>
  <si>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</si>
  <si>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</si>
  <si>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</si>
  <si>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</si>
  <si>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</si>
  <si>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</si>
  <si>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</si>
  <si>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</si>
  <si>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</si>
  <si>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</si>
  <si>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</si>
  <si>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</si>
  <si>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</si>
  <si>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</si>
  <si>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</si>
  <si>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</si>
  <si>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</si>
  <si>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</si>
  <si>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</si>
  <si>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</si>
  <si>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</si>
  <si>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</si>
  <si>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</si>
  <si>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</si>
  <si>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</si>
  <si>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</si>
  <si>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</si>
  <si>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</si>
  <si>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</si>
  <si>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</si>
  <si>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</si>
  <si>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</si>
  <si>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</si>
  <si>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</si>
  <si>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</si>
  <si>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</si>
  <si>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</si>
  <si>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</si>
  <si>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</si>
  <si>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</si>
  <si>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</si>
  <si>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</si>
  <si>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</si>
  <si>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</si>
  <si>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</si>
  <si>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</si>
  <si>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</si>
  <si>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</si>
  <si>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</si>
  <si>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</si>
  <si>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</si>
  <si>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</si>
  <si>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</si>
  <si>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</si>
  <si>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</si>
  <si>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</si>
  <si>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</si>
  <si>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</si>
  <si>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</si>
  <si>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</si>
  <si>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</si>
  <si>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</si>
  <si>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</si>
  <si>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</si>
  <si>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</si>
  <si>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</si>
  <si>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</si>
  <si>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</si>
  <si>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</si>
  <si>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</si>
  <si>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</si>
  <si>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</si>
  <si>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</si>
  <si>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</si>
  <si>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</si>
  <si>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</si>
  <si>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</si>
  <si>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</si>
  <si>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</si>
  <si>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</si>
  <si>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</si>
  <si>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</si>
  <si>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</si>
  <si>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</si>
  <si>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</si>
  <si>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</si>
  <si>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</si>
  <si>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</si>
  <si>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</si>
  <si>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</si>
  <si>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</si>
  <si>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</si>
  <si>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</si>
  <si>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</si>
  <si>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</si>
  <si>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</si>
  <si>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</si>
  <si>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</si>
  <si>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</si>
  <si>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</si>
  <si>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</si>
  <si>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</si>
  <si>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</si>
  <si>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</si>
  <si>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</si>
  <si>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</si>
  <si>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</si>
  <si>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</si>
  <si>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</si>
  <si>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</si>
  <si>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</si>
  <si>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</si>
  <si>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</si>
  <si>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</si>
  <si>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</si>
  <si>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</si>
  <si>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</si>
  <si>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</si>
  <si>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</si>
  <si>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</si>
  <si>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</si>
  <si>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</si>
  <si>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</si>
  <si>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</si>
  <si>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</si>
  <si>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</si>
  <si>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</si>
  <si>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</si>
  <si>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</si>
  <si>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</si>
  <si>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</si>
  <si>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</si>
  <si>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</si>
  <si>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</si>
  <si>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</si>
  <si>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</si>
  <si>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</si>
  <si>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</si>
  <si>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</si>
  <si>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</si>
  <si>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</si>
  <si>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</si>
  <si>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</si>
  <si>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</si>
  <si>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</si>
  <si>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</si>
  <si>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</si>
  <si>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</si>
  <si>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</si>
  <si>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</si>
  <si>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</si>
  <si>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</si>
  <si>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</si>
  <si>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</si>
  <si>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</si>
  <si>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</si>
  <si>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</si>
  <si>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</si>
  <si>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</si>
  <si>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</si>
  <si>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</si>
  <si>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</si>
  <si>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</si>
  <si>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</si>
  <si>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</si>
  <si>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</si>
  <si>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</si>
  <si>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</si>
  <si>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</si>
  <si>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</si>
  <si>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</si>
  <si>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</si>
  <si>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</si>
  <si>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</si>
  <si>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</si>
  <si>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</si>
  <si>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</si>
  <si>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</si>
  <si>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</si>
  <si>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</si>
  <si>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</si>
  <si>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</si>
  <si>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</si>
  <si>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</si>
  <si>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</si>
  <si>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</si>
  <si>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</si>
  <si>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</si>
  <si>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</si>
  <si>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</si>
  <si>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</si>
  <si>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</si>
  <si>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</si>
  <si>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</si>
  <si>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</si>
  <si>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</si>
  <si>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</si>
  <si>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</si>
  <si>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</si>
  <si>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</si>
  <si>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</si>
  <si>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</si>
  <si>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</si>
  <si>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</si>
  <si>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</si>
  <si>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</si>
  <si>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</si>
  <si>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</si>
  <si>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</si>
  <si>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</si>
  <si>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</si>
  <si>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</si>
  <si>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</si>
  <si>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</si>
  <si>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</si>
  <si>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</si>
  <si>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</si>
  <si>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</si>
  <si>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</si>
  <si>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</si>
  <si>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</si>
  <si>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</si>
  <si>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</si>
  <si>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</si>
  <si>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</si>
  <si>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237.5-242.5</t>
  </si>
  <si>
    <t>INDUSTOWER</t>
  </si>
  <si>
    <t>187-193</t>
  </si>
  <si>
    <t>Profit of Rs.170/-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</si>
  <si>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</si>
  <si>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</si>
  <si>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</si>
  <si>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</si>
  <si>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</si>
  <si>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</si>
  <si>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</si>
  <si>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</si>
  <si>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</si>
  <si>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1800-1850</t>
  </si>
  <si>
    <t>Profit of Rs.65.5</t>
  </si>
  <si>
    <t>Profit of Rs.82.5</t>
  </si>
  <si>
    <t>Chemical</t>
  </si>
  <si>
    <t>NSE</t>
  </si>
  <si>
    <t>Profit of Rs.60.50/-</t>
  </si>
  <si>
    <t>Profit of Rs.21.5/-</t>
  </si>
  <si>
    <t>Part profit of Rs.80/-</t>
  </si>
  <si>
    <t>3050-3250</t>
  </si>
  <si>
    <t>5700-5800</t>
  </si>
  <si>
    <t>350-360</t>
  </si>
  <si>
    <t xml:space="preserve">HDFCLIFE </t>
  </si>
  <si>
    <t>715-725</t>
  </si>
  <si>
    <t xml:space="preserve">RELIANCE </t>
  </si>
  <si>
    <t>2300-2400</t>
  </si>
  <si>
    <t xml:space="preserve">IGL </t>
  </si>
  <si>
    <t>545-564</t>
  </si>
  <si>
    <t>107-112</t>
  </si>
  <si>
    <t>Buy&lt;&gt;</t>
  </si>
  <si>
    <t>2000-2050</t>
  </si>
  <si>
    <t>PIIND APRIL FUT</t>
  </si>
  <si>
    <t>2350-2370</t>
  </si>
  <si>
    <t>560-580</t>
  </si>
  <si>
    <t>710-720</t>
  </si>
  <si>
    <t>3750-3800</t>
  </si>
  <si>
    <t>Profit of Rs.38.75/-</t>
  </si>
  <si>
    <t>Profit of Rs.450/-</t>
  </si>
  <si>
    <t>Profit of Rs.460/-</t>
  </si>
  <si>
    <t>NIFTY 14600 PE 08-APR</t>
  </si>
  <si>
    <t>150-170</t>
  </si>
  <si>
    <t>Loss of Rs.36/-</t>
  </si>
  <si>
    <t>BANKNIFTY 32900 PE 08-APR</t>
  </si>
  <si>
    <t>BHARTIARTL APRIL FUT</t>
  </si>
  <si>
    <t>535-540</t>
  </si>
  <si>
    <t>Retail Research Technical Calls &amp; Fundamental Performance Report for the month of April-2021</t>
  </si>
  <si>
    <t>1465-1475</t>
  </si>
  <si>
    <t>1600-1700</t>
  </si>
  <si>
    <t>Profit of Rs.100/-</t>
  </si>
  <si>
    <t>NIFTY 14800 CE 08-APR</t>
  </si>
  <si>
    <t>930-940</t>
  </si>
  <si>
    <t xml:space="preserve">EXIDEIND </t>
  </si>
  <si>
    <t>195-200</t>
  </si>
  <si>
    <t>Profit of Rs.2.5/-</t>
  </si>
  <si>
    <t>Profit of Rs.90/-</t>
  </si>
  <si>
    <t>585-590</t>
  </si>
  <si>
    <t>Profit of Rs.6.5/-</t>
  </si>
  <si>
    <t>BPCL 420 PE APR</t>
  </si>
  <si>
    <t>NIFTY 14700 CE 08-APR</t>
  </si>
  <si>
    <t>140-150</t>
  </si>
  <si>
    <t>Profit of Rs.15/-</t>
  </si>
  <si>
    <t>Profit of Rs.17/-</t>
  </si>
  <si>
    <t>Profit of Rs.45/-</t>
  </si>
  <si>
    <t>Sell</t>
  </si>
  <si>
    <t>Profit of Rs.9.5/-</t>
  </si>
  <si>
    <t>Profit of Rs.1.05/-</t>
  </si>
  <si>
    <t>Profit of Rs.31.5/-</t>
  </si>
  <si>
    <t>Profit of Rs.110/-</t>
  </si>
  <si>
    <t>Profit of Rs.14.5/-</t>
  </si>
  <si>
    <t>AARTIIND APRIL FUT</t>
  </si>
  <si>
    <t>1400-1410</t>
  </si>
  <si>
    <t>440-450</t>
  </si>
  <si>
    <t>Profit of Rs.10.5/-</t>
  </si>
  <si>
    <t>524-530</t>
  </si>
  <si>
    <t>NIFTY 14700 PE 08-APR</t>
  </si>
  <si>
    <t>Loss of Rs.42/-</t>
  </si>
  <si>
    <t>BANKNIFTY 32600 PE 08-APR</t>
  </si>
  <si>
    <t>Loss of Rs.200/-</t>
  </si>
  <si>
    <t>620-640</t>
  </si>
  <si>
    <t>TCS APRIL FUT</t>
  </si>
  <si>
    <t>3380-3390</t>
  </si>
  <si>
    <t>HEROMOTOCO APRIL FUT</t>
  </si>
  <si>
    <t>HCLTECH APR FUT</t>
  </si>
  <si>
    <t>HCLTECH APR 1090 CE</t>
  </si>
  <si>
    <t>HEROMOTOCO APR 3050 CE</t>
  </si>
  <si>
    <t>Profit of Rs.175/-</t>
  </si>
  <si>
    <t xml:space="preserve">LTI </t>
  </si>
  <si>
    <t>4500 -4550</t>
  </si>
  <si>
    <t>TECHM APR FUT</t>
  </si>
  <si>
    <t>TECHM APR 1100 CE</t>
  </si>
  <si>
    <t>Loss of Rs.10/-</t>
  </si>
  <si>
    <t>ANURAS</t>
  </si>
  <si>
    <t>550-560</t>
  </si>
  <si>
    <t>NIFTY 14900 PE 08-APR</t>
  </si>
  <si>
    <t>Profit of Rs.16/-</t>
  </si>
  <si>
    <t xml:space="preserve">ZEEL 210 CE APR </t>
  </si>
  <si>
    <t>9.0-10</t>
  </si>
  <si>
    <t>Profit of Rs.28.5/-</t>
  </si>
  <si>
    <t>Profit of Rs.14/-</t>
  </si>
  <si>
    <t>Profit of Rs.29.50/-</t>
  </si>
  <si>
    <t>Profit of Rs.0.75/-</t>
  </si>
  <si>
    <t xml:space="preserve">HDFCBANK 1460 CE APR </t>
  </si>
  <si>
    <t>50-55</t>
  </si>
  <si>
    <t>1500-1530</t>
  </si>
  <si>
    <t>Profit of Rs.50/-</t>
  </si>
  <si>
    <t>Profit of Rs.20/-</t>
  </si>
  <si>
    <t>Profit of Rs.115/-</t>
  </si>
  <si>
    <t xml:space="preserve">NATIONALUM </t>
  </si>
  <si>
    <t>56-55</t>
  </si>
  <si>
    <t>1900-1920</t>
  </si>
  <si>
    <t>1430-1450</t>
  </si>
  <si>
    <t>1550-1600</t>
  </si>
  <si>
    <t>Profit of Rs.0.95/-</t>
  </si>
  <si>
    <t>Loss of Rs.13.5/-</t>
  </si>
  <si>
    <t>Loss of Rs.30/-</t>
  </si>
  <si>
    <t>Loss of Rs.50/-</t>
  </si>
  <si>
    <t>Loss of Rs.46/-</t>
  </si>
  <si>
    <t>Loss of Rs.22/-</t>
  </si>
  <si>
    <t>Loss of Rs.15.5/-</t>
  </si>
  <si>
    <t>Loss of Rs.125/-</t>
  </si>
  <si>
    <t>Loss of Rs.1.25/-</t>
  </si>
  <si>
    <t>Loss of Rs.5.5/-</t>
  </si>
  <si>
    <t>NIFTY 14200 PE 15-APR</t>
  </si>
  <si>
    <t>BANKNIFTY 31000 PE 15-APR</t>
  </si>
  <si>
    <t>600-700</t>
  </si>
  <si>
    <t>Loss of Rs.150/-</t>
  </si>
  <si>
    <t>INFY 1420 CE APR</t>
  </si>
  <si>
    <t>40-45</t>
  </si>
  <si>
    <t>HEROMOTOCO 2950 CE APR</t>
  </si>
  <si>
    <t>Profit of Rs.7/-</t>
  </si>
  <si>
    <t>Profit of Rs.4.5/-</t>
  </si>
  <si>
    <t>Profit of Rs.5/-</t>
  </si>
  <si>
    <t>2700-2750</t>
  </si>
  <si>
    <t>No profit no loss</t>
  </si>
  <si>
    <t>Loss of Rs.41.5/-</t>
  </si>
  <si>
    <t>4500-4600</t>
  </si>
  <si>
    <t>35-40</t>
  </si>
  <si>
    <t>Profit of Rs.3.5/-</t>
  </si>
  <si>
    <t>NIFTY 14400 PE 15-APR</t>
  </si>
  <si>
    <t>Loss of Rs.27/-</t>
  </si>
  <si>
    <t>730-735</t>
  </si>
  <si>
    <t>ESCORT</t>
  </si>
  <si>
    <t>Loss of Rs.75/-</t>
  </si>
  <si>
    <t>HDFCBANK 1460 CE APR</t>
  </si>
  <si>
    <t>45-50</t>
  </si>
  <si>
    <t>BAJAJ-AUTO 3700 CE APR</t>
  </si>
  <si>
    <t xml:space="preserve">BHARTIARTL 550 CE APR </t>
  </si>
  <si>
    <t>HDFCBANK 1480 CE APR</t>
  </si>
  <si>
    <t>30-35</t>
  </si>
  <si>
    <t>LUPIN 1110 CE APR</t>
  </si>
  <si>
    <t>Profit of Rs.11/-</t>
  </si>
  <si>
    <t>560-565</t>
  </si>
  <si>
    <t>Profit of Rs.12.5/-</t>
  </si>
  <si>
    <t>Profit of Rs.63.5/-</t>
  </si>
  <si>
    <t>4300-4400</t>
  </si>
  <si>
    <t xml:space="preserve">GRANULES APR FUT </t>
  </si>
  <si>
    <t>Loss of Rs.2.25/-</t>
  </si>
  <si>
    <t>Loss of Rs.72.5/-</t>
  </si>
  <si>
    <t>HCLTECH 1040 CE APR</t>
  </si>
  <si>
    <t>22-25</t>
  </si>
  <si>
    <t>NIFTY 14200 PE 22-APR</t>
  </si>
  <si>
    <t xml:space="preserve"> NIFTY 14200 PE 22-APR</t>
  </si>
  <si>
    <t>590-600</t>
  </si>
  <si>
    <t>Profit of Rs.6/-</t>
  </si>
  <si>
    <t>ALKEM APR FUT</t>
  </si>
  <si>
    <t>2880-2900</t>
  </si>
  <si>
    <t xml:space="preserve">ESCORTS </t>
  </si>
  <si>
    <t>1270-1280</t>
  </si>
  <si>
    <t>AUROPHARMA APR FUT</t>
  </si>
  <si>
    <t xml:space="preserve">HCLTECH APR FUT </t>
  </si>
  <si>
    <t>1900-1950</t>
  </si>
  <si>
    <t>Profit of Rs.19.5/-</t>
  </si>
  <si>
    <t>Profit of Rs.2/-</t>
  </si>
  <si>
    <t>Loss of Rs.23.5/-</t>
  </si>
  <si>
    <t>Profit of Rs.13/-</t>
  </si>
  <si>
    <t>Loss of Rs.9.5/-</t>
  </si>
  <si>
    <t>Loss of Rs.155/-</t>
  </si>
  <si>
    <t>Profit of Rs.29/-</t>
  </si>
  <si>
    <t>Profit of Rs.16.5/-</t>
  </si>
  <si>
    <t>Loss of Rs.52.5/-</t>
  </si>
  <si>
    <t>BHARTIARTL 540 CE APR</t>
  </si>
  <si>
    <t xml:space="preserve"> IGL </t>
  </si>
  <si>
    <t>508-512</t>
  </si>
  <si>
    <t>535-545</t>
  </si>
  <si>
    <t>Loss of Rs.20/-</t>
  </si>
  <si>
    <t>Profit of Rs.4/-</t>
  </si>
  <si>
    <t xml:space="preserve">BPCL 415 CE APR </t>
  </si>
  <si>
    <t>Profit of Rs.1/-</t>
  </si>
  <si>
    <t>NIFTY 14000 PE 22-APR</t>
  </si>
  <si>
    <t>70-80</t>
  </si>
  <si>
    <t>Loss of Rs.9/-</t>
  </si>
  <si>
    <t>Loss of Rs.80/-</t>
  </si>
  <si>
    <t>125-128</t>
  </si>
  <si>
    <t>HDFCIFE 690 CE APR</t>
  </si>
  <si>
    <t>14-16</t>
  </si>
  <si>
    <t xml:space="preserve">HDFCAMC APR FUT </t>
  </si>
  <si>
    <t>2900-2920</t>
  </si>
  <si>
    <t>ESCORTS 1200 CE APR</t>
  </si>
  <si>
    <t>100-120</t>
  </si>
  <si>
    <t>1220-1240</t>
  </si>
  <si>
    <t>Profit of Rs.1.75/-</t>
  </si>
  <si>
    <t>BANKNIFTY 31600 CE 22-APR</t>
  </si>
  <si>
    <t>Loss of Rs.27.5/-</t>
  </si>
  <si>
    <t>ASIANPAINT 2520 CE APR</t>
  </si>
  <si>
    <t>EXIDEIND 175 CE APR</t>
  </si>
  <si>
    <t>4-5.0</t>
  </si>
  <si>
    <t>HDFCAMC APR FUT</t>
  </si>
  <si>
    <t>Profit of Rs.1.5/-</t>
  </si>
  <si>
    <t>Profit of Rs.7.5/-</t>
  </si>
  <si>
    <t>ALPHA LEON ENTERPRISES LLP</t>
  </si>
  <si>
    <t>OLGA TRADING PRIVATE LIMITED</t>
  </si>
  <si>
    <t>Loss of Rs.6.5/-</t>
  </si>
  <si>
    <t>Profit of Rs.1.8/-</t>
  </si>
  <si>
    <t>ICICIBANK 590 CE APR</t>
  </si>
  <si>
    <t>Profit of Rs.41.5/-</t>
  </si>
  <si>
    <t>Loss of Rs.8/-</t>
  </si>
  <si>
    <t>HDFCLIFE 690 CE APR</t>
  </si>
  <si>
    <t>16-18</t>
  </si>
  <si>
    <t>Profit of Rs.2.25/-</t>
  </si>
  <si>
    <t>Loss of Rs.2.90/-</t>
  </si>
  <si>
    <t>Loss of Rs.1.15/-</t>
  </si>
  <si>
    <t xml:space="preserve">RBLBANK </t>
  </si>
  <si>
    <t xml:space="preserve">LUPIN </t>
  </si>
  <si>
    <t>NIFTY 14400 PE APR</t>
  </si>
  <si>
    <t xml:space="preserve">BIOCON </t>
  </si>
  <si>
    <t>396-398</t>
  </si>
  <si>
    <t xml:space="preserve">GLENMARK </t>
  </si>
  <si>
    <t>Profit of Rs.15.5/-</t>
  </si>
  <si>
    <t>SHANGAR</t>
  </si>
  <si>
    <t>Loss of Rs.33/-</t>
  </si>
  <si>
    <t>Loss of Rs.5/-</t>
  </si>
  <si>
    <t>ASIANPAINT 2560 CE APR</t>
  </si>
  <si>
    <t>Loss of Rs.39/-</t>
  </si>
  <si>
    <t xml:space="preserve">TATACHEM </t>
  </si>
  <si>
    <t>MANSI SHARES &amp; STOCK ADVISORS PVT LTD</t>
  </si>
  <si>
    <t>Profit of Rs.8/-</t>
  </si>
  <si>
    <t>Part Profit of Rs.225/-</t>
  </si>
  <si>
    <t xml:space="preserve">HDFCAMC </t>
  </si>
  <si>
    <t>2790-2810</t>
  </si>
  <si>
    <t>Profit of Rs.38/-</t>
  </si>
  <si>
    <t xml:space="preserve">DHANUKA </t>
  </si>
  <si>
    <t>753-755</t>
  </si>
  <si>
    <t xml:space="preserve">COLPAL </t>
  </si>
  <si>
    <t>1498-1502</t>
  </si>
  <si>
    <t>Profit of Rs.105/-</t>
  </si>
  <si>
    <t>Profit of Rs.13.50/-</t>
  </si>
  <si>
    <t xml:space="preserve">AXISBANK </t>
  </si>
  <si>
    <t>HEROMOTOCO MAY FUT</t>
  </si>
  <si>
    <t>NIFTY 14700 PE APR</t>
  </si>
  <si>
    <t>SHREE SHIVSHAKTI PROJECT CONSULTANT PRIVATE LIMITED</t>
  </si>
  <si>
    <t>SSPNFIN</t>
  </si>
  <si>
    <t>ASHOK KUMAR SINGH</t>
  </si>
  <si>
    <t>ESPS FINSERVE PRIVATE LIMITED</t>
  </si>
  <si>
    <t>MCLEODRUSS</t>
  </si>
  <si>
    <t>Mcleod Russel India Limit</t>
  </si>
  <si>
    <t>PNC</t>
  </si>
  <si>
    <t>Pritish Nandy Comm. Ltd.</t>
  </si>
  <si>
    <t>BHANSALI VENTURES</t>
  </si>
  <si>
    <t>Loss of Rs.23.50/-</t>
  </si>
  <si>
    <t>Part Profit of Rs.22.50/-</t>
  </si>
  <si>
    <t xml:space="preserve">CROMPTON </t>
  </si>
  <si>
    <t>Loss of Rs.42.5/-</t>
  </si>
  <si>
    <t xml:space="preserve">SUMICHEM </t>
  </si>
  <si>
    <t>298-302</t>
  </si>
  <si>
    <t>330-340</t>
  </si>
  <si>
    <t>NIFTY 14900 PE APR</t>
  </si>
  <si>
    <t>50-60</t>
  </si>
  <si>
    <t>HINDUNILVR 2460 CE MAY</t>
  </si>
  <si>
    <t>59-61</t>
  </si>
  <si>
    <t>85-90</t>
  </si>
  <si>
    <t>Loss of Rs.13/-</t>
  </si>
  <si>
    <t>GENNEX</t>
  </si>
  <si>
    <t>PRAGYA MERCANTILE PVT LTD</t>
  </si>
  <si>
    <t>GOODPOINT TRADERS PRIVATE LIMITED</t>
  </si>
  <si>
    <t>HALDYNGL</t>
  </si>
  <si>
    <t>JUPITERIN</t>
  </si>
  <si>
    <t>MATRIMONY</t>
  </si>
  <si>
    <t>TATA TRUSTEE COMPANY LIMI TED TRUSTEE FOR TATA MUTUAL FUND</t>
  </si>
  <si>
    <t>CMDB II</t>
  </si>
  <si>
    <t>MEHAI</t>
  </si>
  <si>
    <t>RIBATEX</t>
  </si>
  <si>
    <t>DEEPAK KUMAR</t>
  </si>
  <si>
    <t>SAMIRBHAI RASIKLAL SHAH</t>
  </si>
  <si>
    <t>GOENKA BUSINESS &amp; FINANCE LIMITED</t>
  </si>
  <si>
    <t>SHRIDINE</t>
  </si>
  <si>
    <t>VARSHA SHARAD SHAH</t>
  </si>
  <si>
    <t>SPACEAGE</t>
  </si>
  <si>
    <t>DEVJEET CHAKRABORTY</t>
  </si>
  <si>
    <t>APOLLO</t>
  </si>
  <si>
    <t>Apollo Micro Systems Ltd</t>
  </si>
  <si>
    <t>A K G SECURITIES AND CONSULTANCY LTD.</t>
  </si>
  <si>
    <t>GRAVITON RESEARCH CAPITAL LLP</t>
  </si>
  <si>
    <t>VAIBHAV STOCK AND DERIVATIVES BROKING PRIVATE LIMITED</t>
  </si>
  <si>
    <t>BESTAGRO</t>
  </si>
  <si>
    <t>Best Agrolife Limited</t>
  </si>
  <si>
    <t>SIDHIVINAYAK CHEMTECH PRIVATE LIMITED</t>
  </si>
  <si>
    <t>BFUTILITIE</t>
  </si>
  <si>
    <t>BF Utilities Limited</t>
  </si>
  <si>
    <t>TEJAS TRADEFIN LLP</t>
  </si>
  <si>
    <t>FILATEX</t>
  </si>
  <si>
    <t>Filatex India Ltd</t>
  </si>
  <si>
    <t>SWARNIM COMMOSALE PVT LTD</t>
  </si>
  <si>
    <t>GENESYS</t>
  </si>
  <si>
    <t>Genesys International Cor</t>
  </si>
  <si>
    <t>AEGIS INVESTMENT FUND</t>
  </si>
  <si>
    <t>IDFC Limited</t>
  </si>
  <si>
    <t>PLUTUS WEALTH MANAGEMENT LLP</t>
  </si>
  <si>
    <t>LINCOLN</t>
  </si>
  <si>
    <t>Lincoln Pharma Ltd</t>
  </si>
  <si>
    <t>MAANALU</t>
  </si>
  <si>
    <t>Maan Aluminium Limited</t>
  </si>
  <si>
    <t>RAJ KUMAR JAIN</t>
  </si>
  <si>
    <t>MITTAL</t>
  </si>
  <si>
    <t>Mittal Life Style Limited</t>
  </si>
  <si>
    <t>TRILOCHAN MISHRA</t>
  </si>
  <si>
    <t>STEPPING STONE CONSTRUCTION PRIVATE LIMITED</t>
  </si>
  <si>
    <t>FELIX</t>
  </si>
  <si>
    <t>Felix Industries Ltd.</t>
  </si>
  <si>
    <t>SILKON TRADES LLP</t>
  </si>
  <si>
    <t>ASPIRE EMERGING FUND</t>
  </si>
  <si>
    <t>MMFL</t>
  </si>
  <si>
    <t>MM Forgings Ltd.</t>
  </si>
  <si>
    <t>KUWAIT INVESTMENT AUTHORITY FUND F239</t>
  </si>
  <si>
    <t>RADIOCITY</t>
  </si>
  <si>
    <t>Music Broadcast Limited</t>
  </si>
  <si>
    <t>HDFC STANDARD LIFE INSURANCE CO LTD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</si>
</sst>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6" fillId="0" borderId="0" applyFont="0" applyFill="0" applyBorder="0" applyAlignment="0" applyProtection="0"/>
    <xf numFmtId="0" fontId="31" fillId="28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0" fillId="30" borderId="0" applyNumberFormat="0" applyBorder="0" applyAlignment="0" applyProtection="0"/>
    <xf numFmtId="0" fontId="30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0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6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6" borderId="31" applyNumberFormat="0" applyAlignment="0" applyProtection="0"/>
    <xf numFmtId="0" fontId="43" fillId="56" borderId="31" applyNumberFormat="0" applyAlignment="0" applyProtection="0"/>
    <xf numFmtId="0" fontId="43" fillId="56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608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12" borderId="0" xfId="0" applyFont="1" applyFill="1" applyAlignment="1">
      <alignment horizontal="center"/>
    </xf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6" fillId="2" borderId="4" xfId="0" applyNumberFormat="1" applyFont="1" applyFill="1" applyBorder="1" applyAlignment="1">
      <alignment horizontal="left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0" fontId="46" fillId="20" borderId="9" xfId="0" applyFont="1" applyFill="1" applyBorder="1" applyAlignment="1">
      <alignment horizontal="center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49" fillId="58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9" fillId="45" borderId="35" xfId="0" applyFont="1" applyFill="1" applyBorder="1"/>
    <xf numFmtId="0" fontId="46" fillId="45" borderId="35" xfId="0" applyFont="1" applyFill="1" applyBorder="1" applyAlignment="1">
      <alignment horizontal="center" vertical="center"/>
    </xf>
    <xf numFmtId="0" fontId="7" fillId="45" borderId="35" xfId="0" applyFont="1" applyFill="1" applyBorder="1" applyAlignment="1">
      <alignment horizontal="center" vertic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4" fontId="46" fillId="58" borderId="35" xfId="0" applyNumberFormat="1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5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164" fontId="46" fillId="45" borderId="35" xfId="0" applyNumberFormat="1" applyFont="1" applyFill="1" applyBorder="1" applyAlignment="1">
      <alignment horizontal="center" vertical="center"/>
    </xf>
    <xf numFmtId="0" fontId="0" fillId="58" borderId="35" xfId="0" applyNumberFormat="1" applyFill="1" applyBorder="1" applyAlignment="1">
      <alignment horizontal="center" vertical="center"/>
    </xf>
    <xf numFmtId="164" fontId="0" fillId="58" borderId="35" xfId="0" applyNumberFormat="1" applyFill="1" applyBorder="1" applyAlignment="1">
      <alignment horizontal="center" vertical="center"/>
    </xf>
    <xf numFmtId="15" fontId="0" fillId="58" borderId="35" xfId="0" applyNumberFormat="1" applyFill="1" applyBorder="1" applyAlignment="1">
      <alignment horizontal="center" vertical="center"/>
    </xf>
    <xf numFmtId="43" fontId="46" fillId="58" borderId="35" xfId="160" applyFont="1" applyFill="1" applyBorder="1" applyAlignment="1">
      <alignment horizontal="center" vertical="top"/>
    </xf>
    <xf numFmtId="0" fontId="0" fillId="58" borderId="35" xfId="0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top"/>
    </xf>
    <xf numFmtId="165" fontId="46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4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43" fontId="8" fillId="59" borderId="35" xfId="160" applyFont="1" applyFill="1" applyBorder="1" applyAlignment="1">
      <alignment horizontal="left" vertical="center"/>
    </xf>
    <xf numFmtId="43" fontId="46" fillId="59" borderId="35" xfId="160" applyFont="1" applyFill="1" applyBorder="1" applyAlignment="1">
      <alignment horizontal="center" vertical="top"/>
    </xf>
    <xf numFmtId="0" fontId="46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6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169" fontId="7" fillId="45" borderId="35" xfId="0" applyNumberFormat="1" applyFont="1" applyFill="1" applyBorder="1" applyAlignment="1">
      <alignment horizontal="center" vertical="center"/>
    </xf>
    <xf numFmtId="43" fontId="7" fillId="45" borderId="35" xfId="160" applyFont="1" applyFill="1" applyBorder="1" applyAlignment="1">
      <alignment horizontal="center" vertical="center"/>
    </xf>
    <xf numFmtId="0" fontId="0" fillId="25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2" fontId="7" fillId="58" borderId="35" xfId="0" applyNumberFormat="1" applyFont="1" applyFill="1" applyBorder="1" applyAlignment="1">
      <alignment horizontal="center" vertical="center"/>
    </xf>
    <xf numFmtId="16" fontId="48" fillId="45" borderId="35" xfId="160" applyNumberFormat="1" applyFont="1" applyFill="1" applyBorder="1" applyAlignment="1">
      <alignment horizontal="center" vertical="center"/>
    </xf>
    <xf numFmtId="0" fontId="46" fillId="0" borderId="11" xfId="9" applyFont="1" applyFill="1" applyBorder="1" applyAlignment="1">
      <alignment horizontal="center"/>
    </xf>
    <xf numFmtId="0" fontId="46" fillId="25" borderId="0" xfId="0" applyFont="1" applyFill="1" applyAlignment="1">
      <alignment horizontal="center"/>
    </xf>
    <xf numFmtId="0" fontId="7" fillId="45" borderId="36" xfId="0" applyFont="1" applyFill="1" applyBorder="1" applyAlignment="1">
      <alignment horizontal="center" vertical="center"/>
    </xf>
    <xf numFmtId="16" fontId="7" fillId="45" borderId="35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0" fillId="58" borderId="9" xfId="0" applyFont="1" applyFill="1" applyBorder="1" applyAlignment="1">
      <alignment horizontal="center"/>
    </xf>
    <xf numFmtId="15" fontId="0" fillId="58" borderId="0" xfId="0" applyNumberFormat="1" applyFill="1" applyBorder="1" applyAlignment="1">
      <alignment horizontal="center" vertical="center"/>
    </xf>
    <xf numFmtId="43" fontId="8" fillId="58" borderId="35" xfId="160" applyFont="1" applyFill="1" applyBorder="1" applyAlignment="1">
      <alignment horizontal="left" vertical="center"/>
    </xf>
    <xf numFmtId="0" fontId="7" fillId="58" borderId="5" xfId="0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165" fontId="46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169" fontId="7" fillId="58" borderId="35" xfId="0" applyNumberFormat="1" applyFont="1" applyFill="1" applyBorder="1" applyAlignment="1">
      <alignment horizontal="center" vertical="center"/>
    </xf>
    <xf numFmtId="43" fontId="7" fillId="58" borderId="35" xfId="160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6" fontId="48" fillId="58" borderId="35" xfId="160" applyNumberFormat="1" applyFont="1" applyFill="1" applyBorder="1" applyAlignment="1">
      <alignment horizontal="center" vertical="center"/>
    </xf>
    <xf numFmtId="2" fontId="7" fillId="45" borderId="36" xfId="0" applyNumberFormat="1" applyFont="1" applyFill="1" applyBorder="1" applyAlignment="1">
      <alignment horizontal="center" vertical="center"/>
    </xf>
    <xf numFmtId="2" fontId="7" fillId="45" borderId="35" xfId="0" applyNumberFormat="1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left"/>
    </xf>
    <xf numFmtId="0" fontId="7" fillId="45" borderId="36" xfId="0" applyFont="1" applyFill="1" applyBorder="1" applyAlignment="1">
      <alignment horizontal="center" vertical="center"/>
    </xf>
    <xf numFmtId="1" fontId="0" fillId="45" borderId="35" xfId="0" applyNumberFormat="1" applyFill="1" applyBorder="1" applyAlignment="1">
      <alignment horizontal="center" vertical="center"/>
    </xf>
    <xf numFmtId="164" fontId="0" fillId="45" borderId="35" xfId="0" applyNumberFormat="1" applyFill="1" applyBorder="1" applyAlignment="1">
      <alignment horizontal="center" vertical="center"/>
    </xf>
    <xf numFmtId="165" fontId="0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left"/>
    </xf>
    <xf numFmtId="0" fontId="0" fillId="45" borderId="35" xfId="0" applyFont="1" applyFill="1" applyBorder="1" applyAlignment="1">
      <alignment horizontal="center" vertical="center"/>
    </xf>
    <xf numFmtId="10" fontId="7" fillId="45" borderId="35" xfId="51" applyNumberFormat="1" applyFont="1" applyFill="1" applyBorder="1" applyAlignment="1" applyProtection="1">
      <alignment horizontal="center" vertical="center" wrapText="1"/>
    </xf>
    <xf numFmtId="16" fontId="7" fillId="45" borderId="35" xfId="160" applyNumberFormat="1" applyFont="1" applyFill="1" applyBorder="1" applyAlignment="1">
      <alignment horizontal="center" vertical="center"/>
    </xf>
    <xf numFmtId="1" fontId="46" fillId="58" borderId="35" xfId="0" applyNumberFormat="1" applyFont="1" applyFill="1" applyBorder="1" applyAlignment="1">
      <alignment horizontal="center" vertical="center"/>
    </xf>
    <xf numFmtId="0" fontId="46" fillId="45" borderId="35" xfId="0" applyNumberFormat="1" applyFont="1" applyFill="1" applyBorder="1" applyAlignment="1">
      <alignment horizontal="center" vertical="center"/>
    </xf>
    <xf numFmtId="0" fontId="0" fillId="45" borderId="35" xfId="0" applyNumberFormat="1" applyFill="1" applyBorder="1" applyAlignment="1">
      <alignment horizontal="center" vertical="center"/>
    </xf>
    <xf numFmtId="15" fontId="0" fillId="45" borderId="35" xfId="0" applyNumberFormat="1" applyFill="1" applyBorder="1" applyAlignment="1">
      <alignment horizontal="center" vertical="center"/>
    </xf>
    <xf numFmtId="43" fontId="46" fillId="45" borderId="35" xfId="160" applyFont="1" applyFill="1" applyBorder="1" applyAlignment="1">
      <alignment horizontal="center" vertical="top"/>
    </xf>
    <xf numFmtId="0" fontId="0" fillId="45" borderId="35" xfId="0" applyFill="1" applyBorder="1" applyAlignment="1">
      <alignment horizontal="center" vertical="center"/>
    </xf>
    <xf numFmtId="0" fontId="46" fillId="45" borderId="35" xfId="0" applyFont="1" applyFill="1" applyBorder="1" applyAlignment="1">
      <alignment horizontal="center" vertical="top"/>
    </xf>
    <xf numFmtId="0" fontId="7" fillId="45" borderId="36" xfId="0" applyFont="1" applyFill="1" applyBorder="1" applyAlignment="1">
      <alignment horizontal="center" vertical="center"/>
    </xf>
    <xf numFmtId="0" fontId="46" fillId="58" borderId="35" xfId="0" applyNumberFormat="1" applyFont="1" applyFill="1" applyBorder="1" applyAlignment="1">
      <alignment horizontal="center" vertical="center"/>
    </xf>
    <xf numFmtId="0" fontId="0" fillId="49" borderId="35" xfId="0" applyNumberFormat="1" applyFill="1" applyBorder="1" applyAlignment="1">
      <alignment horizontal="center" vertical="center"/>
    </xf>
    <xf numFmtId="164" fontId="0" fillId="49" borderId="35" xfId="0" applyNumberFormat="1" applyFill="1" applyBorder="1" applyAlignment="1">
      <alignment horizontal="center" vertical="center"/>
    </xf>
    <xf numFmtId="15" fontId="0" fillId="49" borderId="35" xfId="0" applyNumberFormat="1" applyFill="1" applyBorder="1" applyAlignment="1">
      <alignment horizontal="center" vertical="center"/>
    </xf>
    <xf numFmtId="43" fontId="8" fillId="49" borderId="35" xfId="160" applyFont="1" applyFill="1" applyBorder="1" applyAlignment="1">
      <alignment horizontal="left" vertical="center"/>
    </xf>
    <xf numFmtId="43" fontId="46" fillId="49" borderId="35" xfId="160" applyFont="1" applyFill="1" applyBorder="1" applyAlignment="1">
      <alignment horizontal="center" vertical="top"/>
    </xf>
    <xf numFmtId="0" fontId="46" fillId="49" borderId="35" xfId="0" applyFont="1" applyFill="1" applyBorder="1" applyAlignment="1">
      <alignment horizontal="center" vertical="center"/>
    </xf>
    <xf numFmtId="0" fontId="0" fillId="49" borderId="35" xfId="0" applyFill="1" applyBorder="1" applyAlignment="1">
      <alignment horizontal="center" vertical="center"/>
    </xf>
    <xf numFmtId="0" fontId="46" fillId="49" borderId="35" xfId="0" applyFont="1" applyFill="1" applyBorder="1" applyAlignment="1">
      <alignment horizontal="center" vertical="top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0" fontId="7" fillId="49" borderId="35" xfId="51" applyNumberFormat="1" applyFont="1" applyFill="1" applyBorder="1" applyAlignment="1" applyProtection="1">
      <alignment horizontal="center" vertical="center" wrapText="1"/>
    </xf>
    <xf numFmtId="16" fontId="7" fillId="49" borderId="35" xfId="16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1" fontId="0" fillId="49" borderId="35" xfId="0" applyNumberFormat="1" applyFill="1" applyBorder="1" applyAlignment="1">
      <alignment horizontal="center" vertical="center"/>
    </xf>
    <xf numFmtId="164" fontId="46" fillId="49" borderId="35" xfId="0" applyNumberFormat="1" applyFont="1" applyFill="1" applyBorder="1" applyAlignment="1">
      <alignment horizontal="center" vertical="center"/>
    </xf>
    <xf numFmtId="165" fontId="0" fillId="49" borderId="35" xfId="0" applyNumberFormat="1" applyFont="1" applyFill="1" applyBorder="1" applyAlignment="1">
      <alignment horizontal="center" vertical="center"/>
    </xf>
    <xf numFmtId="0" fontId="8" fillId="49" borderId="35" xfId="0" applyFont="1" applyFill="1" applyBorder="1" applyAlignment="1">
      <alignment horizontal="left"/>
    </xf>
    <xf numFmtId="0" fontId="0" fillId="49" borderId="35" xfId="0" applyFont="1" applyFill="1" applyBorder="1" applyAlignment="1">
      <alignment horizontal="center" vertical="center"/>
    </xf>
    <xf numFmtId="0" fontId="7" fillId="49" borderId="35" xfId="0" applyFont="1" applyFill="1" applyBorder="1" applyAlignment="1">
      <alignment horizontal="center" vertical="center"/>
    </xf>
    <xf numFmtId="2" fontId="7" fillId="49" borderId="35" xfId="0" applyNumberFormat="1" applyFont="1" applyFill="1" applyBorder="1" applyAlignment="1">
      <alignment horizontal="center" vertical="center"/>
    </xf>
    <xf numFmtId="16" fontId="48" fillId="49" borderId="35" xfId="16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164" fontId="46" fillId="59" borderId="35" xfId="0" applyNumberFormat="1" applyFont="1" applyFill="1" applyBorder="1" applyAlignment="1">
      <alignment horizontal="center" vertical="center"/>
    </xf>
    <xf numFmtId="0" fontId="49" fillId="59" borderId="35" xfId="0" applyFont="1" applyFill="1" applyBorder="1"/>
    <xf numFmtId="0" fontId="7" fillId="59" borderId="35" xfId="0" applyFont="1" applyFill="1" applyBorder="1" applyAlignment="1">
      <alignment horizontal="center" vertical="center"/>
    </xf>
    <xf numFmtId="2" fontId="7" fillId="59" borderId="35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165" fontId="0" fillId="2" borderId="35" xfId="0" applyNumberForma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43" fontId="7" fillId="45" borderId="36" xfId="160" applyFont="1" applyFill="1" applyBorder="1" applyAlignment="1">
      <alignment horizontal="center" vertical="center"/>
    </xf>
    <xf numFmtId="43" fontId="7" fillId="45" borderId="37" xfId="160" applyFont="1" applyFill="1" applyBorder="1" applyAlignment="1">
      <alignment horizontal="center" vertical="center"/>
    </xf>
    <xf numFmtId="16" fontId="48" fillId="45" borderId="36" xfId="160" applyNumberFormat="1" applyFont="1" applyFill="1" applyBorder="1" applyAlignment="1">
      <alignment horizontal="center" vertical="center"/>
    </xf>
    <xf numFmtId="16" fontId="48" fillId="45" borderId="37" xfId="160" applyNumberFormat="1" applyFont="1" applyFill="1" applyBorder="1" applyAlignment="1">
      <alignment horizontal="center" vertical="center"/>
    </xf>
    <xf numFmtId="0" fontId="46" fillId="45" borderId="36" xfId="0" applyFont="1" applyFill="1" applyBorder="1" applyAlignment="1">
      <alignment horizontal="center" vertical="center"/>
    </xf>
    <xf numFmtId="0" fontId="46" fillId="45" borderId="37" xfId="0" applyFont="1" applyFill="1" applyBorder="1" applyAlignment="1">
      <alignment horizontal="center" vertical="center"/>
    </xf>
    <xf numFmtId="164" fontId="46" fillId="45" borderId="36" xfId="0" applyNumberFormat="1" applyFont="1" applyFill="1" applyBorder="1" applyAlignment="1">
      <alignment horizontal="center" vertical="center"/>
    </xf>
    <xf numFmtId="164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7" xfId="0" applyFont="1" applyFill="1" applyBorder="1" applyAlignment="1">
      <alignment horizontal="center" vertical="center"/>
    </xf>
    <xf numFmtId="16" fontId="7" fillId="45" borderId="36" xfId="160" applyNumberFormat="1" applyFont="1" applyFill="1" applyBorder="1" applyAlignment="1">
      <alignment horizontal="center" vertical="center"/>
    </xf>
    <xf numFmtId="16" fontId="7" fillId="45" borderId="37" xfId="16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4" sqref="C24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4"/>
      <c r="B2" s="305"/>
      <c r="C2" s="304"/>
      <c r="D2" s="304"/>
      <c r="E2" s="304"/>
      <c r="F2" s="304"/>
      <c r="G2" s="304"/>
      <c r="H2" s="306"/>
      <c r="I2" s="320"/>
      <c r="J2" s="320"/>
      <c r="K2" s="320"/>
      <c r="L2" s="258"/>
    </row>
    <row r="3" spans="1:12">
      <c r="A3" s="304"/>
      <c r="B3" s="305"/>
      <c r="C3" s="304"/>
      <c r="D3" s="304"/>
      <c r="E3" s="304"/>
      <c r="F3" s="304"/>
      <c r="G3" s="304"/>
      <c r="H3" s="306"/>
      <c r="I3" s="320"/>
      <c r="J3" s="320"/>
      <c r="K3" s="320"/>
      <c r="L3" s="258"/>
    </row>
    <row r="4" spans="1:12">
      <c r="A4" s="304"/>
      <c r="B4" s="305"/>
      <c r="C4" s="304"/>
      <c r="D4" s="304"/>
      <c r="E4" s="304"/>
      <c r="F4" s="304"/>
      <c r="G4" s="304"/>
      <c r="H4" s="306"/>
      <c r="I4" s="320"/>
      <c r="J4" s="320"/>
      <c r="K4" s="320"/>
      <c r="L4" s="258"/>
    </row>
    <row r="5" spans="1:12" s="50" customFormat="1">
      <c r="A5" s="85"/>
      <c r="B5" s="307"/>
      <c r="C5" s="85"/>
      <c r="D5" s="85"/>
      <c r="E5" s="85"/>
      <c r="F5" s="85"/>
      <c r="G5" s="85"/>
      <c r="H5" s="307"/>
    </row>
    <row r="6" spans="1:12" s="50" customFormat="1">
      <c r="A6" s="85"/>
      <c r="B6" s="307"/>
      <c r="C6" s="85"/>
      <c r="D6" s="85"/>
      <c r="E6" s="85"/>
      <c r="F6" s="85"/>
      <c r="G6" s="85"/>
      <c r="H6" s="307"/>
    </row>
    <row r="7" spans="1:12" s="50" customFormat="1">
      <c r="A7" s="85"/>
      <c r="B7" s="307"/>
      <c r="C7" s="85"/>
      <c r="D7" s="85"/>
      <c r="E7" s="85"/>
      <c r="F7" s="85"/>
      <c r="G7" s="85"/>
      <c r="H7" s="307"/>
    </row>
    <row r="8" spans="1:12" s="50" customFormat="1">
      <c r="A8" s="85"/>
      <c r="B8" s="307"/>
      <c r="C8" s="85"/>
      <c r="D8" s="85"/>
      <c r="E8" s="85"/>
      <c r="F8" s="85"/>
      <c r="G8" s="85"/>
      <c r="H8" s="307"/>
    </row>
    <row r="10" spans="1:12" ht="15.75">
      <c r="B10" s="266">
        <v>44316</v>
      </c>
      <c r="C10" s="308"/>
      <c r="E10" s="309"/>
    </row>
    <row r="11" spans="1:12">
      <c r="B11" s="266"/>
      <c r="C11" s="310"/>
    </row>
    <row r="12" spans="1:12">
      <c r="B12" s="311" t="s">
        <v>1</v>
      </c>
      <c r="C12" s="262" t="s">
        <v>2</v>
      </c>
      <c r="D12" s="311" t="s">
        <v>3</v>
      </c>
    </row>
    <row r="13" spans="1:12">
      <c r="B13" s="312">
        <v>1</v>
      </c>
      <c r="C13" s="313" t="s">
        <v>4</v>
      </c>
      <c r="D13" s="314" t="s">
        <v>5</v>
      </c>
    </row>
    <row r="14" spans="1:12">
      <c r="B14" s="312">
        <v>2</v>
      </c>
      <c r="C14" s="313" t="s">
        <v>6</v>
      </c>
      <c r="D14" s="314" t="s">
        <v>7</v>
      </c>
    </row>
    <row r="15" spans="1:12">
      <c r="B15" s="315">
        <v>3</v>
      </c>
      <c r="C15" s="316" t="s">
        <v>8</v>
      </c>
      <c r="D15" s="314" t="s">
        <v>9</v>
      </c>
    </row>
    <row r="16" spans="1:12">
      <c r="B16" s="118">
        <v>4</v>
      </c>
      <c r="C16" s="317" t="s">
        <v>10</v>
      </c>
      <c r="D16" s="318" t="s">
        <v>11</v>
      </c>
    </row>
    <row r="17" spans="2:11">
      <c r="B17" s="118">
        <v>5</v>
      </c>
      <c r="C17" s="317" t="s">
        <v>12</v>
      </c>
      <c r="D17" s="319"/>
    </row>
    <row r="25" spans="2:11">
      <c r="E25" s="38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L12" sqref="L12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3" spans="1:16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</row>
    <row r="4" spans="1:16" ht="6.75" customHeight="1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</row>
    <row r="5" spans="1:16" ht="24" customHeight="1">
      <c r="M5" s="246" t="s">
        <v>14</v>
      </c>
    </row>
    <row r="6" spans="1:16" ht="16.5" customHeight="1" thickBot="1">
      <c r="A6" s="281" t="s">
        <v>15</v>
      </c>
      <c r="B6" s="281"/>
      <c r="L6" s="266">
        <f>Main!B10</f>
        <v>44316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5"/>
      <c r="B8" s="295"/>
      <c r="K8" s="266"/>
      <c r="L8" s="266"/>
      <c r="M8" s="266"/>
    </row>
    <row r="9" spans="1:16" ht="27.75" customHeight="1" thickBot="1">
      <c r="A9" s="585" t="s">
        <v>16</v>
      </c>
      <c r="B9" s="587" t="s">
        <v>17</v>
      </c>
      <c r="C9" s="587" t="s">
        <v>18</v>
      </c>
      <c r="D9" s="587" t="s">
        <v>832</v>
      </c>
      <c r="E9" s="260" t="s">
        <v>19</v>
      </c>
      <c r="F9" s="260" t="s">
        <v>20</v>
      </c>
      <c r="G9" s="582" t="s">
        <v>21</v>
      </c>
      <c r="H9" s="583"/>
      <c r="I9" s="584"/>
      <c r="J9" s="582" t="s">
        <v>22</v>
      </c>
      <c r="K9" s="583"/>
      <c r="L9" s="584"/>
      <c r="M9" s="260"/>
      <c r="N9" s="267"/>
      <c r="O9" s="267"/>
      <c r="P9" s="267"/>
    </row>
    <row r="10" spans="1:16" ht="59.25" customHeight="1">
      <c r="A10" s="586"/>
      <c r="B10" s="588" t="s">
        <v>17</v>
      </c>
      <c r="C10" s="588"/>
      <c r="D10" s="588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299" t="s">
        <v>33</v>
      </c>
    </row>
    <row r="11" spans="1:16" ht="15">
      <c r="A11" s="263">
        <v>1</v>
      </c>
      <c r="B11" s="362" t="s">
        <v>34</v>
      </c>
      <c r="C11" s="463" t="s">
        <v>35</v>
      </c>
      <c r="D11" s="464">
        <v>44343</v>
      </c>
      <c r="E11" s="284">
        <v>33807.25</v>
      </c>
      <c r="F11" s="284">
        <v>33882.01666666667</v>
      </c>
      <c r="G11" s="296">
        <v>33351.28333333334</v>
      </c>
      <c r="H11" s="296">
        <v>32895.316666666673</v>
      </c>
      <c r="I11" s="296">
        <v>32364.583333333343</v>
      </c>
      <c r="J11" s="296">
        <v>34337.983333333337</v>
      </c>
      <c r="K11" s="296">
        <v>34868.71666666666</v>
      </c>
      <c r="L11" s="296">
        <v>35324.683333333334</v>
      </c>
      <c r="M11" s="283">
        <v>34412.75</v>
      </c>
      <c r="N11" s="283">
        <v>33426.050000000003</v>
      </c>
      <c r="O11" s="461">
        <v>1397275</v>
      </c>
      <c r="P11" s="462">
        <v>-0.38353701579458221</v>
      </c>
    </row>
    <row r="12" spans="1:16" ht="15">
      <c r="A12" s="263">
        <v>2</v>
      </c>
      <c r="B12" s="362" t="s">
        <v>34</v>
      </c>
      <c r="C12" s="463" t="s">
        <v>36</v>
      </c>
      <c r="D12" s="464">
        <v>44343</v>
      </c>
      <c r="E12" s="297">
        <v>14932.25</v>
      </c>
      <c r="F12" s="297">
        <v>14961.433333333334</v>
      </c>
      <c r="G12" s="298">
        <v>14838.066666666669</v>
      </c>
      <c r="H12" s="298">
        <v>14743.883333333335</v>
      </c>
      <c r="I12" s="298">
        <v>14620.51666666667</v>
      </c>
      <c r="J12" s="298">
        <v>15055.616666666669</v>
      </c>
      <c r="K12" s="298">
        <v>15178.983333333334</v>
      </c>
      <c r="L12" s="298">
        <v>15273.166666666668</v>
      </c>
      <c r="M12" s="285">
        <v>15084.8</v>
      </c>
      <c r="N12" s="285">
        <v>14867.25</v>
      </c>
      <c r="O12" s="300">
        <v>10237800</v>
      </c>
      <c r="P12" s="301">
        <v>-0.31664630849636555</v>
      </c>
    </row>
    <row r="13" spans="1:16" ht="15">
      <c r="A13" s="263">
        <v>3</v>
      </c>
      <c r="B13" s="362" t="s">
        <v>34</v>
      </c>
      <c r="C13" s="463" t="s">
        <v>830</v>
      </c>
      <c r="D13" s="464">
        <v>44343</v>
      </c>
      <c r="E13" s="423">
        <v>16089.3</v>
      </c>
      <c r="F13" s="423">
        <v>16142.816666666666</v>
      </c>
      <c r="G13" s="424">
        <v>15903.133333333331</v>
      </c>
      <c r="H13" s="424">
        <v>15716.966666666665</v>
      </c>
      <c r="I13" s="424">
        <v>15477.283333333331</v>
      </c>
      <c r="J13" s="424">
        <v>16328.983333333332</v>
      </c>
      <c r="K13" s="424">
        <v>16568.666666666664</v>
      </c>
      <c r="L13" s="424">
        <v>16754.833333333332</v>
      </c>
      <c r="M13" s="425">
        <v>16382.5</v>
      </c>
      <c r="N13" s="425">
        <v>15956.65</v>
      </c>
      <c r="O13" s="426">
        <v>10960</v>
      </c>
      <c r="P13" s="427">
        <v>-0.49724770642201838</v>
      </c>
    </row>
    <row r="14" spans="1:16" ht="15">
      <c r="A14" s="263">
        <v>4</v>
      </c>
      <c r="B14" s="382" t="s">
        <v>841</v>
      </c>
      <c r="C14" s="463" t="s">
        <v>735</v>
      </c>
      <c r="D14" s="464">
        <v>44343</v>
      </c>
      <c r="E14" s="297">
        <v>1561.2</v>
      </c>
      <c r="F14" s="297">
        <v>1555.1666666666667</v>
      </c>
      <c r="G14" s="298">
        <v>1527.6333333333334</v>
      </c>
      <c r="H14" s="298">
        <v>1494.0666666666666</v>
      </c>
      <c r="I14" s="298">
        <v>1466.5333333333333</v>
      </c>
      <c r="J14" s="298">
        <v>1588.7333333333336</v>
      </c>
      <c r="K14" s="298">
        <v>1616.2666666666669</v>
      </c>
      <c r="L14" s="298">
        <v>1649.8333333333337</v>
      </c>
      <c r="M14" s="285">
        <v>1582.7</v>
      </c>
      <c r="N14" s="285">
        <v>1521.6</v>
      </c>
      <c r="O14" s="300">
        <v>567800</v>
      </c>
      <c r="P14" s="301">
        <v>-0.16080402010050251</v>
      </c>
    </row>
    <row r="15" spans="1:16" ht="15">
      <c r="A15" s="263">
        <v>5</v>
      </c>
      <c r="B15" s="362" t="s">
        <v>37</v>
      </c>
      <c r="C15" s="463" t="s">
        <v>38</v>
      </c>
      <c r="D15" s="464">
        <v>44343</v>
      </c>
      <c r="E15" s="297">
        <v>1883.35</v>
      </c>
      <c r="F15" s="297">
        <v>1880.8999999999999</v>
      </c>
      <c r="G15" s="298">
        <v>1865.4499999999998</v>
      </c>
      <c r="H15" s="298">
        <v>1847.55</v>
      </c>
      <c r="I15" s="298">
        <v>1832.1</v>
      </c>
      <c r="J15" s="298">
        <v>1898.7999999999997</v>
      </c>
      <c r="K15" s="298">
        <v>1914.25</v>
      </c>
      <c r="L15" s="298">
        <v>1932.1499999999996</v>
      </c>
      <c r="M15" s="285">
        <v>1896.35</v>
      </c>
      <c r="N15" s="285">
        <v>1863</v>
      </c>
      <c r="O15" s="300">
        <v>2442000</v>
      </c>
      <c r="P15" s="301">
        <v>-0.2264808362369338</v>
      </c>
    </row>
    <row r="16" spans="1:16" ht="15">
      <c r="A16" s="263">
        <v>6</v>
      </c>
      <c r="B16" s="362" t="s">
        <v>39</v>
      </c>
      <c r="C16" s="463" t="s">
        <v>40</v>
      </c>
      <c r="D16" s="464">
        <v>44343</v>
      </c>
      <c r="E16" s="297">
        <v>1189.55</v>
      </c>
      <c r="F16" s="297">
        <v>1197.75</v>
      </c>
      <c r="G16" s="298">
        <v>1176.8</v>
      </c>
      <c r="H16" s="298">
        <v>1164.05</v>
      </c>
      <c r="I16" s="298">
        <v>1143.0999999999999</v>
      </c>
      <c r="J16" s="298">
        <v>1210.5</v>
      </c>
      <c r="K16" s="298">
        <v>1231.4499999999998</v>
      </c>
      <c r="L16" s="298">
        <v>1244.2</v>
      </c>
      <c r="M16" s="285">
        <v>1218.7</v>
      </c>
      <c r="N16" s="285">
        <v>1185</v>
      </c>
      <c r="O16" s="300">
        <v>14410000</v>
      </c>
      <c r="P16" s="301">
        <v>-0.20333923042901372</v>
      </c>
    </row>
    <row r="17" spans="1:16" ht="15">
      <c r="A17" s="263">
        <v>7</v>
      </c>
      <c r="B17" s="362" t="s">
        <v>39</v>
      </c>
      <c r="C17" s="463" t="s">
        <v>41</v>
      </c>
      <c r="D17" s="464">
        <v>44343</v>
      </c>
      <c r="E17" s="297">
        <v>751.35</v>
      </c>
      <c r="F17" s="297">
        <v>756.31666666666672</v>
      </c>
      <c r="G17" s="298">
        <v>743.68333333333339</v>
      </c>
      <c r="H17" s="298">
        <v>736.01666666666665</v>
      </c>
      <c r="I17" s="298">
        <v>723.38333333333333</v>
      </c>
      <c r="J17" s="298">
        <v>763.98333333333346</v>
      </c>
      <c r="K17" s="298">
        <v>776.6166666666669</v>
      </c>
      <c r="L17" s="298">
        <v>784.28333333333353</v>
      </c>
      <c r="M17" s="285">
        <v>768.95</v>
      </c>
      <c r="N17" s="285">
        <v>748.65</v>
      </c>
      <c r="O17" s="300">
        <v>71817500</v>
      </c>
      <c r="P17" s="301">
        <v>-2.8968361276365602E-2</v>
      </c>
    </row>
    <row r="18" spans="1:16" ht="15">
      <c r="A18" s="263">
        <v>8</v>
      </c>
      <c r="B18" s="362" t="s">
        <v>51</v>
      </c>
      <c r="C18" s="463" t="s">
        <v>226</v>
      </c>
      <c r="D18" s="464">
        <v>44343</v>
      </c>
      <c r="E18" s="297">
        <v>2770.05</v>
      </c>
      <c r="F18" s="297">
        <v>2783.3333333333335</v>
      </c>
      <c r="G18" s="298">
        <v>2738.7166666666672</v>
      </c>
      <c r="H18" s="298">
        <v>2707.3833333333337</v>
      </c>
      <c r="I18" s="298">
        <v>2662.7666666666673</v>
      </c>
      <c r="J18" s="298">
        <v>2814.666666666667</v>
      </c>
      <c r="K18" s="298">
        <v>2859.2833333333328</v>
      </c>
      <c r="L18" s="298">
        <v>2890.6166666666668</v>
      </c>
      <c r="M18" s="285">
        <v>2827.95</v>
      </c>
      <c r="N18" s="285">
        <v>2752</v>
      </c>
      <c r="O18" s="300">
        <v>218600</v>
      </c>
      <c r="P18" s="301">
        <v>-0.26644295302013421</v>
      </c>
    </row>
    <row r="19" spans="1:16" ht="15">
      <c r="A19" s="263">
        <v>9</v>
      </c>
      <c r="B19" s="362" t="s">
        <v>43</v>
      </c>
      <c r="C19" s="463" t="s">
        <v>44</v>
      </c>
      <c r="D19" s="464">
        <v>44343</v>
      </c>
      <c r="E19" s="297">
        <v>805.95</v>
      </c>
      <c r="F19" s="297">
        <v>813.08333333333337</v>
      </c>
      <c r="G19" s="298">
        <v>797.36666666666679</v>
      </c>
      <c r="H19" s="298">
        <v>788.78333333333342</v>
      </c>
      <c r="I19" s="298">
        <v>773.06666666666683</v>
      </c>
      <c r="J19" s="298">
        <v>821.66666666666674</v>
      </c>
      <c r="K19" s="298">
        <v>837.38333333333321</v>
      </c>
      <c r="L19" s="298">
        <v>845.9666666666667</v>
      </c>
      <c r="M19" s="285">
        <v>828.8</v>
      </c>
      <c r="N19" s="285">
        <v>804.5</v>
      </c>
      <c r="O19" s="300">
        <v>3938000</v>
      </c>
      <c r="P19" s="301">
        <v>-9.6581784813030508E-2</v>
      </c>
    </row>
    <row r="20" spans="1:16" ht="15">
      <c r="A20" s="263">
        <v>10</v>
      </c>
      <c r="B20" s="362" t="s">
        <v>37</v>
      </c>
      <c r="C20" s="463" t="s">
        <v>45</v>
      </c>
      <c r="D20" s="464">
        <v>44343</v>
      </c>
      <c r="E20" s="297">
        <v>314.3</v>
      </c>
      <c r="F20" s="297">
        <v>312.4666666666667</v>
      </c>
      <c r="G20" s="298">
        <v>309.63333333333338</v>
      </c>
      <c r="H20" s="298">
        <v>304.9666666666667</v>
      </c>
      <c r="I20" s="298">
        <v>302.13333333333338</v>
      </c>
      <c r="J20" s="298">
        <v>317.13333333333338</v>
      </c>
      <c r="K20" s="298">
        <v>319.96666666666664</v>
      </c>
      <c r="L20" s="298">
        <v>324.63333333333338</v>
      </c>
      <c r="M20" s="285">
        <v>315.3</v>
      </c>
      <c r="N20" s="285">
        <v>307.8</v>
      </c>
      <c r="O20" s="300">
        <v>18489000</v>
      </c>
      <c r="P20" s="301">
        <v>-3.4012539184952978E-2</v>
      </c>
    </row>
    <row r="21" spans="1:16" ht="15">
      <c r="A21" s="263">
        <v>11</v>
      </c>
      <c r="B21" s="362" t="s">
        <v>51</v>
      </c>
      <c r="C21" s="463" t="s">
        <v>294</v>
      </c>
      <c r="D21" s="464">
        <v>44343</v>
      </c>
      <c r="E21" s="297">
        <v>986.9</v>
      </c>
      <c r="F21" s="297">
        <v>987.15</v>
      </c>
      <c r="G21" s="298">
        <v>976.8</v>
      </c>
      <c r="H21" s="298">
        <v>966.69999999999993</v>
      </c>
      <c r="I21" s="298">
        <v>956.34999999999991</v>
      </c>
      <c r="J21" s="298">
        <v>997.25</v>
      </c>
      <c r="K21" s="298">
        <v>1007.6000000000001</v>
      </c>
      <c r="L21" s="298">
        <v>1017.7</v>
      </c>
      <c r="M21" s="285">
        <v>997.5</v>
      </c>
      <c r="N21" s="285">
        <v>977.05</v>
      </c>
      <c r="O21" s="300">
        <v>1122550</v>
      </c>
      <c r="P21" s="301">
        <v>-4.0883458646616543E-2</v>
      </c>
    </row>
    <row r="22" spans="1:16" ht="15">
      <c r="A22" s="263">
        <v>12</v>
      </c>
      <c r="B22" s="362" t="s">
        <v>39</v>
      </c>
      <c r="C22" s="463" t="s">
        <v>46</v>
      </c>
      <c r="D22" s="464">
        <v>44343</v>
      </c>
      <c r="E22" s="297">
        <v>3250.95</v>
      </c>
      <c r="F22" s="297">
        <v>3244.85</v>
      </c>
      <c r="G22" s="298">
        <v>3219.5499999999997</v>
      </c>
      <c r="H22" s="298">
        <v>3188.1499999999996</v>
      </c>
      <c r="I22" s="298">
        <v>3162.8499999999995</v>
      </c>
      <c r="J22" s="298">
        <v>3276.25</v>
      </c>
      <c r="K22" s="298">
        <v>3301.55</v>
      </c>
      <c r="L22" s="298">
        <v>3332.9500000000003</v>
      </c>
      <c r="M22" s="285">
        <v>3270.15</v>
      </c>
      <c r="N22" s="285">
        <v>3213.45</v>
      </c>
      <c r="O22" s="300">
        <v>1840000</v>
      </c>
      <c r="P22" s="301">
        <v>-0.19014084507042253</v>
      </c>
    </row>
    <row r="23" spans="1:16" ht="15">
      <c r="A23" s="263">
        <v>13</v>
      </c>
      <c r="B23" s="362" t="s">
        <v>43</v>
      </c>
      <c r="C23" s="463" t="s">
        <v>47</v>
      </c>
      <c r="D23" s="464">
        <v>44343</v>
      </c>
      <c r="E23" s="297">
        <v>208.9</v>
      </c>
      <c r="F23" s="297">
        <v>210.91666666666666</v>
      </c>
      <c r="G23" s="298">
        <v>205.23333333333332</v>
      </c>
      <c r="H23" s="298">
        <v>201.56666666666666</v>
      </c>
      <c r="I23" s="298">
        <v>195.88333333333333</v>
      </c>
      <c r="J23" s="298">
        <v>214.58333333333331</v>
      </c>
      <c r="K23" s="298">
        <v>220.26666666666665</v>
      </c>
      <c r="L23" s="298">
        <v>223.93333333333331</v>
      </c>
      <c r="M23" s="285">
        <v>216.6</v>
      </c>
      <c r="N23" s="285">
        <v>207.25</v>
      </c>
      <c r="O23" s="300">
        <v>14560000</v>
      </c>
      <c r="P23" s="301">
        <v>-7.6727964489537101E-2</v>
      </c>
    </row>
    <row r="24" spans="1:16" ht="15">
      <c r="A24" s="263">
        <v>14</v>
      </c>
      <c r="B24" s="362" t="s">
        <v>43</v>
      </c>
      <c r="C24" s="463" t="s">
        <v>48</v>
      </c>
      <c r="D24" s="464">
        <v>44343</v>
      </c>
      <c r="E24" s="297">
        <v>115.8</v>
      </c>
      <c r="F24" s="297">
        <v>116.96666666666665</v>
      </c>
      <c r="G24" s="298">
        <v>114.08333333333331</v>
      </c>
      <c r="H24" s="298">
        <v>112.36666666666666</v>
      </c>
      <c r="I24" s="298">
        <v>109.48333333333332</v>
      </c>
      <c r="J24" s="298">
        <v>118.68333333333331</v>
      </c>
      <c r="K24" s="298">
        <v>121.56666666666666</v>
      </c>
      <c r="L24" s="298">
        <v>123.2833333333333</v>
      </c>
      <c r="M24" s="285">
        <v>119.85</v>
      </c>
      <c r="N24" s="285">
        <v>115.25</v>
      </c>
      <c r="O24" s="300">
        <v>30357000</v>
      </c>
      <c r="P24" s="301">
        <v>-0.23078677309007981</v>
      </c>
    </row>
    <row r="25" spans="1:16" ht="15">
      <c r="A25" s="263">
        <v>15</v>
      </c>
      <c r="B25" s="362" t="s">
        <v>49</v>
      </c>
      <c r="C25" s="463" t="s">
        <v>50</v>
      </c>
      <c r="D25" s="464">
        <v>44343</v>
      </c>
      <c r="E25" s="297">
        <v>2623.3</v>
      </c>
      <c r="F25" s="297">
        <v>2618.8833333333332</v>
      </c>
      <c r="G25" s="298">
        <v>2590.0166666666664</v>
      </c>
      <c r="H25" s="298">
        <v>2556.7333333333331</v>
      </c>
      <c r="I25" s="298">
        <v>2527.8666666666663</v>
      </c>
      <c r="J25" s="298">
        <v>2652.1666666666665</v>
      </c>
      <c r="K25" s="298">
        <v>2681.0333333333333</v>
      </c>
      <c r="L25" s="298">
        <v>2714.3166666666666</v>
      </c>
      <c r="M25" s="285">
        <v>2647.75</v>
      </c>
      <c r="N25" s="285">
        <v>2585.6</v>
      </c>
      <c r="O25" s="300">
        <v>3795000</v>
      </c>
      <c r="P25" s="301">
        <v>-0.17718225575647198</v>
      </c>
    </row>
    <row r="26" spans="1:16" ht="15">
      <c r="A26" s="263">
        <v>16</v>
      </c>
      <c r="B26" s="362" t="s">
        <v>53</v>
      </c>
      <c r="C26" s="463" t="s">
        <v>222</v>
      </c>
      <c r="D26" s="464">
        <v>44343</v>
      </c>
      <c r="E26" s="297">
        <v>1121.0999999999999</v>
      </c>
      <c r="F26" s="297">
        <v>1133.1166666666668</v>
      </c>
      <c r="G26" s="298">
        <v>1096.2833333333335</v>
      </c>
      <c r="H26" s="298">
        <v>1071.4666666666667</v>
      </c>
      <c r="I26" s="298">
        <v>1034.6333333333334</v>
      </c>
      <c r="J26" s="298">
        <v>1157.9333333333336</v>
      </c>
      <c r="K26" s="298">
        <v>1194.7666666666667</v>
      </c>
      <c r="L26" s="298">
        <v>1219.5833333333337</v>
      </c>
      <c r="M26" s="285">
        <v>1169.95</v>
      </c>
      <c r="N26" s="285">
        <v>1108.3</v>
      </c>
      <c r="O26" s="300">
        <v>2883000</v>
      </c>
      <c r="P26" s="301">
        <v>-0.32914485165794066</v>
      </c>
    </row>
    <row r="27" spans="1:16" ht="15">
      <c r="A27" s="263">
        <v>17</v>
      </c>
      <c r="B27" s="362" t="s">
        <v>51</v>
      </c>
      <c r="C27" s="463" t="s">
        <v>52</v>
      </c>
      <c r="D27" s="464">
        <v>44343</v>
      </c>
      <c r="E27" s="297">
        <v>972.95</v>
      </c>
      <c r="F27" s="297">
        <v>978.08333333333337</v>
      </c>
      <c r="G27" s="298">
        <v>961.31666666666672</v>
      </c>
      <c r="H27" s="298">
        <v>949.68333333333339</v>
      </c>
      <c r="I27" s="298">
        <v>932.91666666666674</v>
      </c>
      <c r="J27" s="298">
        <v>989.7166666666667</v>
      </c>
      <c r="K27" s="298">
        <v>1006.4833333333333</v>
      </c>
      <c r="L27" s="298">
        <v>1018.1166666666667</v>
      </c>
      <c r="M27" s="285">
        <v>994.85</v>
      </c>
      <c r="N27" s="285">
        <v>966.45</v>
      </c>
      <c r="O27" s="300">
        <v>9226100</v>
      </c>
      <c r="P27" s="301">
        <v>-5.4174718464716463E-2</v>
      </c>
    </row>
    <row r="28" spans="1:16" ht="15">
      <c r="A28" s="263">
        <v>18</v>
      </c>
      <c r="B28" s="362" t="s">
        <v>53</v>
      </c>
      <c r="C28" s="463" t="s">
        <v>54</v>
      </c>
      <c r="D28" s="464">
        <v>44343</v>
      </c>
      <c r="E28" s="297">
        <v>721.7</v>
      </c>
      <c r="F28" s="297">
        <v>720.26666666666677</v>
      </c>
      <c r="G28" s="298">
        <v>710.78333333333353</v>
      </c>
      <c r="H28" s="298">
        <v>699.86666666666679</v>
      </c>
      <c r="I28" s="298">
        <v>690.38333333333355</v>
      </c>
      <c r="J28" s="298">
        <v>731.18333333333351</v>
      </c>
      <c r="K28" s="298">
        <v>740.66666666666686</v>
      </c>
      <c r="L28" s="298">
        <v>751.58333333333348</v>
      </c>
      <c r="M28" s="285">
        <v>729.75</v>
      </c>
      <c r="N28" s="285">
        <v>709.35</v>
      </c>
      <c r="O28" s="300">
        <v>39262800</v>
      </c>
      <c r="P28" s="301">
        <v>-0.23763921897572116</v>
      </c>
    </row>
    <row r="29" spans="1:16" ht="15">
      <c r="A29" s="263">
        <v>19</v>
      </c>
      <c r="B29" s="362" t="s">
        <v>43</v>
      </c>
      <c r="C29" s="463" t="s">
        <v>55</v>
      </c>
      <c r="D29" s="464">
        <v>44343</v>
      </c>
      <c r="E29" s="297">
        <v>3847.35</v>
      </c>
      <c r="F29" s="297">
        <v>3877.1</v>
      </c>
      <c r="G29" s="298">
        <v>3785.25</v>
      </c>
      <c r="H29" s="298">
        <v>3723.15</v>
      </c>
      <c r="I29" s="298">
        <v>3631.3</v>
      </c>
      <c r="J29" s="298">
        <v>3939.2</v>
      </c>
      <c r="K29" s="298">
        <v>4031.0499999999993</v>
      </c>
      <c r="L29" s="298">
        <v>4093.1499999999996</v>
      </c>
      <c r="M29" s="285">
        <v>3968.95</v>
      </c>
      <c r="N29" s="285">
        <v>3815</v>
      </c>
      <c r="O29" s="300">
        <v>1938750</v>
      </c>
      <c r="P29" s="301">
        <v>-8.0289373814041748E-2</v>
      </c>
    </row>
    <row r="30" spans="1:16" ht="15">
      <c r="A30" s="263">
        <v>20</v>
      </c>
      <c r="B30" s="362" t="s">
        <v>56</v>
      </c>
      <c r="C30" s="463" t="s">
        <v>57</v>
      </c>
      <c r="D30" s="464">
        <v>44343</v>
      </c>
      <c r="E30" s="297">
        <v>11224.8</v>
      </c>
      <c r="F30" s="297">
        <v>11041.466666666667</v>
      </c>
      <c r="G30" s="298">
        <v>10735.733333333334</v>
      </c>
      <c r="H30" s="298">
        <v>10246.666666666666</v>
      </c>
      <c r="I30" s="298">
        <v>9940.9333333333325</v>
      </c>
      <c r="J30" s="298">
        <v>11530.533333333335</v>
      </c>
      <c r="K30" s="298">
        <v>11836.266666666668</v>
      </c>
      <c r="L30" s="298">
        <v>12325.333333333336</v>
      </c>
      <c r="M30" s="285">
        <v>11347.2</v>
      </c>
      <c r="N30" s="285">
        <v>10552.4</v>
      </c>
      <c r="O30" s="300">
        <v>866625</v>
      </c>
      <c r="P30" s="301">
        <v>-4.3084877208099956E-3</v>
      </c>
    </row>
    <row r="31" spans="1:16" ht="15">
      <c r="A31" s="263">
        <v>21</v>
      </c>
      <c r="B31" s="362" t="s">
        <v>56</v>
      </c>
      <c r="C31" s="463" t="s">
        <v>58</v>
      </c>
      <c r="D31" s="464">
        <v>44343</v>
      </c>
      <c r="E31" s="297">
        <v>5493.9</v>
      </c>
      <c r="F31" s="297">
        <v>5460.8</v>
      </c>
      <c r="G31" s="298">
        <v>5376.6</v>
      </c>
      <c r="H31" s="298">
        <v>5259.3</v>
      </c>
      <c r="I31" s="298">
        <v>5175.1000000000004</v>
      </c>
      <c r="J31" s="298">
        <v>5578.1</v>
      </c>
      <c r="K31" s="298">
        <v>5662.2999999999993</v>
      </c>
      <c r="L31" s="298">
        <v>5779.6</v>
      </c>
      <c r="M31" s="285">
        <v>5545</v>
      </c>
      <c r="N31" s="285">
        <v>5343.5</v>
      </c>
      <c r="O31" s="300">
        <v>3785750</v>
      </c>
      <c r="P31" s="301">
        <v>-0.15703629481184592</v>
      </c>
    </row>
    <row r="32" spans="1:16" ht="15">
      <c r="A32" s="263">
        <v>22</v>
      </c>
      <c r="B32" s="362" t="s">
        <v>43</v>
      </c>
      <c r="C32" s="463" t="s">
        <v>59</v>
      </c>
      <c r="D32" s="464">
        <v>44343</v>
      </c>
      <c r="E32" s="297">
        <v>1772.8</v>
      </c>
      <c r="F32" s="297">
        <v>1774</v>
      </c>
      <c r="G32" s="298">
        <v>1750</v>
      </c>
      <c r="H32" s="298">
        <v>1727.2</v>
      </c>
      <c r="I32" s="298">
        <v>1703.2</v>
      </c>
      <c r="J32" s="298">
        <v>1796.8</v>
      </c>
      <c r="K32" s="298">
        <v>1820.8</v>
      </c>
      <c r="L32" s="298">
        <v>1843.6</v>
      </c>
      <c r="M32" s="285">
        <v>1798</v>
      </c>
      <c r="N32" s="285">
        <v>1751.2</v>
      </c>
      <c r="O32" s="300">
        <v>1555200</v>
      </c>
      <c r="P32" s="301">
        <v>-0.12115732368896925</v>
      </c>
    </row>
    <row r="33" spans="1:16" ht="15">
      <c r="A33" s="263">
        <v>23</v>
      </c>
      <c r="B33" s="362" t="s">
        <v>53</v>
      </c>
      <c r="C33" s="463" t="s">
        <v>229</v>
      </c>
      <c r="D33" s="464">
        <v>44343</v>
      </c>
      <c r="E33" s="297">
        <v>333.7</v>
      </c>
      <c r="F33" s="297">
        <v>331.45</v>
      </c>
      <c r="G33" s="298">
        <v>327.64999999999998</v>
      </c>
      <c r="H33" s="298">
        <v>321.59999999999997</v>
      </c>
      <c r="I33" s="298">
        <v>317.79999999999995</v>
      </c>
      <c r="J33" s="298">
        <v>337.5</v>
      </c>
      <c r="K33" s="298">
        <v>341.30000000000007</v>
      </c>
      <c r="L33" s="298">
        <v>347.35</v>
      </c>
      <c r="M33" s="285">
        <v>335.25</v>
      </c>
      <c r="N33" s="285">
        <v>325.39999999999998</v>
      </c>
      <c r="O33" s="300">
        <v>15618600</v>
      </c>
      <c r="P33" s="301">
        <v>-0.14351988944822822</v>
      </c>
    </row>
    <row r="34" spans="1:16" ht="15">
      <c r="A34" s="263">
        <v>24</v>
      </c>
      <c r="B34" s="362" t="s">
        <v>53</v>
      </c>
      <c r="C34" s="463" t="s">
        <v>60</v>
      </c>
      <c r="D34" s="464">
        <v>44343</v>
      </c>
      <c r="E34" s="297">
        <v>67.2</v>
      </c>
      <c r="F34" s="297">
        <v>68.066666666666663</v>
      </c>
      <c r="G34" s="298">
        <v>65.933333333333323</v>
      </c>
      <c r="H34" s="298">
        <v>64.666666666666657</v>
      </c>
      <c r="I34" s="298">
        <v>62.533333333333317</v>
      </c>
      <c r="J34" s="298">
        <v>69.333333333333329</v>
      </c>
      <c r="K34" s="298">
        <v>71.466666666666654</v>
      </c>
      <c r="L34" s="298">
        <v>72.733333333333334</v>
      </c>
      <c r="M34" s="285">
        <v>70.2</v>
      </c>
      <c r="N34" s="285">
        <v>66.8</v>
      </c>
      <c r="O34" s="300">
        <v>112577400</v>
      </c>
      <c r="P34" s="301">
        <v>-0.22752087347463071</v>
      </c>
    </row>
    <row r="35" spans="1:16" ht="15">
      <c r="A35" s="263">
        <v>25</v>
      </c>
      <c r="B35" s="362" t="s">
        <v>49</v>
      </c>
      <c r="C35" s="463" t="s">
        <v>62</v>
      </c>
      <c r="D35" s="464">
        <v>44343</v>
      </c>
      <c r="E35" s="297">
        <v>1356.1</v>
      </c>
      <c r="F35" s="297">
        <v>1354.8166666666666</v>
      </c>
      <c r="G35" s="298">
        <v>1345.7833333333333</v>
      </c>
      <c r="H35" s="298">
        <v>1335.4666666666667</v>
      </c>
      <c r="I35" s="298">
        <v>1326.4333333333334</v>
      </c>
      <c r="J35" s="298">
        <v>1365.1333333333332</v>
      </c>
      <c r="K35" s="298">
        <v>1374.1666666666665</v>
      </c>
      <c r="L35" s="298">
        <v>1384.4833333333331</v>
      </c>
      <c r="M35" s="285">
        <v>1363.85</v>
      </c>
      <c r="N35" s="285">
        <v>1344.5</v>
      </c>
      <c r="O35" s="300">
        <v>1252900</v>
      </c>
      <c r="P35" s="301">
        <v>-0.26492416908680222</v>
      </c>
    </row>
    <row r="36" spans="1:16" ht="15">
      <c r="A36" s="263">
        <v>26</v>
      </c>
      <c r="B36" s="362" t="s">
        <v>63</v>
      </c>
      <c r="C36" s="463" t="s">
        <v>64</v>
      </c>
      <c r="D36" s="464">
        <v>44343</v>
      </c>
      <c r="E36" s="297">
        <v>130.6</v>
      </c>
      <c r="F36" s="297">
        <v>130.79999999999998</v>
      </c>
      <c r="G36" s="298">
        <v>129.64999999999998</v>
      </c>
      <c r="H36" s="298">
        <v>128.69999999999999</v>
      </c>
      <c r="I36" s="298">
        <v>127.54999999999998</v>
      </c>
      <c r="J36" s="298">
        <v>131.74999999999997</v>
      </c>
      <c r="K36" s="298">
        <v>132.9</v>
      </c>
      <c r="L36" s="298">
        <v>133.84999999999997</v>
      </c>
      <c r="M36" s="285">
        <v>131.94999999999999</v>
      </c>
      <c r="N36" s="285">
        <v>129.85</v>
      </c>
      <c r="O36" s="300">
        <v>30286000</v>
      </c>
      <c r="P36" s="301">
        <v>-0.23409571401114743</v>
      </c>
    </row>
    <row r="37" spans="1:16" ht="15">
      <c r="A37" s="263">
        <v>27</v>
      </c>
      <c r="B37" s="362" t="s">
        <v>49</v>
      </c>
      <c r="C37" s="463" t="s">
        <v>65</v>
      </c>
      <c r="D37" s="464">
        <v>44343</v>
      </c>
      <c r="E37" s="297">
        <v>717.6</v>
      </c>
      <c r="F37" s="297">
        <v>720.93333333333339</v>
      </c>
      <c r="G37" s="298">
        <v>712.31666666666683</v>
      </c>
      <c r="H37" s="298">
        <v>707.03333333333342</v>
      </c>
      <c r="I37" s="298">
        <v>698.41666666666686</v>
      </c>
      <c r="J37" s="298">
        <v>726.21666666666681</v>
      </c>
      <c r="K37" s="298">
        <v>734.83333333333337</v>
      </c>
      <c r="L37" s="298">
        <v>740.11666666666679</v>
      </c>
      <c r="M37" s="285">
        <v>729.55</v>
      </c>
      <c r="N37" s="285">
        <v>715.65</v>
      </c>
      <c r="O37" s="300">
        <v>2920500</v>
      </c>
      <c r="P37" s="301">
        <v>-9.6631507315413409E-2</v>
      </c>
    </row>
    <row r="38" spans="1:16" ht="15">
      <c r="A38" s="263">
        <v>28</v>
      </c>
      <c r="B38" s="362" t="s">
        <v>43</v>
      </c>
      <c r="C38" s="463" t="s">
        <v>66</v>
      </c>
      <c r="D38" s="464">
        <v>44343</v>
      </c>
      <c r="E38" s="297">
        <v>607.75</v>
      </c>
      <c r="F38" s="297">
        <v>604.2833333333333</v>
      </c>
      <c r="G38" s="298">
        <v>592.71666666666658</v>
      </c>
      <c r="H38" s="298">
        <v>577.68333333333328</v>
      </c>
      <c r="I38" s="298">
        <v>566.11666666666656</v>
      </c>
      <c r="J38" s="298">
        <v>619.31666666666661</v>
      </c>
      <c r="K38" s="298">
        <v>630.88333333333321</v>
      </c>
      <c r="L38" s="298">
        <v>645.91666666666663</v>
      </c>
      <c r="M38" s="285">
        <v>615.85</v>
      </c>
      <c r="N38" s="285">
        <v>589.25</v>
      </c>
      <c r="O38" s="300">
        <v>6262500</v>
      </c>
      <c r="P38" s="301">
        <v>-4.5714285714285714E-2</v>
      </c>
    </row>
    <row r="39" spans="1:16" ht="15">
      <c r="A39" s="263">
        <v>29</v>
      </c>
      <c r="B39" s="362" t="s">
        <v>67</v>
      </c>
      <c r="C39" s="463" t="s">
        <v>68</v>
      </c>
      <c r="D39" s="464">
        <v>44343</v>
      </c>
      <c r="E39" s="297">
        <v>542.95000000000005</v>
      </c>
      <c r="F39" s="297">
        <v>545.63333333333333</v>
      </c>
      <c r="G39" s="298">
        <v>539.01666666666665</v>
      </c>
      <c r="H39" s="298">
        <v>535.08333333333337</v>
      </c>
      <c r="I39" s="298">
        <v>528.4666666666667</v>
      </c>
      <c r="J39" s="298">
        <v>549.56666666666661</v>
      </c>
      <c r="K39" s="298">
        <v>556.18333333333317</v>
      </c>
      <c r="L39" s="298">
        <v>560.11666666666656</v>
      </c>
      <c r="M39" s="285">
        <v>552.25</v>
      </c>
      <c r="N39" s="285">
        <v>541.70000000000005</v>
      </c>
      <c r="O39" s="300">
        <v>93529179</v>
      </c>
      <c r="P39" s="301">
        <v>-4.6838451671319704E-2</v>
      </c>
    </row>
    <row r="40" spans="1:16" ht="15">
      <c r="A40" s="263">
        <v>30</v>
      </c>
      <c r="B40" s="362" t="s">
        <v>63</v>
      </c>
      <c r="C40" s="463" t="s">
        <v>69</v>
      </c>
      <c r="D40" s="464">
        <v>44343</v>
      </c>
      <c r="E40" s="297">
        <v>47.4</v>
      </c>
      <c r="F40" s="297">
        <v>48</v>
      </c>
      <c r="G40" s="298">
        <v>46.65</v>
      </c>
      <c r="H40" s="298">
        <v>45.9</v>
      </c>
      <c r="I40" s="298">
        <v>44.55</v>
      </c>
      <c r="J40" s="298">
        <v>48.75</v>
      </c>
      <c r="K40" s="298">
        <v>50.099999999999994</v>
      </c>
      <c r="L40" s="298">
        <v>50.85</v>
      </c>
      <c r="M40" s="285">
        <v>49.35</v>
      </c>
      <c r="N40" s="285">
        <v>47.25</v>
      </c>
      <c r="O40" s="300">
        <v>95319000</v>
      </c>
      <c r="P40" s="301">
        <v>-6.9114027891714516E-2</v>
      </c>
    </row>
    <row r="41" spans="1:16" ht="15">
      <c r="A41" s="263">
        <v>31</v>
      </c>
      <c r="B41" s="362" t="s">
        <v>51</v>
      </c>
      <c r="C41" s="463" t="s">
        <v>70</v>
      </c>
      <c r="D41" s="464">
        <v>44343</v>
      </c>
      <c r="E41" s="297">
        <v>396.25</v>
      </c>
      <c r="F41" s="297">
        <v>395</v>
      </c>
      <c r="G41" s="298">
        <v>386</v>
      </c>
      <c r="H41" s="298">
        <v>375.75</v>
      </c>
      <c r="I41" s="298">
        <v>366.75</v>
      </c>
      <c r="J41" s="298">
        <v>405.25</v>
      </c>
      <c r="K41" s="298">
        <v>414.25</v>
      </c>
      <c r="L41" s="298">
        <v>424.5</v>
      </c>
      <c r="M41" s="285">
        <v>404</v>
      </c>
      <c r="N41" s="285">
        <v>384.75</v>
      </c>
      <c r="O41" s="300">
        <v>17429400</v>
      </c>
      <c r="P41" s="301">
        <v>-0.21169249973993551</v>
      </c>
    </row>
    <row r="42" spans="1:16" ht="15">
      <c r="A42" s="263">
        <v>32</v>
      </c>
      <c r="B42" s="362" t="s">
        <v>43</v>
      </c>
      <c r="C42" s="463" t="s">
        <v>71</v>
      </c>
      <c r="D42" s="464">
        <v>44343</v>
      </c>
      <c r="E42" s="297">
        <v>13630.1</v>
      </c>
      <c r="F42" s="297">
        <v>13777.166666666666</v>
      </c>
      <c r="G42" s="298">
        <v>13454.633333333331</v>
      </c>
      <c r="H42" s="298">
        <v>13279.166666666666</v>
      </c>
      <c r="I42" s="298">
        <v>12956.633333333331</v>
      </c>
      <c r="J42" s="298">
        <v>13952.633333333331</v>
      </c>
      <c r="K42" s="298">
        <v>14275.166666666668</v>
      </c>
      <c r="L42" s="298">
        <v>14450.633333333331</v>
      </c>
      <c r="M42" s="285">
        <v>14099.7</v>
      </c>
      <c r="N42" s="285">
        <v>13601.7</v>
      </c>
      <c r="O42" s="300">
        <v>89050</v>
      </c>
      <c r="P42" s="301">
        <v>-0.25449979070740897</v>
      </c>
    </row>
    <row r="43" spans="1:16" ht="15">
      <c r="A43" s="263">
        <v>33</v>
      </c>
      <c r="B43" s="362" t="s">
        <v>72</v>
      </c>
      <c r="C43" s="463" t="s">
        <v>73</v>
      </c>
      <c r="D43" s="464">
        <v>44343</v>
      </c>
      <c r="E43" s="297">
        <v>421.45</v>
      </c>
      <c r="F43" s="297">
        <v>421.84999999999997</v>
      </c>
      <c r="G43" s="298">
        <v>418.49999999999994</v>
      </c>
      <c r="H43" s="298">
        <v>415.54999999999995</v>
      </c>
      <c r="I43" s="298">
        <v>412.19999999999993</v>
      </c>
      <c r="J43" s="298">
        <v>424.79999999999995</v>
      </c>
      <c r="K43" s="298">
        <v>428.15</v>
      </c>
      <c r="L43" s="298">
        <v>431.09999999999997</v>
      </c>
      <c r="M43" s="285">
        <v>425.2</v>
      </c>
      <c r="N43" s="285">
        <v>418.9</v>
      </c>
      <c r="O43" s="300">
        <v>41000400</v>
      </c>
      <c r="P43" s="301">
        <v>-0.1042862760519072</v>
      </c>
    </row>
    <row r="44" spans="1:16" ht="15">
      <c r="A44" s="263">
        <v>34</v>
      </c>
      <c r="B44" s="362" t="s">
        <v>49</v>
      </c>
      <c r="C44" s="463" t="s">
        <v>74</v>
      </c>
      <c r="D44" s="464">
        <v>44343</v>
      </c>
      <c r="E44" s="297">
        <v>3452.55</v>
      </c>
      <c r="F44" s="297">
        <v>3462.7833333333333</v>
      </c>
      <c r="G44" s="298">
        <v>3431.6166666666668</v>
      </c>
      <c r="H44" s="298">
        <v>3410.6833333333334</v>
      </c>
      <c r="I44" s="298">
        <v>3379.5166666666669</v>
      </c>
      <c r="J44" s="298">
        <v>3483.7166666666667</v>
      </c>
      <c r="K44" s="298">
        <v>3514.8833333333337</v>
      </c>
      <c r="L44" s="298">
        <v>3535.8166666666666</v>
      </c>
      <c r="M44" s="285">
        <v>3493.95</v>
      </c>
      <c r="N44" s="285">
        <v>3441.85</v>
      </c>
      <c r="O44" s="300">
        <v>1848000</v>
      </c>
      <c r="P44" s="301">
        <v>-0.23395788426463274</v>
      </c>
    </row>
    <row r="45" spans="1:16" ht="15">
      <c r="A45" s="263">
        <v>35</v>
      </c>
      <c r="B45" s="362" t="s">
        <v>51</v>
      </c>
      <c r="C45" s="463" t="s">
        <v>75</v>
      </c>
      <c r="D45" s="464">
        <v>44343</v>
      </c>
      <c r="E45" s="297">
        <v>564.9</v>
      </c>
      <c r="F45" s="297">
        <v>566.5</v>
      </c>
      <c r="G45" s="298">
        <v>559.9</v>
      </c>
      <c r="H45" s="298">
        <v>554.9</v>
      </c>
      <c r="I45" s="298">
        <v>548.29999999999995</v>
      </c>
      <c r="J45" s="298">
        <v>571.5</v>
      </c>
      <c r="K45" s="298">
        <v>578.09999999999991</v>
      </c>
      <c r="L45" s="298">
        <v>583.1</v>
      </c>
      <c r="M45" s="285">
        <v>573.1</v>
      </c>
      <c r="N45" s="285">
        <v>561.5</v>
      </c>
      <c r="O45" s="300">
        <v>15562800</v>
      </c>
      <c r="P45" s="301">
        <v>-0.12903225806451613</v>
      </c>
    </row>
    <row r="46" spans="1:16" ht="15">
      <c r="A46" s="263">
        <v>36</v>
      </c>
      <c r="B46" s="362" t="s">
        <v>53</v>
      </c>
      <c r="C46" s="463" t="s">
        <v>76</v>
      </c>
      <c r="D46" s="464">
        <v>44343</v>
      </c>
      <c r="E46" s="297">
        <v>140.30000000000001</v>
      </c>
      <c r="F46" s="297">
        <v>141.48333333333335</v>
      </c>
      <c r="G46" s="298">
        <v>137.31666666666669</v>
      </c>
      <c r="H46" s="298">
        <v>134.33333333333334</v>
      </c>
      <c r="I46" s="298">
        <v>130.16666666666669</v>
      </c>
      <c r="J46" s="298">
        <v>144.4666666666667</v>
      </c>
      <c r="K46" s="298">
        <v>148.63333333333333</v>
      </c>
      <c r="L46" s="298">
        <v>151.6166666666667</v>
      </c>
      <c r="M46" s="285">
        <v>145.65</v>
      </c>
      <c r="N46" s="285">
        <v>138.5</v>
      </c>
      <c r="O46" s="300">
        <v>60480000</v>
      </c>
      <c r="P46" s="301">
        <v>-8.4742992563536818E-2</v>
      </c>
    </row>
    <row r="47" spans="1:16" ht="15">
      <c r="A47" s="263">
        <v>37</v>
      </c>
      <c r="B47" s="362" t="s">
        <v>56</v>
      </c>
      <c r="C47" s="463" t="s">
        <v>81</v>
      </c>
      <c r="D47" s="464">
        <v>44343</v>
      </c>
      <c r="E47" s="297">
        <v>591.20000000000005</v>
      </c>
      <c r="F47" s="297">
        <v>589.66666666666663</v>
      </c>
      <c r="G47" s="298">
        <v>580.33333333333326</v>
      </c>
      <c r="H47" s="298">
        <v>569.46666666666658</v>
      </c>
      <c r="I47" s="298">
        <v>560.13333333333321</v>
      </c>
      <c r="J47" s="298">
        <v>600.5333333333333</v>
      </c>
      <c r="K47" s="298">
        <v>609.86666666666656</v>
      </c>
      <c r="L47" s="298">
        <v>620.73333333333335</v>
      </c>
      <c r="M47" s="285">
        <v>599</v>
      </c>
      <c r="N47" s="285">
        <v>578.79999999999995</v>
      </c>
      <c r="O47" s="300">
        <v>4045000</v>
      </c>
      <c r="P47" s="301">
        <v>-0.28941589811155027</v>
      </c>
    </row>
    <row r="48" spans="1:16" ht="15">
      <c r="A48" s="263">
        <v>38</v>
      </c>
      <c r="B48" s="382" t="s">
        <v>51</v>
      </c>
      <c r="C48" s="463" t="s">
        <v>82</v>
      </c>
      <c r="D48" s="464">
        <v>44343</v>
      </c>
      <c r="E48" s="297">
        <v>911.95</v>
      </c>
      <c r="F48" s="297">
        <v>914.43333333333339</v>
      </c>
      <c r="G48" s="298">
        <v>906.16666666666674</v>
      </c>
      <c r="H48" s="298">
        <v>900.38333333333333</v>
      </c>
      <c r="I48" s="298">
        <v>892.11666666666667</v>
      </c>
      <c r="J48" s="298">
        <v>920.21666666666681</v>
      </c>
      <c r="K48" s="298">
        <v>928.48333333333346</v>
      </c>
      <c r="L48" s="298">
        <v>934.26666666666688</v>
      </c>
      <c r="M48" s="285">
        <v>922.7</v>
      </c>
      <c r="N48" s="285">
        <v>908.65</v>
      </c>
      <c r="O48" s="300">
        <v>13006500</v>
      </c>
      <c r="P48" s="301">
        <v>-9.9135602377093457E-2</v>
      </c>
    </row>
    <row r="49" spans="1:16" ht="15">
      <c r="A49" s="263">
        <v>39</v>
      </c>
      <c r="B49" s="362" t="s">
        <v>39</v>
      </c>
      <c r="C49" s="463" t="s">
        <v>83</v>
      </c>
      <c r="D49" s="464">
        <v>44343</v>
      </c>
      <c r="E49" s="297">
        <v>128.65</v>
      </c>
      <c r="F49" s="297">
        <v>129.13333333333335</v>
      </c>
      <c r="G49" s="298">
        <v>127.81666666666672</v>
      </c>
      <c r="H49" s="298">
        <v>126.98333333333338</v>
      </c>
      <c r="I49" s="298">
        <v>125.66666666666674</v>
      </c>
      <c r="J49" s="298">
        <v>129.9666666666667</v>
      </c>
      <c r="K49" s="298">
        <v>131.28333333333336</v>
      </c>
      <c r="L49" s="298">
        <v>132.11666666666667</v>
      </c>
      <c r="M49" s="285">
        <v>130.44999999999999</v>
      </c>
      <c r="N49" s="285">
        <v>128.30000000000001</v>
      </c>
      <c r="O49" s="300">
        <v>35418600</v>
      </c>
      <c r="P49" s="301">
        <v>-0.24115900296949519</v>
      </c>
    </row>
    <row r="50" spans="1:16" ht="15">
      <c r="A50" s="263">
        <v>40</v>
      </c>
      <c r="B50" s="362" t="s">
        <v>106</v>
      </c>
      <c r="C50" s="463" t="s">
        <v>822</v>
      </c>
      <c r="D50" s="464">
        <v>44343</v>
      </c>
      <c r="E50" s="297">
        <v>2848.8</v>
      </c>
      <c r="F50" s="297">
        <v>2870.3666666666668</v>
      </c>
      <c r="G50" s="298">
        <v>2800.8333333333335</v>
      </c>
      <c r="H50" s="298">
        <v>2752.8666666666668</v>
      </c>
      <c r="I50" s="298">
        <v>2683.3333333333335</v>
      </c>
      <c r="J50" s="298">
        <v>2918.3333333333335</v>
      </c>
      <c r="K50" s="298">
        <v>2987.8666666666663</v>
      </c>
      <c r="L50" s="298">
        <v>3035.8333333333335</v>
      </c>
      <c r="M50" s="285">
        <v>2939.9</v>
      </c>
      <c r="N50" s="285">
        <v>2822.4</v>
      </c>
      <c r="O50" s="300">
        <v>366375</v>
      </c>
      <c r="P50" s="301">
        <v>-0.4089534180278282</v>
      </c>
    </row>
    <row r="51" spans="1:16" ht="15">
      <c r="A51" s="263">
        <v>41</v>
      </c>
      <c r="B51" s="362" t="s">
        <v>49</v>
      </c>
      <c r="C51" s="463" t="s">
        <v>84</v>
      </c>
      <c r="D51" s="464">
        <v>44343</v>
      </c>
      <c r="E51" s="297">
        <v>1489.9</v>
      </c>
      <c r="F51" s="297">
        <v>1495.1166666666668</v>
      </c>
      <c r="G51" s="298">
        <v>1481.2333333333336</v>
      </c>
      <c r="H51" s="298">
        <v>1472.5666666666668</v>
      </c>
      <c r="I51" s="298">
        <v>1458.6833333333336</v>
      </c>
      <c r="J51" s="298">
        <v>1503.7833333333335</v>
      </c>
      <c r="K51" s="298">
        <v>1517.6666666666667</v>
      </c>
      <c r="L51" s="298">
        <v>1526.3333333333335</v>
      </c>
      <c r="M51" s="285">
        <v>1509</v>
      </c>
      <c r="N51" s="285">
        <v>1486.45</v>
      </c>
      <c r="O51" s="300">
        <v>3627400</v>
      </c>
      <c r="P51" s="301">
        <v>-0.10128338536246966</v>
      </c>
    </row>
    <row r="52" spans="1:16" ht="15">
      <c r="A52" s="263">
        <v>42</v>
      </c>
      <c r="B52" s="362" t="s">
        <v>39</v>
      </c>
      <c r="C52" s="463" t="s">
        <v>85</v>
      </c>
      <c r="D52" s="464">
        <v>44343</v>
      </c>
      <c r="E52" s="297">
        <v>560.85</v>
      </c>
      <c r="F52" s="297">
        <v>565.44999999999993</v>
      </c>
      <c r="G52" s="298">
        <v>554.39999999999986</v>
      </c>
      <c r="H52" s="298">
        <v>547.94999999999993</v>
      </c>
      <c r="I52" s="298">
        <v>536.89999999999986</v>
      </c>
      <c r="J52" s="298">
        <v>571.89999999999986</v>
      </c>
      <c r="K52" s="298">
        <v>582.94999999999982</v>
      </c>
      <c r="L52" s="298">
        <v>589.39999999999986</v>
      </c>
      <c r="M52" s="285">
        <v>576.5</v>
      </c>
      <c r="N52" s="285">
        <v>559</v>
      </c>
      <c r="O52" s="300">
        <v>5472063</v>
      </c>
      <c r="P52" s="301">
        <v>-0.15821110843952874</v>
      </c>
    </row>
    <row r="53" spans="1:16" ht="15">
      <c r="A53" s="263">
        <v>43</v>
      </c>
      <c r="B53" s="362" t="s">
        <v>53</v>
      </c>
      <c r="C53" s="463" t="s">
        <v>231</v>
      </c>
      <c r="D53" s="464">
        <v>44343</v>
      </c>
      <c r="E53" s="297">
        <v>169.1</v>
      </c>
      <c r="F53" s="297">
        <v>170.23333333333332</v>
      </c>
      <c r="G53" s="298">
        <v>167.66666666666663</v>
      </c>
      <c r="H53" s="298">
        <v>166.23333333333332</v>
      </c>
      <c r="I53" s="298">
        <v>163.66666666666663</v>
      </c>
      <c r="J53" s="298">
        <v>171.66666666666663</v>
      </c>
      <c r="K53" s="298">
        <v>174.23333333333329</v>
      </c>
      <c r="L53" s="298">
        <v>175.66666666666663</v>
      </c>
      <c r="M53" s="285">
        <v>172.8</v>
      </c>
      <c r="N53" s="285">
        <v>168.8</v>
      </c>
      <c r="O53" s="300">
        <v>4879400</v>
      </c>
      <c r="P53" s="301">
        <v>-0.29162916291629165</v>
      </c>
    </row>
    <row r="54" spans="1:16" ht="15">
      <c r="A54" s="263">
        <v>44</v>
      </c>
      <c r="B54" s="362" t="s">
        <v>63</v>
      </c>
      <c r="C54" s="463" t="s">
        <v>86</v>
      </c>
      <c r="D54" s="464">
        <v>44343</v>
      </c>
      <c r="E54" s="297">
        <v>861.45</v>
      </c>
      <c r="F54" s="297">
        <v>869.90000000000009</v>
      </c>
      <c r="G54" s="298">
        <v>850.20000000000016</v>
      </c>
      <c r="H54" s="298">
        <v>838.95</v>
      </c>
      <c r="I54" s="298">
        <v>819.25000000000011</v>
      </c>
      <c r="J54" s="298">
        <v>881.1500000000002</v>
      </c>
      <c r="K54" s="298">
        <v>900.85</v>
      </c>
      <c r="L54" s="298">
        <v>912.10000000000025</v>
      </c>
      <c r="M54" s="285">
        <v>889.6</v>
      </c>
      <c r="N54" s="285">
        <v>858.65</v>
      </c>
      <c r="O54" s="300">
        <v>1057200</v>
      </c>
      <c r="P54" s="301">
        <v>-0.30629921259842519</v>
      </c>
    </row>
    <row r="55" spans="1:16" ht="15">
      <c r="A55" s="263">
        <v>45</v>
      </c>
      <c r="B55" s="362" t="s">
        <v>49</v>
      </c>
      <c r="C55" s="463" t="s">
        <v>87</v>
      </c>
      <c r="D55" s="464">
        <v>44343</v>
      </c>
      <c r="E55" s="297">
        <v>543.20000000000005</v>
      </c>
      <c r="F55" s="297">
        <v>544.5</v>
      </c>
      <c r="G55" s="298">
        <v>540.5</v>
      </c>
      <c r="H55" s="298">
        <v>537.79999999999995</v>
      </c>
      <c r="I55" s="298">
        <v>533.79999999999995</v>
      </c>
      <c r="J55" s="298">
        <v>547.20000000000005</v>
      </c>
      <c r="K55" s="298">
        <v>551.20000000000005</v>
      </c>
      <c r="L55" s="298">
        <v>553.90000000000009</v>
      </c>
      <c r="M55" s="285">
        <v>548.5</v>
      </c>
      <c r="N55" s="285">
        <v>541.79999999999995</v>
      </c>
      <c r="O55" s="300">
        <v>11400000</v>
      </c>
      <c r="P55" s="301">
        <v>-2.564102564102564E-2</v>
      </c>
    </row>
    <row r="56" spans="1:16" ht="15">
      <c r="A56" s="263">
        <v>46</v>
      </c>
      <c r="B56" s="362" t="s">
        <v>841</v>
      </c>
      <c r="C56" s="463" t="s">
        <v>342</v>
      </c>
      <c r="D56" s="464">
        <v>44343</v>
      </c>
      <c r="E56" s="297">
        <v>1797.85</v>
      </c>
      <c r="F56" s="297">
        <v>1807.6333333333332</v>
      </c>
      <c r="G56" s="298">
        <v>1780.2166666666665</v>
      </c>
      <c r="H56" s="298">
        <v>1762.5833333333333</v>
      </c>
      <c r="I56" s="298">
        <v>1735.1666666666665</v>
      </c>
      <c r="J56" s="298">
        <v>1825.2666666666664</v>
      </c>
      <c r="K56" s="298">
        <v>1852.6833333333334</v>
      </c>
      <c r="L56" s="298">
        <v>1870.3166666666664</v>
      </c>
      <c r="M56" s="285">
        <v>1835.05</v>
      </c>
      <c r="N56" s="285">
        <v>1790</v>
      </c>
      <c r="O56" s="300">
        <v>1225500</v>
      </c>
      <c r="P56" s="301">
        <v>-0.18054162487462388</v>
      </c>
    </row>
    <row r="57" spans="1:16" ht="15">
      <c r="A57" s="263">
        <v>47</v>
      </c>
      <c r="B57" s="362" t="s">
        <v>51</v>
      </c>
      <c r="C57" s="463" t="s">
        <v>90</v>
      </c>
      <c r="D57" s="464">
        <v>44343</v>
      </c>
      <c r="E57" s="297">
        <v>3926.75</v>
      </c>
      <c r="F57" s="297">
        <v>3919.65</v>
      </c>
      <c r="G57" s="298">
        <v>3880.9</v>
      </c>
      <c r="H57" s="298">
        <v>3835.05</v>
      </c>
      <c r="I57" s="298">
        <v>3796.3</v>
      </c>
      <c r="J57" s="298">
        <v>3965.5</v>
      </c>
      <c r="K57" s="298">
        <v>4004.25</v>
      </c>
      <c r="L57" s="298">
        <v>4050.1</v>
      </c>
      <c r="M57" s="285">
        <v>3958.4</v>
      </c>
      <c r="N57" s="285">
        <v>3873.8</v>
      </c>
      <c r="O57" s="300">
        <v>2347000</v>
      </c>
      <c r="P57" s="301">
        <v>-0.12653516933382955</v>
      </c>
    </row>
    <row r="58" spans="1:16" ht="15">
      <c r="A58" s="263">
        <v>48</v>
      </c>
      <c r="B58" s="362" t="s">
        <v>91</v>
      </c>
      <c r="C58" s="463" t="s">
        <v>92</v>
      </c>
      <c r="D58" s="464">
        <v>44343</v>
      </c>
      <c r="E58" s="297">
        <v>250.05</v>
      </c>
      <c r="F58" s="297">
        <v>251.4</v>
      </c>
      <c r="G58" s="298">
        <v>247.3</v>
      </c>
      <c r="H58" s="298">
        <v>244.55</v>
      </c>
      <c r="I58" s="298">
        <v>240.45000000000002</v>
      </c>
      <c r="J58" s="298">
        <v>254.15</v>
      </c>
      <c r="K58" s="298">
        <v>258.25</v>
      </c>
      <c r="L58" s="298">
        <v>261</v>
      </c>
      <c r="M58" s="285">
        <v>255.5</v>
      </c>
      <c r="N58" s="285">
        <v>248.65</v>
      </c>
      <c r="O58" s="300">
        <v>29508600</v>
      </c>
      <c r="P58" s="301">
        <v>-8.5591573780550156E-2</v>
      </c>
    </row>
    <row r="59" spans="1:16" ht="15">
      <c r="A59" s="263">
        <v>49</v>
      </c>
      <c r="B59" s="362" t="s">
        <v>51</v>
      </c>
      <c r="C59" s="463" t="s">
        <v>93</v>
      </c>
      <c r="D59" s="464">
        <v>44343</v>
      </c>
      <c r="E59" s="297">
        <v>5128.1499999999996</v>
      </c>
      <c r="F59" s="297">
        <v>5123.5166666666664</v>
      </c>
      <c r="G59" s="298">
        <v>5069.6333333333332</v>
      </c>
      <c r="H59" s="298">
        <v>5011.1166666666668</v>
      </c>
      <c r="I59" s="298">
        <v>4957.2333333333336</v>
      </c>
      <c r="J59" s="298">
        <v>5182.0333333333328</v>
      </c>
      <c r="K59" s="298">
        <v>5235.9166666666661</v>
      </c>
      <c r="L59" s="298">
        <v>5294.4333333333325</v>
      </c>
      <c r="M59" s="285">
        <v>5177.3999999999996</v>
      </c>
      <c r="N59" s="285">
        <v>5065</v>
      </c>
      <c r="O59" s="300">
        <v>3041250</v>
      </c>
      <c r="P59" s="301">
        <v>-0.12989056576782776</v>
      </c>
    </row>
    <row r="60" spans="1:16" ht="15">
      <c r="A60" s="263">
        <v>50</v>
      </c>
      <c r="B60" s="362" t="s">
        <v>43</v>
      </c>
      <c r="C60" s="463" t="s">
        <v>94</v>
      </c>
      <c r="D60" s="464">
        <v>44343</v>
      </c>
      <c r="E60" s="297">
        <v>2476.5500000000002</v>
      </c>
      <c r="F60" s="297">
        <v>2500.5833333333335</v>
      </c>
      <c r="G60" s="298">
        <v>2446.3666666666668</v>
      </c>
      <c r="H60" s="298">
        <v>2416.1833333333334</v>
      </c>
      <c r="I60" s="298">
        <v>2361.9666666666667</v>
      </c>
      <c r="J60" s="298">
        <v>2530.7666666666669</v>
      </c>
      <c r="K60" s="298">
        <v>2584.9833333333331</v>
      </c>
      <c r="L60" s="298">
        <v>2615.166666666667</v>
      </c>
      <c r="M60" s="285">
        <v>2554.8000000000002</v>
      </c>
      <c r="N60" s="285">
        <v>2470.4</v>
      </c>
      <c r="O60" s="300">
        <v>2660000</v>
      </c>
      <c r="P60" s="301">
        <v>-0.12240184757505773</v>
      </c>
    </row>
    <row r="61" spans="1:16" ht="15">
      <c r="A61" s="263">
        <v>51</v>
      </c>
      <c r="B61" s="362" t="s">
        <v>43</v>
      </c>
      <c r="C61" s="463" t="s">
        <v>96</v>
      </c>
      <c r="D61" s="464">
        <v>44343</v>
      </c>
      <c r="E61" s="297">
        <v>1132.8</v>
      </c>
      <c r="F61" s="297">
        <v>1142.3833333333332</v>
      </c>
      <c r="G61" s="298">
        <v>1119.1666666666665</v>
      </c>
      <c r="H61" s="298">
        <v>1105.5333333333333</v>
      </c>
      <c r="I61" s="298">
        <v>1082.3166666666666</v>
      </c>
      <c r="J61" s="298">
        <v>1156.0166666666664</v>
      </c>
      <c r="K61" s="298">
        <v>1179.2333333333331</v>
      </c>
      <c r="L61" s="298">
        <v>1192.8666666666663</v>
      </c>
      <c r="M61" s="285">
        <v>1165.5999999999999</v>
      </c>
      <c r="N61" s="285">
        <v>1128.75</v>
      </c>
      <c r="O61" s="300">
        <v>2750550</v>
      </c>
      <c r="P61" s="301">
        <v>-0.11329787234042553</v>
      </c>
    </row>
    <row r="62" spans="1:16" ht="15">
      <c r="A62" s="263">
        <v>52</v>
      </c>
      <c r="B62" s="362" t="s">
        <v>43</v>
      </c>
      <c r="C62" s="463" t="s">
        <v>97</v>
      </c>
      <c r="D62" s="464">
        <v>44343</v>
      </c>
      <c r="E62" s="297">
        <v>178.6</v>
      </c>
      <c r="F62" s="297">
        <v>179.31666666666669</v>
      </c>
      <c r="G62" s="298">
        <v>176.33333333333337</v>
      </c>
      <c r="H62" s="298">
        <v>174.06666666666669</v>
      </c>
      <c r="I62" s="298">
        <v>171.08333333333337</v>
      </c>
      <c r="J62" s="298">
        <v>181.58333333333337</v>
      </c>
      <c r="K62" s="298">
        <v>184.56666666666666</v>
      </c>
      <c r="L62" s="298">
        <v>186.83333333333337</v>
      </c>
      <c r="M62" s="285">
        <v>182.3</v>
      </c>
      <c r="N62" s="285">
        <v>177.05</v>
      </c>
      <c r="O62" s="300">
        <v>13716000</v>
      </c>
      <c r="P62" s="301">
        <v>-5.1767048282727726E-2</v>
      </c>
    </row>
    <row r="63" spans="1:16" ht="15">
      <c r="A63" s="263">
        <v>53</v>
      </c>
      <c r="B63" s="362" t="s">
        <v>53</v>
      </c>
      <c r="C63" s="463" t="s">
        <v>98</v>
      </c>
      <c r="D63" s="464">
        <v>44343</v>
      </c>
      <c r="E63" s="297">
        <v>77.849999999999994</v>
      </c>
      <c r="F63" s="297">
        <v>78.083333333333329</v>
      </c>
      <c r="G63" s="298">
        <v>76.666666666666657</v>
      </c>
      <c r="H63" s="298">
        <v>75.483333333333334</v>
      </c>
      <c r="I63" s="298">
        <v>74.066666666666663</v>
      </c>
      <c r="J63" s="298">
        <v>79.266666666666652</v>
      </c>
      <c r="K63" s="298">
        <v>80.683333333333309</v>
      </c>
      <c r="L63" s="298">
        <v>81.866666666666646</v>
      </c>
      <c r="M63" s="285">
        <v>79.5</v>
      </c>
      <c r="N63" s="285">
        <v>76.900000000000006</v>
      </c>
      <c r="O63" s="300">
        <v>58570000</v>
      </c>
      <c r="P63" s="301">
        <v>-0.16160893215001432</v>
      </c>
    </row>
    <row r="64" spans="1:16" ht="15">
      <c r="A64" s="263">
        <v>54</v>
      </c>
      <c r="B64" s="382" t="s">
        <v>72</v>
      </c>
      <c r="C64" s="463" t="s">
        <v>99</v>
      </c>
      <c r="D64" s="464">
        <v>44343</v>
      </c>
      <c r="E64" s="297">
        <v>135.30000000000001</v>
      </c>
      <c r="F64" s="297">
        <v>135.45000000000002</v>
      </c>
      <c r="G64" s="298">
        <v>133.70000000000005</v>
      </c>
      <c r="H64" s="298">
        <v>132.10000000000002</v>
      </c>
      <c r="I64" s="298">
        <v>130.35000000000005</v>
      </c>
      <c r="J64" s="298">
        <v>137.05000000000004</v>
      </c>
      <c r="K64" s="298">
        <v>138.79999999999998</v>
      </c>
      <c r="L64" s="298">
        <v>140.40000000000003</v>
      </c>
      <c r="M64" s="285">
        <v>137.19999999999999</v>
      </c>
      <c r="N64" s="285">
        <v>133.85</v>
      </c>
      <c r="O64" s="300">
        <v>30451200</v>
      </c>
      <c r="P64" s="301">
        <v>-0.54465018699261147</v>
      </c>
    </row>
    <row r="65" spans="1:16" ht="15">
      <c r="A65" s="263">
        <v>55</v>
      </c>
      <c r="B65" s="362" t="s">
        <v>51</v>
      </c>
      <c r="C65" s="463" t="s">
        <v>100</v>
      </c>
      <c r="D65" s="464">
        <v>44343</v>
      </c>
      <c r="E65" s="297">
        <v>569.70000000000005</v>
      </c>
      <c r="F65" s="297">
        <v>571.5333333333333</v>
      </c>
      <c r="G65" s="298">
        <v>560.31666666666661</v>
      </c>
      <c r="H65" s="298">
        <v>550.93333333333328</v>
      </c>
      <c r="I65" s="298">
        <v>539.71666666666658</v>
      </c>
      <c r="J65" s="298">
        <v>580.91666666666663</v>
      </c>
      <c r="K65" s="298">
        <v>592.13333333333333</v>
      </c>
      <c r="L65" s="298">
        <v>601.51666666666665</v>
      </c>
      <c r="M65" s="285">
        <v>582.75</v>
      </c>
      <c r="N65" s="285">
        <v>562.15</v>
      </c>
      <c r="O65" s="300">
        <v>7564700</v>
      </c>
      <c r="P65" s="301">
        <v>-9.9027530475277362E-2</v>
      </c>
    </row>
    <row r="66" spans="1:16" ht="15">
      <c r="A66" s="263">
        <v>56</v>
      </c>
      <c r="B66" s="362" t="s">
        <v>101</v>
      </c>
      <c r="C66" s="463" t="s">
        <v>102</v>
      </c>
      <c r="D66" s="464">
        <v>44343</v>
      </c>
      <c r="E66" s="297">
        <v>22.8</v>
      </c>
      <c r="F66" s="297">
        <v>22.916666666666668</v>
      </c>
      <c r="G66" s="298">
        <v>22.483333333333334</v>
      </c>
      <c r="H66" s="298">
        <v>22.166666666666668</v>
      </c>
      <c r="I66" s="298">
        <v>21.733333333333334</v>
      </c>
      <c r="J66" s="298">
        <v>23.233333333333334</v>
      </c>
      <c r="K66" s="298">
        <v>23.666666666666664</v>
      </c>
      <c r="L66" s="298">
        <v>23.983333333333334</v>
      </c>
      <c r="M66" s="285">
        <v>23.35</v>
      </c>
      <c r="N66" s="285">
        <v>22.6</v>
      </c>
      <c r="O66" s="300">
        <v>147667500</v>
      </c>
      <c r="P66" s="301">
        <v>-0.19934122239843846</v>
      </c>
    </row>
    <row r="67" spans="1:16" ht="15">
      <c r="A67" s="263">
        <v>57</v>
      </c>
      <c r="B67" s="362" t="s">
        <v>49</v>
      </c>
      <c r="C67" s="463" t="s">
        <v>103</v>
      </c>
      <c r="D67" s="464">
        <v>44343</v>
      </c>
      <c r="E67" s="423">
        <v>703.5</v>
      </c>
      <c r="F67" s="423">
        <v>710.41666666666663</v>
      </c>
      <c r="G67" s="424">
        <v>695.63333333333321</v>
      </c>
      <c r="H67" s="424">
        <v>687.76666666666654</v>
      </c>
      <c r="I67" s="424">
        <v>672.98333333333312</v>
      </c>
      <c r="J67" s="424">
        <v>718.2833333333333</v>
      </c>
      <c r="K67" s="424">
        <v>733.06666666666683</v>
      </c>
      <c r="L67" s="424">
        <v>740.93333333333339</v>
      </c>
      <c r="M67" s="425">
        <v>725.2</v>
      </c>
      <c r="N67" s="425">
        <v>702.55</v>
      </c>
      <c r="O67" s="426">
        <v>3993000</v>
      </c>
      <c r="P67" s="427">
        <v>-0.28785446762974853</v>
      </c>
    </row>
    <row r="68" spans="1:16" ht="15">
      <c r="A68" s="263">
        <v>58</v>
      </c>
      <c r="B68" s="362" t="s">
        <v>91</v>
      </c>
      <c r="C68" s="463" t="s">
        <v>244</v>
      </c>
      <c r="D68" s="464">
        <v>44343</v>
      </c>
      <c r="E68" s="297">
        <v>1378.9</v>
      </c>
      <c r="F68" s="297">
        <v>1377.2666666666667</v>
      </c>
      <c r="G68" s="298">
        <v>1358.6333333333332</v>
      </c>
      <c r="H68" s="298">
        <v>1338.3666666666666</v>
      </c>
      <c r="I68" s="298">
        <v>1319.7333333333331</v>
      </c>
      <c r="J68" s="298">
        <v>1397.5333333333333</v>
      </c>
      <c r="K68" s="298">
        <v>1416.166666666667</v>
      </c>
      <c r="L68" s="298">
        <v>1436.4333333333334</v>
      </c>
      <c r="M68" s="285">
        <v>1395.9</v>
      </c>
      <c r="N68" s="285">
        <v>1357</v>
      </c>
      <c r="O68" s="300">
        <v>1495000</v>
      </c>
      <c r="P68" s="301">
        <v>-0.28527035425730268</v>
      </c>
    </row>
    <row r="69" spans="1:16" ht="15">
      <c r="A69" s="263">
        <v>59</v>
      </c>
      <c r="B69" s="382" t="s">
        <v>51</v>
      </c>
      <c r="C69" s="463" t="s">
        <v>367</v>
      </c>
      <c r="D69" s="464">
        <v>44343</v>
      </c>
      <c r="E69" s="297">
        <v>332.6</v>
      </c>
      <c r="F69" s="297">
        <v>334.71666666666664</v>
      </c>
      <c r="G69" s="298">
        <v>329.73333333333329</v>
      </c>
      <c r="H69" s="298">
        <v>326.86666666666667</v>
      </c>
      <c r="I69" s="298">
        <v>321.88333333333333</v>
      </c>
      <c r="J69" s="298">
        <v>337.58333333333326</v>
      </c>
      <c r="K69" s="298">
        <v>342.56666666666661</v>
      </c>
      <c r="L69" s="298">
        <v>345.43333333333322</v>
      </c>
      <c r="M69" s="285">
        <v>339.7</v>
      </c>
      <c r="N69" s="285">
        <v>331.85</v>
      </c>
      <c r="O69" s="300">
        <v>5511800</v>
      </c>
      <c r="P69" s="301">
        <v>-0.15393766357363789</v>
      </c>
    </row>
    <row r="70" spans="1:16" ht="15">
      <c r="A70" s="263">
        <v>60</v>
      </c>
      <c r="B70" s="362" t="s">
        <v>37</v>
      </c>
      <c r="C70" s="463" t="s">
        <v>104</v>
      </c>
      <c r="D70" s="464">
        <v>44343</v>
      </c>
      <c r="E70" s="297">
        <v>1353.95</v>
      </c>
      <c r="F70" s="297">
        <v>1354.9833333333333</v>
      </c>
      <c r="G70" s="298">
        <v>1337.1666666666667</v>
      </c>
      <c r="H70" s="298">
        <v>1320.3833333333334</v>
      </c>
      <c r="I70" s="298">
        <v>1302.5666666666668</v>
      </c>
      <c r="J70" s="298">
        <v>1371.7666666666667</v>
      </c>
      <c r="K70" s="298">
        <v>1389.5833333333333</v>
      </c>
      <c r="L70" s="298">
        <v>1406.3666666666666</v>
      </c>
      <c r="M70" s="285">
        <v>1372.8</v>
      </c>
      <c r="N70" s="285">
        <v>1338.2</v>
      </c>
      <c r="O70" s="300">
        <v>13661950</v>
      </c>
      <c r="P70" s="301">
        <v>-0.18797289666854886</v>
      </c>
    </row>
    <row r="71" spans="1:16" ht="15">
      <c r="A71" s="263">
        <v>61</v>
      </c>
      <c r="B71" s="362" t="s">
        <v>72</v>
      </c>
      <c r="C71" s="463" t="s">
        <v>372</v>
      </c>
      <c r="D71" s="464">
        <v>44343</v>
      </c>
      <c r="E71" s="297">
        <v>532.5</v>
      </c>
      <c r="F71" s="297">
        <v>536.9666666666667</v>
      </c>
      <c r="G71" s="298">
        <v>526.63333333333344</v>
      </c>
      <c r="H71" s="298">
        <v>520.76666666666677</v>
      </c>
      <c r="I71" s="298">
        <v>510.43333333333351</v>
      </c>
      <c r="J71" s="298">
        <v>542.83333333333337</v>
      </c>
      <c r="K71" s="298">
        <v>553.16666666666663</v>
      </c>
      <c r="L71" s="298">
        <v>559.0333333333333</v>
      </c>
      <c r="M71" s="285">
        <v>547.29999999999995</v>
      </c>
      <c r="N71" s="285">
        <v>531.1</v>
      </c>
      <c r="O71" s="300">
        <v>792500</v>
      </c>
      <c r="P71" s="301">
        <v>-0.1690694626474443</v>
      </c>
    </row>
    <row r="72" spans="1:16" ht="15">
      <c r="A72" s="263">
        <v>62</v>
      </c>
      <c r="B72" s="362" t="s">
        <v>63</v>
      </c>
      <c r="C72" s="463" t="s">
        <v>105</v>
      </c>
      <c r="D72" s="464">
        <v>44343</v>
      </c>
      <c r="E72" s="297">
        <v>1015.25</v>
      </c>
      <c r="F72" s="297">
        <v>1021.1999999999999</v>
      </c>
      <c r="G72" s="298">
        <v>1006.3999999999999</v>
      </c>
      <c r="H72" s="298">
        <v>997.55</v>
      </c>
      <c r="I72" s="298">
        <v>982.74999999999989</v>
      </c>
      <c r="J72" s="298">
        <v>1030.0499999999997</v>
      </c>
      <c r="K72" s="298">
        <v>1044.8499999999999</v>
      </c>
      <c r="L72" s="298">
        <v>1053.6999999999998</v>
      </c>
      <c r="M72" s="285">
        <v>1036</v>
      </c>
      <c r="N72" s="285">
        <v>1012.35</v>
      </c>
      <c r="O72" s="300">
        <v>4516000</v>
      </c>
      <c r="P72" s="301">
        <v>-8.7492422711658926E-2</v>
      </c>
    </row>
    <row r="73" spans="1:16" ht="15">
      <c r="A73" s="263">
        <v>63</v>
      </c>
      <c r="B73" s="362" t="s">
        <v>106</v>
      </c>
      <c r="C73" s="463" t="s">
        <v>107</v>
      </c>
      <c r="D73" s="464">
        <v>44343</v>
      </c>
      <c r="E73" s="297">
        <v>914.9</v>
      </c>
      <c r="F73" s="297">
        <v>918.33333333333337</v>
      </c>
      <c r="G73" s="298">
        <v>908.66666666666674</v>
      </c>
      <c r="H73" s="298">
        <v>902.43333333333339</v>
      </c>
      <c r="I73" s="298">
        <v>892.76666666666677</v>
      </c>
      <c r="J73" s="298">
        <v>924.56666666666672</v>
      </c>
      <c r="K73" s="298">
        <v>934.23333333333346</v>
      </c>
      <c r="L73" s="298">
        <v>940.4666666666667</v>
      </c>
      <c r="M73" s="285">
        <v>928</v>
      </c>
      <c r="N73" s="285">
        <v>912.1</v>
      </c>
      <c r="O73" s="300">
        <v>21849100</v>
      </c>
      <c r="P73" s="301">
        <v>-9.9321887173568033E-2</v>
      </c>
    </row>
    <row r="74" spans="1:16" ht="15">
      <c r="A74" s="263">
        <v>64</v>
      </c>
      <c r="B74" s="362" t="s">
        <v>56</v>
      </c>
      <c r="C74" s="463" t="s">
        <v>108</v>
      </c>
      <c r="D74" s="464">
        <v>44343</v>
      </c>
      <c r="E74" s="297">
        <v>2554.0500000000002</v>
      </c>
      <c r="F74" s="297">
        <v>2581.6000000000004</v>
      </c>
      <c r="G74" s="298">
        <v>2521.5500000000006</v>
      </c>
      <c r="H74" s="298">
        <v>2489.0500000000002</v>
      </c>
      <c r="I74" s="298">
        <v>2429.0000000000005</v>
      </c>
      <c r="J74" s="298">
        <v>2614.1000000000008</v>
      </c>
      <c r="K74" s="298">
        <v>2674.15</v>
      </c>
      <c r="L74" s="298">
        <v>2706.650000000001</v>
      </c>
      <c r="M74" s="285">
        <v>2641.65</v>
      </c>
      <c r="N74" s="285">
        <v>2549.1</v>
      </c>
      <c r="O74" s="300">
        <v>14299500</v>
      </c>
      <c r="P74" s="301">
        <v>-8.6912378836059914E-2</v>
      </c>
    </row>
    <row r="75" spans="1:16" ht="15">
      <c r="A75" s="263">
        <v>65</v>
      </c>
      <c r="B75" s="362" t="s">
        <v>56</v>
      </c>
      <c r="C75" s="463" t="s">
        <v>248</v>
      </c>
      <c r="D75" s="464">
        <v>44343</v>
      </c>
      <c r="E75" s="297">
        <v>2805</v>
      </c>
      <c r="F75" s="297">
        <v>2820.2666666666664</v>
      </c>
      <c r="G75" s="298">
        <v>2778.2833333333328</v>
      </c>
      <c r="H75" s="298">
        <v>2751.5666666666666</v>
      </c>
      <c r="I75" s="298">
        <v>2709.583333333333</v>
      </c>
      <c r="J75" s="298">
        <v>2846.9833333333327</v>
      </c>
      <c r="K75" s="298">
        <v>2888.9666666666662</v>
      </c>
      <c r="L75" s="298">
        <v>2915.6833333333325</v>
      </c>
      <c r="M75" s="285">
        <v>2862.25</v>
      </c>
      <c r="N75" s="285">
        <v>2793.55</v>
      </c>
      <c r="O75" s="300">
        <v>596200</v>
      </c>
      <c r="P75" s="301">
        <v>-0.13090379008746356</v>
      </c>
    </row>
    <row r="76" spans="1:16" ht="15">
      <c r="A76" s="263">
        <v>66</v>
      </c>
      <c r="B76" s="362" t="s">
        <v>53</v>
      </c>
      <c r="C76" t="s">
        <v>109</v>
      </c>
      <c r="D76" s="464">
        <v>44343</v>
      </c>
      <c r="E76" s="423">
        <v>1471.75</v>
      </c>
      <c r="F76" s="423">
        <v>1480.9333333333332</v>
      </c>
      <c r="G76" s="424">
        <v>1456.1666666666663</v>
      </c>
      <c r="H76" s="424">
        <v>1440.583333333333</v>
      </c>
      <c r="I76" s="424">
        <v>1415.8166666666662</v>
      </c>
      <c r="J76" s="424">
        <v>1496.5166666666664</v>
      </c>
      <c r="K76" s="424">
        <v>1521.2833333333333</v>
      </c>
      <c r="L76" s="424">
        <v>1536.8666666666666</v>
      </c>
      <c r="M76" s="425">
        <v>1505.7</v>
      </c>
      <c r="N76" s="425">
        <v>1465.35</v>
      </c>
      <c r="O76" s="426">
        <v>20464950</v>
      </c>
      <c r="P76" s="427">
        <v>-0.20880733164643092</v>
      </c>
    </row>
    <row r="77" spans="1:16" ht="15">
      <c r="A77" s="263">
        <v>67</v>
      </c>
      <c r="B77" s="362" t="s">
        <v>56</v>
      </c>
      <c r="C77" s="463" t="s">
        <v>249</v>
      </c>
      <c r="D77" s="464">
        <v>44343</v>
      </c>
      <c r="E77" s="297">
        <v>677</v>
      </c>
      <c r="F77" s="297">
        <v>678.31666666666672</v>
      </c>
      <c r="G77" s="298">
        <v>673.93333333333339</v>
      </c>
      <c r="H77" s="298">
        <v>670.86666666666667</v>
      </c>
      <c r="I77" s="298">
        <v>666.48333333333335</v>
      </c>
      <c r="J77" s="298">
        <v>681.38333333333344</v>
      </c>
      <c r="K77" s="298">
        <v>685.76666666666688</v>
      </c>
      <c r="L77" s="298">
        <v>688.83333333333348</v>
      </c>
      <c r="M77" s="285">
        <v>682.7</v>
      </c>
      <c r="N77" s="285">
        <v>675.25</v>
      </c>
      <c r="O77" s="300">
        <v>11370700</v>
      </c>
      <c r="P77" s="301">
        <v>-0.14739359947212141</v>
      </c>
    </row>
    <row r="78" spans="1:16" ht="15">
      <c r="A78" s="263">
        <v>68</v>
      </c>
      <c r="B78" s="382" t="s">
        <v>43</v>
      </c>
      <c r="C78" s="463" t="s">
        <v>110</v>
      </c>
      <c r="D78" s="464">
        <v>44343</v>
      </c>
      <c r="E78" s="297">
        <v>2871.75</v>
      </c>
      <c r="F78" s="297">
        <v>2901.5499999999997</v>
      </c>
      <c r="G78" s="298">
        <v>2830.1999999999994</v>
      </c>
      <c r="H78" s="298">
        <v>2788.6499999999996</v>
      </c>
      <c r="I78" s="298">
        <v>2717.2999999999993</v>
      </c>
      <c r="J78" s="298">
        <v>2943.0999999999995</v>
      </c>
      <c r="K78" s="298">
        <v>3014.45</v>
      </c>
      <c r="L78" s="298">
        <v>3055.9999999999995</v>
      </c>
      <c r="M78" s="285">
        <v>2972.9</v>
      </c>
      <c r="N78" s="285">
        <v>2860</v>
      </c>
      <c r="O78" s="300">
        <v>3009600</v>
      </c>
      <c r="P78" s="301">
        <v>-0.19181503262708452</v>
      </c>
    </row>
    <row r="79" spans="1:16" ht="15">
      <c r="A79" s="263">
        <v>69</v>
      </c>
      <c r="B79" s="362" t="s">
        <v>111</v>
      </c>
      <c r="C79" s="463" t="s">
        <v>112</v>
      </c>
      <c r="D79" s="464">
        <v>44343</v>
      </c>
      <c r="E79" s="297">
        <v>374.45</v>
      </c>
      <c r="F79" s="297">
        <v>373.2</v>
      </c>
      <c r="G79" s="298">
        <v>367.4</v>
      </c>
      <c r="H79" s="298">
        <v>360.34999999999997</v>
      </c>
      <c r="I79" s="298">
        <v>354.54999999999995</v>
      </c>
      <c r="J79" s="298">
        <v>380.25</v>
      </c>
      <c r="K79" s="298">
        <v>386.05000000000007</v>
      </c>
      <c r="L79" s="298">
        <v>393.1</v>
      </c>
      <c r="M79" s="285">
        <v>379</v>
      </c>
      <c r="N79" s="285">
        <v>366.15</v>
      </c>
      <c r="O79" s="300">
        <v>34851500</v>
      </c>
      <c r="P79" s="301">
        <v>-6.4303855922419759E-2</v>
      </c>
    </row>
    <row r="80" spans="1:16" ht="15">
      <c r="A80" s="263">
        <v>70</v>
      </c>
      <c r="B80" s="362" t="s">
        <v>72</v>
      </c>
      <c r="C80" s="463" t="s">
        <v>113</v>
      </c>
      <c r="D80" s="464">
        <v>44343</v>
      </c>
      <c r="E80" s="297">
        <v>231</v>
      </c>
      <c r="F80" s="297">
        <v>231.95000000000002</v>
      </c>
      <c r="G80" s="298">
        <v>229.55000000000004</v>
      </c>
      <c r="H80" s="298">
        <v>228.10000000000002</v>
      </c>
      <c r="I80" s="298">
        <v>225.70000000000005</v>
      </c>
      <c r="J80" s="298">
        <v>233.40000000000003</v>
      </c>
      <c r="K80" s="298">
        <v>235.8</v>
      </c>
      <c r="L80" s="298">
        <v>237.25000000000003</v>
      </c>
      <c r="M80" s="285">
        <v>234.35</v>
      </c>
      <c r="N80" s="285">
        <v>230.5</v>
      </c>
      <c r="O80" s="300">
        <v>21667500</v>
      </c>
      <c r="P80" s="301">
        <v>-0.11570247933884298</v>
      </c>
    </row>
    <row r="81" spans="1:16" ht="15">
      <c r="A81" s="263">
        <v>71</v>
      </c>
      <c r="B81" s="362" t="s">
        <v>49</v>
      </c>
      <c r="C81" s="463" t="s">
        <v>114</v>
      </c>
      <c r="D81" s="464">
        <v>44343</v>
      </c>
      <c r="E81" s="297">
        <v>2422.15</v>
      </c>
      <c r="F81" s="297">
        <v>2426.9666666666667</v>
      </c>
      <c r="G81" s="298">
        <v>2392.0833333333335</v>
      </c>
      <c r="H81" s="298">
        <v>2362.0166666666669</v>
      </c>
      <c r="I81" s="298">
        <v>2327.1333333333337</v>
      </c>
      <c r="J81" s="298">
        <v>2457.0333333333333</v>
      </c>
      <c r="K81" s="298">
        <v>2491.9166666666665</v>
      </c>
      <c r="L81" s="298">
        <v>2521.9833333333331</v>
      </c>
      <c r="M81" s="285">
        <v>2461.85</v>
      </c>
      <c r="N81" s="285">
        <v>2396.9</v>
      </c>
      <c r="O81" s="300">
        <v>6888600</v>
      </c>
      <c r="P81" s="301">
        <v>-9.6908676158263193E-2</v>
      </c>
    </row>
    <row r="82" spans="1:16" ht="15">
      <c r="A82" s="263">
        <v>72</v>
      </c>
      <c r="B82" s="362" t="s">
        <v>56</v>
      </c>
      <c r="C82" s="463" t="s">
        <v>115</v>
      </c>
      <c r="D82" s="464">
        <v>44343</v>
      </c>
      <c r="E82" s="297">
        <v>183</v>
      </c>
      <c r="F82" s="297">
        <v>185.43333333333331</v>
      </c>
      <c r="G82" s="298">
        <v>179.86666666666662</v>
      </c>
      <c r="H82" s="298">
        <v>176.73333333333332</v>
      </c>
      <c r="I82" s="298">
        <v>171.16666666666663</v>
      </c>
      <c r="J82" s="298">
        <v>188.56666666666661</v>
      </c>
      <c r="K82" s="298">
        <v>194.13333333333327</v>
      </c>
      <c r="L82" s="298">
        <v>197.26666666666659</v>
      </c>
      <c r="M82" s="285">
        <v>191</v>
      </c>
      <c r="N82" s="285">
        <v>182.3</v>
      </c>
      <c r="O82" s="300">
        <v>23312000</v>
      </c>
      <c r="P82" s="301">
        <v>-0.16062060497823419</v>
      </c>
    </row>
    <row r="83" spans="1:16" ht="15">
      <c r="A83" s="263">
        <v>73</v>
      </c>
      <c r="B83" s="362" t="s">
        <v>53</v>
      </c>
      <c r="C83" s="463" t="s">
        <v>116</v>
      </c>
      <c r="D83" s="464">
        <v>44343</v>
      </c>
      <c r="E83" s="297">
        <v>622.6</v>
      </c>
      <c r="F83" s="297">
        <v>621.41666666666674</v>
      </c>
      <c r="G83" s="298">
        <v>611.88333333333344</v>
      </c>
      <c r="H83" s="298">
        <v>601.16666666666674</v>
      </c>
      <c r="I83" s="298">
        <v>591.63333333333344</v>
      </c>
      <c r="J83" s="298">
        <v>632.13333333333344</v>
      </c>
      <c r="K83" s="298">
        <v>641.66666666666674</v>
      </c>
      <c r="L83" s="298">
        <v>652.38333333333344</v>
      </c>
      <c r="M83" s="285">
        <v>630.95000000000005</v>
      </c>
      <c r="N83" s="285">
        <v>610.70000000000005</v>
      </c>
      <c r="O83" s="300">
        <v>75325250</v>
      </c>
      <c r="P83" s="301">
        <v>-0.16551913234218865</v>
      </c>
    </row>
    <row r="84" spans="1:16" ht="15">
      <c r="A84" s="263">
        <v>74</v>
      </c>
      <c r="B84" s="362" t="s">
        <v>56</v>
      </c>
      <c r="C84" s="463" t="s">
        <v>252</v>
      </c>
      <c r="D84" s="464">
        <v>44343</v>
      </c>
      <c r="E84" s="297">
        <v>1425.65</v>
      </c>
      <c r="F84" s="297">
        <v>1432.0833333333333</v>
      </c>
      <c r="G84" s="298">
        <v>1414.1666666666665</v>
      </c>
      <c r="H84" s="298">
        <v>1402.6833333333332</v>
      </c>
      <c r="I84" s="298">
        <v>1384.7666666666664</v>
      </c>
      <c r="J84" s="298">
        <v>1443.5666666666666</v>
      </c>
      <c r="K84" s="298">
        <v>1461.4833333333331</v>
      </c>
      <c r="L84" s="298">
        <v>1472.9666666666667</v>
      </c>
      <c r="M84" s="285">
        <v>1450</v>
      </c>
      <c r="N84" s="285">
        <v>1420.6</v>
      </c>
      <c r="O84" s="300">
        <v>1094800</v>
      </c>
      <c r="P84" s="301">
        <v>-7.2380266474612889E-2</v>
      </c>
    </row>
    <row r="85" spans="1:16" ht="15">
      <c r="A85" s="263">
        <v>75</v>
      </c>
      <c r="B85" s="362" t="s">
        <v>56</v>
      </c>
      <c r="C85" s="463" t="s">
        <v>117</v>
      </c>
      <c r="D85" s="464">
        <v>44343</v>
      </c>
      <c r="E85" s="297">
        <v>527.20000000000005</v>
      </c>
      <c r="F85" s="297">
        <v>528</v>
      </c>
      <c r="G85" s="298">
        <v>522.20000000000005</v>
      </c>
      <c r="H85" s="298">
        <v>517.20000000000005</v>
      </c>
      <c r="I85" s="298">
        <v>511.40000000000009</v>
      </c>
      <c r="J85" s="298">
        <v>533</v>
      </c>
      <c r="K85" s="298">
        <v>538.79999999999995</v>
      </c>
      <c r="L85" s="298">
        <v>543.79999999999995</v>
      </c>
      <c r="M85" s="285">
        <v>533.79999999999995</v>
      </c>
      <c r="N85" s="285">
        <v>523</v>
      </c>
      <c r="O85" s="300">
        <v>7092000</v>
      </c>
      <c r="P85" s="301">
        <v>-0.18930041152263374</v>
      </c>
    </row>
    <row r="86" spans="1:16" ht="15">
      <c r="A86" s="263">
        <v>76</v>
      </c>
      <c r="B86" s="362" t="s">
        <v>67</v>
      </c>
      <c r="C86" s="463" t="s">
        <v>118</v>
      </c>
      <c r="D86" s="464">
        <v>44343</v>
      </c>
      <c r="E86" s="297">
        <v>8.4499999999999993</v>
      </c>
      <c r="F86" s="297">
        <v>8.5666666666666647</v>
      </c>
      <c r="G86" s="298">
        <v>8.2833333333333297</v>
      </c>
      <c r="H86" s="298">
        <v>8.1166666666666654</v>
      </c>
      <c r="I86" s="298">
        <v>7.8333333333333304</v>
      </c>
      <c r="J86" s="298">
        <v>8.733333333333329</v>
      </c>
      <c r="K86" s="298">
        <v>9.0166666666666639</v>
      </c>
      <c r="L86" s="298">
        <v>9.1833333333333282</v>
      </c>
      <c r="M86" s="285">
        <v>8.85</v>
      </c>
      <c r="N86" s="285">
        <v>8.4</v>
      </c>
      <c r="O86" s="300">
        <v>622020000</v>
      </c>
      <c r="P86" s="301">
        <v>-0.23244363824825084</v>
      </c>
    </row>
    <row r="87" spans="1:16" ht="15">
      <c r="A87" s="263">
        <v>77</v>
      </c>
      <c r="B87" s="362" t="s">
        <v>53</v>
      </c>
      <c r="C87" s="463" t="s">
        <v>119</v>
      </c>
      <c r="D87" s="464">
        <v>44343</v>
      </c>
      <c r="E87" s="297">
        <v>54.4</v>
      </c>
      <c r="F87" s="297">
        <v>54.533333333333339</v>
      </c>
      <c r="G87" s="298">
        <v>53.566666666666677</v>
      </c>
      <c r="H87" s="298">
        <v>52.733333333333341</v>
      </c>
      <c r="I87" s="298">
        <v>51.76666666666668</v>
      </c>
      <c r="J87" s="298">
        <v>55.366666666666674</v>
      </c>
      <c r="K87" s="298">
        <v>56.333333333333329</v>
      </c>
      <c r="L87" s="298">
        <v>57.166666666666671</v>
      </c>
      <c r="M87" s="285">
        <v>55.5</v>
      </c>
      <c r="N87" s="285">
        <v>53.7</v>
      </c>
      <c r="O87" s="300">
        <v>148371000</v>
      </c>
      <c r="P87" s="301">
        <v>-0.23673150229694068</v>
      </c>
    </row>
    <row r="88" spans="1:16" ht="15">
      <c r="A88" s="263">
        <v>78</v>
      </c>
      <c r="B88" s="362" t="s">
        <v>72</v>
      </c>
      <c r="C88" s="463" t="s">
        <v>120</v>
      </c>
      <c r="D88" s="464">
        <v>44343</v>
      </c>
      <c r="E88" s="297">
        <v>508.15</v>
      </c>
      <c r="F88" s="297">
        <v>510.31666666666661</v>
      </c>
      <c r="G88" s="298">
        <v>503.43333333333317</v>
      </c>
      <c r="H88" s="298">
        <v>498.71666666666658</v>
      </c>
      <c r="I88" s="298">
        <v>491.83333333333314</v>
      </c>
      <c r="J88" s="298">
        <v>515.03333333333319</v>
      </c>
      <c r="K88" s="298">
        <v>521.91666666666663</v>
      </c>
      <c r="L88" s="298">
        <v>526.63333333333321</v>
      </c>
      <c r="M88" s="285">
        <v>517.20000000000005</v>
      </c>
      <c r="N88" s="285">
        <v>505.6</v>
      </c>
      <c r="O88" s="300">
        <v>3958625</v>
      </c>
      <c r="P88" s="301">
        <v>-0.21360284075389238</v>
      </c>
    </row>
    <row r="89" spans="1:16" ht="15">
      <c r="A89" s="263">
        <v>79</v>
      </c>
      <c r="B89" s="362" t="s">
        <v>39</v>
      </c>
      <c r="C89" s="463" t="s">
        <v>121</v>
      </c>
      <c r="D89" s="464">
        <v>44343</v>
      </c>
      <c r="E89" s="297">
        <v>1647.55</v>
      </c>
      <c r="F89" s="297">
        <v>1644.8666666666668</v>
      </c>
      <c r="G89" s="298">
        <v>1633.7333333333336</v>
      </c>
      <c r="H89" s="298">
        <v>1619.9166666666667</v>
      </c>
      <c r="I89" s="298">
        <v>1608.7833333333335</v>
      </c>
      <c r="J89" s="298">
        <v>1658.6833333333336</v>
      </c>
      <c r="K89" s="298">
        <v>1669.8166666666668</v>
      </c>
      <c r="L89" s="298">
        <v>1683.6333333333337</v>
      </c>
      <c r="M89" s="285">
        <v>1656</v>
      </c>
      <c r="N89" s="285">
        <v>1631.05</v>
      </c>
      <c r="O89" s="300">
        <v>3679500</v>
      </c>
      <c r="P89" s="301">
        <v>-0.25349969567863662</v>
      </c>
    </row>
    <row r="90" spans="1:16" ht="15">
      <c r="A90" s="263">
        <v>80</v>
      </c>
      <c r="B90" s="362" t="s">
        <v>53</v>
      </c>
      <c r="C90" s="463" t="s">
        <v>122</v>
      </c>
      <c r="D90" s="464">
        <v>44343</v>
      </c>
      <c r="E90" s="297">
        <v>942.65</v>
      </c>
      <c r="F90" s="297">
        <v>941.91666666666663</v>
      </c>
      <c r="G90" s="298">
        <v>920.83333333333326</v>
      </c>
      <c r="H90" s="298">
        <v>899.01666666666665</v>
      </c>
      <c r="I90" s="298">
        <v>877.93333333333328</v>
      </c>
      <c r="J90" s="298">
        <v>963.73333333333323</v>
      </c>
      <c r="K90" s="298">
        <v>984.81666666666649</v>
      </c>
      <c r="L90" s="298">
        <v>1006.6333333333332</v>
      </c>
      <c r="M90" s="285">
        <v>963</v>
      </c>
      <c r="N90" s="285">
        <v>920.1</v>
      </c>
      <c r="O90" s="300">
        <v>18918000</v>
      </c>
      <c r="P90" s="301">
        <v>-6.7270145544905929E-2</v>
      </c>
    </row>
    <row r="91" spans="1:16" ht="15">
      <c r="A91" s="263">
        <v>81</v>
      </c>
      <c r="B91" s="362" t="s">
        <v>67</v>
      </c>
      <c r="C91" s="463" t="s">
        <v>826</v>
      </c>
      <c r="D91" s="464">
        <v>44343</v>
      </c>
      <c r="E91" s="297">
        <v>253.25</v>
      </c>
      <c r="F91" s="297">
        <v>255.20000000000002</v>
      </c>
      <c r="G91" s="298">
        <v>249.45000000000005</v>
      </c>
      <c r="H91" s="298">
        <v>245.65000000000003</v>
      </c>
      <c r="I91" s="298">
        <v>239.90000000000006</v>
      </c>
      <c r="J91" s="298">
        <v>259</v>
      </c>
      <c r="K91" s="298">
        <v>264.75</v>
      </c>
      <c r="L91" s="298">
        <v>268.55</v>
      </c>
      <c r="M91" s="285">
        <v>260.95</v>
      </c>
      <c r="N91" s="285">
        <v>251.4</v>
      </c>
      <c r="O91" s="300">
        <v>8565200</v>
      </c>
      <c r="P91" s="301">
        <v>-0.30979241877256319</v>
      </c>
    </row>
    <row r="92" spans="1:16" ht="15">
      <c r="A92" s="263">
        <v>82</v>
      </c>
      <c r="B92" s="362" t="s">
        <v>106</v>
      </c>
      <c r="C92" s="463" t="s">
        <v>124</v>
      </c>
      <c r="D92" s="464">
        <v>44343</v>
      </c>
      <c r="E92" s="423">
        <v>1360.8</v>
      </c>
      <c r="F92" s="423">
        <v>1356.2666666666667</v>
      </c>
      <c r="G92" s="424">
        <v>1335.5333333333333</v>
      </c>
      <c r="H92" s="424">
        <v>1310.2666666666667</v>
      </c>
      <c r="I92" s="424">
        <v>1289.5333333333333</v>
      </c>
      <c r="J92" s="424">
        <v>1381.5333333333333</v>
      </c>
      <c r="K92" s="424">
        <v>1402.2666666666664</v>
      </c>
      <c r="L92" s="424">
        <v>1427.5333333333333</v>
      </c>
      <c r="M92" s="425">
        <v>1377</v>
      </c>
      <c r="N92" s="425">
        <v>1331</v>
      </c>
      <c r="O92" s="426">
        <v>27963600</v>
      </c>
      <c r="P92" s="427">
        <v>-0.12947812768500877</v>
      </c>
    </row>
    <row r="93" spans="1:16" ht="15">
      <c r="A93" s="263">
        <v>83</v>
      </c>
      <c r="B93" s="362" t="s">
        <v>72</v>
      </c>
      <c r="C93" s="463" t="s">
        <v>125</v>
      </c>
      <c r="D93" s="464">
        <v>44343</v>
      </c>
      <c r="E93" s="297">
        <v>89.15</v>
      </c>
      <c r="F93" s="297">
        <v>89.616666666666674</v>
      </c>
      <c r="G93" s="298">
        <v>88.533333333333346</v>
      </c>
      <c r="H93" s="298">
        <v>87.916666666666671</v>
      </c>
      <c r="I93" s="298">
        <v>86.833333333333343</v>
      </c>
      <c r="J93" s="298">
        <v>90.233333333333348</v>
      </c>
      <c r="K93" s="298">
        <v>91.316666666666663</v>
      </c>
      <c r="L93" s="298">
        <v>91.933333333333351</v>
      </c>
      <c r="M93" s="285">
        <v>90.7</v>
      </c>
      <c r="N93" s="285">
        <v>89</v>
      </c>
      <c r="O93" s="300">
        <v>51857000</v>
      </c>
      <c r="P93" s="301">
        <v>-0.15379719983029275</v>
      </c>
    </row>
    <row r="94" spans="1:16" ht="15">
      <c r="A94" s="263">
        <v>84</v>
      </c>
      <c r="B94" s="382" t="s">
        <v>39</v>
      </c>
      <c r="C94" s="463" t="s">
        <v>772</v>
      </c>
      <c r="D94" s="464">
        <v>44343</v>
      </c>
      <c r="E94" s="297">
        <v>1800.25</v>
      </c>
      <c r="F94" s="297">
        <v>1799.3</v>
      </c>
      <c r="G94" s="298">
        <v>1774.3</v>
      </c>
      <c r="H94" s="298">
        <v>1748.35</v>
      </c>
      <c r="I94" s="298">
        <v>1723.35</v>
      </c>
      <c r="J94" s="298">
        <v>1825.25</v>
      </c>
      <c r="K94" s="298">
        <v>1850.25</v>
      </c>
      <c r="L94" s="298">
        <v>1876.2</v>
      </c>
      <c r="M94" s="285">
        <v>1824.3</v>
      </c>
      <c r="N94" s="285">
        <v>1773.35</v>
      </c>
      <c r="O94" s="300">
        <v>1442675</v>
      </c>
      <c r="P94" s="301">
        <v>-0.13199061400078216</v>
      </c>
    </row>
    <row r="95" spans="1:16" ht="15">
      <c r="A95" s="263">
        <v>85</v>
      </c>
      <c r="B95" s="362" t="s">
        <v>49</v>
      </c>
      <c r="C95" s="463" t="s">
        <v>126</v>
      </c>
      <c r="D95" s="464">
        <v>44343</v>
      </c>
      <c r="E95" s="297">
        <v>204.55</v>
      </c>
      <c r="F95" s="297">
        <v>205.51666666666665</v>
      </c>
      <c r="G95" s="298">
        <v>203.2833333333333</v>
      </c>
      <c r="H95" s="298">
        <v>202.01666666666665</v>
      </c>
      <c r="I95" s="298">
        <v>199.7833333333333</v>
      </c>
      <c r="J95" s="298">
        <v>206.7833333333333</v>
      </c>
      <c r="K95" s="298">
        <v>209.01666666666665</v>
      </c>
      <c r="L95" s="298">
        <v>210.2833333333333</v>
      </c>
      <c r="M95" s="285">
        <v>207.75</v>
      </c>
      <c r="N95" s="285">
        <v>204.25</v>
      </c>
      <c r="O95" s="300">
        <v>98220800</v>
      </c>
      <c r="P95" s="301">
        <v>-0.25981479695186649</v>
      </c>
    </row>
    <row r="96" spans="1:16" ht="15">
      <c r="A96" s="263">
        <v>86</v>
      </c>
      <c r="B96" s="362" t="s">
        <v>111</v>
      </c>
      <c r="C96" s="463" t="s">
        <v>127</v>
      </c>
      <c r="D96" s="464">
        <v>44343</v>
      </c>
      <c r="E96" s="297">
        <v>456.9</v>
      </c>
      <c r="F96" s="297">
        <v>454.41666666666669</v>
      </c>
      <c r="G96" s="298">
        <v>446.63333333333338</v>
      </c>
      <c r="H96" s="298">
        <v>436.36666666666667</v>
      </c>
      <c r="I96" s="298">
        <v>428.58333333333337</v>
      </c>
      <c r="J96" s="298">
        <v>464.68333333333339</v>
      </c>
      <c r="K96" s="298">
        <v>472.4666666666667</v>
      </c>
      <c r="L96" s="298">
        <v>482.73333333333341</v>
      </c>
      <c r="M96" s="285">
        <v>462.2</v>
      </c>
      <c r="N96" s="285">
        <v>444.15</v>
      </c>
      <c r="O96" s="300">
        <v>28315000</v>
      </c>
      <c r="P96" s="301">
        <v>-0.16016609817588612</v>
      </c>
    </row>
    <row r="97" spans="1:16" ht="15">
      <c r="A97" s="263">
        <v>87</v>
      </c>
      <c r="B97" s="362" t="s">
        <v>111</v>
      </c>
      <c r="C97" s="463" t="s">
        <v>128</v>
      </c>
      <c r="D97" s="464">
        <v>44343</v>
      </c>
      <c r="E97" s="297">
        <v>729.3</v>
      </c>
      <c r="F97" s="297">
        <v>710.86666666666667</v>
      </c>
      <c r="G97" s="298">
        <v>689.68333333333339</v>
      </c>
      <c r="H97" s="298">
        <v>650.06666666666672</v>
      </c>
      <c r="I97" s="298">
        <v>628.88333333333344</v>
      </c>
      <c r="J97" s="298">
        <v>750.48333333333335</v>
      </c>
      <c r="K97" s="298">
        <v>771.66666666666652</v>
      </c>
      <c r="L97" s="298">
        <v>811.2833333333333</v>
      </c>
      <c r="M97" s="285">
        <v>732.05</v>
      </c>
      <c r="N97" s="285">
        <v>671.25</v>
      </c>
      <c r="O97" s="300">
        <v>33585300</v>
      </c>
      <c r="P97" s="301">
        <v>-0.10433467741935484</v>
      </c>
    </row>
    <row r="98" spans="1:16" ht="15">
      <c r="A98" s="263">
        <v>88</v>
      </c>
      <c r="B98" s="362" t="s">
        <v>39</v>
      </c>
      <c r="C98" s="463" t="s">
        <v>129</v>
      </c>
      <c r="D98" s="464">
        <v>44343</v>
      </c>
      <c r="E98" s="297">
        <v>2951.6</v>
      </c>
      <c r="F98" s="297">
        <v>2960.8833333333332</v>
      </c>
      <c r="G98" s="298">
        <v>2908.2166666666662</v>
      </c>
      <c r="H98" s="298">
        <v>2864.833333333333</v>
      </c>
      <c r="I98" s="298">
        <v>2812.1666666666661</v>
      </c>
      <c r="J98" s="298">
        <v>3004.2666666666664</v>
      </c>
      <c r="K98" s="298">
        <v>3056.9333333333334</v>
      </c>
      <c r="L98" s="298">
        <v>3100.3166666666666</v>
      </c>
      <c r="M98" s="285">
        <v>3013.55</v>
      </c>
      <c r="N98" s="285">
        <v>2917.5</v>
      </c>
      <c r="O98" s="300">
        <v>1288000</v>
      </c>
      <c r="P98" s="301">
        <v>-0.1391812865497076</v>
      </c>
    </row>
    <row r="99" spans="1:16" ht="15">
      <c r="A99" s="263">
        <v>89</v>
      </c>
      <c r="B99" s="362" t="s">
        <v>53</v>
      </c>
      <c r="C99" s="463" t="s">
        <v>131</v>
      </c>
      <c r="D99" s="464">
        <v>44343</v>
      </c>
      <c r="E99" s="297">
        <v>1810.9</v>
      </c>
      <c r="F99" s="297">
        <v>1817.0833333333333</v>
      </c>
      <c r="G99" s="298">
        <v>1782.8166666666666</v>
      </c>
      <c r="H99" s="298">
        <v>1754.7333333333333</v>
      </c>
      <c r="I99" s="298">
        <v>1720.4666666666667</v>
      </c>
      <c r="J99" s="298">
        <v>1845.1666666666665</v>
      </c>
      <c r="K99" s="298">
        <v>1879.4333333333334</v>
      </c>
      <c r="L99" s="298">
        <v>1907.5166666666664</v>
      </c>
      <c r="M99" s="285">
        <v>1851.35</v>
      </c>
      <c r="N99" s="285">
        <v>1789</v>
      </c>
      <c r="O99" s="300">
        <v>10627200</v>
      </c>
      <c r="P99" s="301">
        <v>-0.17465051258154707</v>
      </c>
    </row>
    <row r="100" spans="1:16" ht="15">
      <c r="A100" s="263">
        <v>90</v>
      </c>
      <c r="B100" s="362" t="s">
        <v>56</v>
      </c>
      <c r="C100" s="463" t="s">
        <v>132</v>
      </c>
      <c r="D100" s="464">
        <v>44343</v>
      </c>
      <c r="E100" s="297">
        <v>90.1</v>
      </c>
      <c r="F100" s="297">
        <v>91.149999999999991</v>
      </c>
      <c r="G100" s="298">
        <v>88.399999999999977</v>
      </c>
      <c r="H100" s="298">
        <v>86.699999999999989</v>
      </c>
      <c r="I100" s="298">
        <v>83.949999999999974</v>
      </c>
      <c r="J100" s="298">
        <v>92.84999999999998</v>
      </c>
      <c r="K100" s="298">
        <v>95.600000000000009</v>
      </c>
      <c r="L100" s="298">
        <v>97.299999999999983</v>
      </c>
      <c r="M100" s="285">
        <v>93.9</v>
      </c>
      <c r="N100" s="285">
        <v>89.45</v>
      </c>
      <c r="O100" s="300">
        <v>33866580</v>
      </c>
      <c r="P100" s="301">
        <v>-6.3194273019007652E-2</v>
      </c>
    </row>
    <row r="101" spans="1:16" ht="15">
      <c r="A101" s="263">
        <v>91</v>
      </c>
      <c r="B101" s="362" t="s">
        <v>39</v>
      </c>
      <c r="C101" s="463" t="s">
        <v>348</v>
      </c>
      <c r="D101" s="464">
        <v>44343</v>
      </c>
      <c r="E101" s="297">
        <v>2938.15</v>
      </c>
      <c r="F101" s="297">
        <v>2918.1166666666668</v>
      </c>
      <c r="G101" s="298">
        <v>2878.5333333333338</v>
      </c>
      <c r="H101" s="298">
        <v>2818.916666666667</v>
      </c>
      <c r="I101" s="298">
        <v>2779.3333333333339</v>
      </c>
      <c r="J101" s="298">
        <v>2977.7333333333336</v>
      </c>
      <c r="K101" s="298">
        <v>3017.3166666666666</v>
      </c>
      <c r="L101" s="298">
        <v>3076.9333333333334</v>
      </c>
      <c r="M101" s="285">
        <v>2957.7</v>
      </c>
      <c r="N101" s="285">
        <v>2858.5</v>
      </c>
      <c r="O101" s="300">
        <v>367250</v>
      </c>
      <c r="P101" s="301">
        <v>-0.24239298607529655</v>
      </c>
    </row>
    <row r="102" spans="1:16" ht="15">
      <c r="A102" s="263">
        <v>92</v>
      </c>
      <c r="B102" s="362" t="s">
        <v>56</v>
      </c>
      <c r="C102" s="463" t="s">
        <v>133</v>
      </c>
      <c r="D102" s="464">
        <v>44343</v>
      </c>
      <c r="E102" s="297">
        <v>412.95</v>
      </c>
      <c r="F102" s="297">
        <v>415.43333333333334</v>
      </c>
      <c r="G102" s="298">
        <v>408.51666666666665</v>
      </c>
      <c r="H102" s="298">
        <v>404.08333333333331</v>
      </c>
      <c r="I102" s="298">
        <v>397.16666666666663</v>
      </c>
      <c r="J102" s="298">
        <v>419.86666666666667</v>
      </c>
      <c r="K102" s="298">
        <v>426.7833333333333</v>
      </c>
      <c r="L102" s="298">
        <v>431.2166666666667</v>
      </c>
      <c r="M102" s="285">
        <v>422.35</v>
      </c>
      <c r="N102" s="285">
        <v>411</v>
      </c>
      <c r="O102" s="300">
        <v>4908000</v>
      </c>
      <c r="P102" s="301">
        <v>-0.21042471042471042</v>
      </c>
    </row>
    <row r="103" spans="1:16" ht="15">
      <c r="A103" s="263">
        <v>93</v>
      </c>
      <c r="B103" s="362" t="s">
        <v>63</v>
      </c>
      <c r="C103" s="463" t="s">
        <v>134</v>
      </c>
      <c r="D103" s="464">
        <v>44343</v>
      </c>
      <c r="E103" s="297">
        <v>1366.2</v>
      </c>
      <c r="F103" s="297">
        <v>1375.5500000000002</v>
      </c>
      <c r="G103" s="298">
        <v>1353.2000000000003</v>
      </c>
      <c r="H103" s="298">
        <v>1340.2</v>
      </c>
      <c r="I103" s="298">
        <v>1317.8500000000001</v>
      </c>
      <c r="J103" s="298">
        <v>1388.5500000000004</v>
      </c>
      <c r="K103" s="298">
        <v>1410.9000000000003</v>
      </c>
      <c r="L103" s="298">
        <v>1423.9000000000005</v>
      </c>
      <c r="M103" s="285">
        <v>1397.9</v>
      </c>
      <c r="N103" s="285">
        <v>1362.55</v>
      </c>
      <c r="O103" s="300">
        <v>14251375</v>
      </c>
      <c r="P103" s="301">
        <v>-7.3942609475414742E-2</v>
      </c>
    </row>
    <row r="104" spans="1:16" ht="15">
      <c r="A104" s="263">
        <v>94</v>
      </c>
      <c r="B104" s="362" t="s">
        <v>106</v>
      </c>
      <c r="C104" s="463" t="s">
        <v>260</v>
      </c>
      <c r="D104" s="464">
        <v>44343</v>
      </c>
      <c r="E104" s="297">
        <v>3862.45</v>
      </c>
      <c r="F104" s="297">
        <v>3886.25</v>
      </c>
      <c r="G104" s="298">
        <v>3816.2</v>
      </c>
      <c r="H104" s="298">
        <v>3769.95</v>
      </c>
      <c r="I104" s="298">
        <v>3699.8999999999996</v>
      </c>
      <c r="J104" s="298">
        <v>3932.5</v>
      </c>
      <c r="K104" s="298">
        <v>4002.55</v>
      </c>
      <c r="L104" s="298">
        <v>4048.8</v>
      </c>
      <c r="M104" s="285">
        <v>3956.3</v>
      </c>
      <c r="N104" s="285">
        <v>3840</v>
      </c>
      <c r="O104" s="300">
        <v>389250</v>
      </c>
      <c r="P104" s="301">
        <v>-0.17356687898089171</v>
      </c>
    </row>
    <row r="105" spans="1:16" ht="15">
      <c r="A105" s="263">
        <v>95</v>
      </c>
      <c r="B105" s="362" t="s">
        <v>106</v>
      </c>
      <c r="C105" s="463" t="s">
        <v>259</v>
      </c>
      <c r="D105" s="464">
        <v>44343</v>
      </c>
      <c r="E105" s="297">
        <v>2637.55</v>
      </c>
      <c r="F105" s="297">
        <v>2646.65</v>
      </c>
      <c r="G105" s="298">
        <v>2612.65</v>
      </c>
      <c r="H105" s="298">
        <v>2587.75</v>
      </c>
      <c r="I105" s="298">
        <v>2553.75</v>
      </c>
      <c r="J105" s="298">
        <v>2671.55</v>
      </c>
      <c r="K105" s="298">
        <v>2705.55</v>
      </c>
      <c r="L105" s="298">
        <v>2730.4500000000003</v>
      </c>
      <c r="M105" s="285">
        <v>2680.65</v>
      </c>
      <c r="N105" s="285">
        <v>2621.75</v>
      </c>
      <c r="O105" s="300">
        <v>502600</v>
      </c>
      <c r="P105" s="301">
        <v>-0.17768324607329844</v>
      </c>
    </row>
    <row r="106" spans="1:16" ht="15">
      <c r="A106" s="263">
        <v>96</v>
      </c>
      <c r="B106" s="362" t="s">
        <v>51</v>
      </c>
      <c r="C106" s="463" t="s">
        <v>135</v>
      </c>
      <c r="D106" s="464">
        <v>44343</v>
      </c>
      <c r="E106" s="297">
        <v>1058.55</v>
      </c>
      <c r="F106" s="297">
        <v>1060.75</v>
      </c>
      <c r="G106" s="298">
        <v>1051.2</v>
      </c>
      <c r="H106" s="298">
        <v>1043.8500000000001</v>
      </c>
      <c r="I106" s="298">
        <v>1034.3000000000002</v>
      </c>
      <c r="J106" s="298">
        <v>1068.0999999999999</v>
      </c>
      <c r="K106" s="298">
        <v>1077.6500000000001</v>
      </c>
      <c r="L106" s="298">
        <v>1084.9999999999998</v>
      </c>
      <c r="M106" s="285">
        <v>1070.3</v>
      </c>
      <c r="N106" s="285">
        <v>1053.4000000000001</v>
      </c>
      <c r="O106" s="300">
        <v>8459200</v>
      </c>
      <c r="P106" s="301">
        <v>-9.9366515837104069E-2</v>
      </c>
    </row>
    <row r="107" spans="1:16" ht="15">
      <c r="A107" s="263">
        <v>97</v>
      </c>
      <c r="B107" s="362" t="s">
        <v>43</v>
      </c>
      <c r="C107" s="463" t="s">
        <v>136</v>
      </c>
      <c r="D107" s="464">
        <v>44343</v>
      </c>
      <c r="E107" s="297">
        <v>778.7</v>
      </c>
      <c r="F107" s="297">
        <v>782.30000000000007</v>
      </c>
      <c r="G107" s="298">
        <v>769.00000000000011</v>
      </c>
      <c r="H107" s="298">
        <v>759.30000000000007</v>
      </c>
      <c r="I107" s="298">
        <v>746.00000000000011</v>
      </c>
      <c r="J107" s="298">
        <v>792.00000000000011</v>
      </c>
      <c r="K107" s="298">
        <v>805.30000000000007</v>
      </c>
      <c r="L107" s="298">
        <v>815.00000000000011</v>
      </c>
      <c r="M107" s="285">
        <v>795.6</v>
      </c>
      <c r="N107" s="285">
        <v>772.6</v>
      </c>
      <c r="O107" s="300">
        <v>10019800</v>
      </c>
      <c r="P107" s="301">
        <v>-0.16351098644226275</v>
      </c>
    </row>
    <row r="108" spans="1:16" ht="15">
      <c r="A108" s="263">
        <v>98</v>
      </c>
      <c r="B108" s="362" t="s">
        <v>56</v>
      </c>
      <c r="C108" s="463" t="s">
        <v>137</v>
      </c>
      <c r="D108" s="464">
        <v>44343</v>
      </c>
      <c r="E108" s="297">
        <v>165.6</v>
      </c>
      <c r="F108" s="297">
        <v>166.55</v>
      </c>
      <c r="G108" s="298">
        <v>163.60000000000002</v>
      </c>
      <c r="H108" s="298">
        <v>161.60000000000002</v>
      </c>
      <c r="I108" s="298">
        <v>158.65000000000003</v>
      </c>
      <c r="J108" s="298">
        <v>168.55</v>
      </c>
      <c r="K108" s="298">
        <v>171.5</v>
      </c>
      <c r="L108" s="298">
        <v>173.5</v>
      </c>
      <c r="M108" s="285">
        <v>169.5</v>
      </c>
      <c r="N108" s="285">
        <v>164.55</v>
      </c>
      <c r="O108" s="300">
        <v>16968000</v>
      </c>
      <c r="P108" s="301">
        <v>-0.24411974340698503</v>
      </c>
    </row>
    <row r="109" spans="1:16" ht="15">
      <c r="A109" s="263">
        <v>99</v>
      </c>
      <c r="B109" s="362" t="s">
        <v>56</v>
      </c>
      <c r="C109" s="463" t="s">
        <v>138</v>
      </c>
      <c r="D109" s="464">
        <v>44343</v>
      </c>
      <c r="E109" s="297">
        <v>147.9</v>
      </c>
      <c r="F109" s="297">
        <v>148.61666666666667</v>
      </c>
      <c r="G109" s="298">
        <v>145.78333333333336</v>
      </c>
      <c r="H109" s="298">
        <v>143.66666666666669</v>
      </c>
      <c r="I109" s="298">
        <v>140.83333333333337</v>
      </c>
      <c r="J109" s="298">
        <v>150.73333333333335</v>
      </c>
      <c r="K109" s="298">
        <v>153.56666666666666</v>
      </c>
      <c r="L109" s="298">
        <v>155.68333333333334</v>
      </c>
      <c r="M109" s="285">
        <v>151.44999999999999</v>
      </c>
      <c r="N109" s="285">
        <v>146.5</v>
      </c>
      <c r="O109" s="300">
        <v>23034000</v>
      </c>
      <c r="P109" s="301">
        <v>-0.14441720525963897</v>
      </c>
    </row>
    <row r="110" spans="1:16" ht="15">
      <c r="A110" s="263">
        <v>100</v>
      </c>
      <c r="B110" s="362" t="s">
        <v>49</v>
      </c>
      <c r="C110" s="463" t="s">
        <v>139</v>
      </c>
      <c r="D110" s="464">
        <v>44343</v>
      </c>
      <c r="E110" s="297">
        <v>412.3</v>
      </c>
      <c r="F110" s="297">
        <v>412.23333333333335</v>
      </c>
      <c r="G110" s="298">
        <v>409.31666666666672</v>
      </c>
      <c r="H110" s="298">
        <v>406.33333333333337</v>
      </c>
      <c r="I110" s="298">
        <v>403.41666666666674</v>
      </c>
      <c r="J110" s="298">
        <v>415.2166666666667</v>
      </c>
      <c r="K110" s="298">
        <v>418.13333333333333</v>
      </c>
      <c r="L110" s="298">
        <v>421.11666666666667</v>
      </c>
      <c r="M110" s="285">
        <v>415.15</v>
      </c>
      <c r="N110" s="285">
        <v>409.25</v>
      </c>
      <c r="O110" s="300">
        <v>7196000</v>
      </c>
      <c r="P110" s="301">
        <v>-6.5939771547248185E-2</v>
      </c>
    </row>
    <row r="111" spans="1:16" ht="15">
      <c r="A111" s="263">
        <v>101</v>
      </c>
      <c r="B111" s="362" t="s">
        <v>43</v>
      </c>
      <c r="C111" s="463" t="s">
        <v>140</v>
      </c>
      <c r="D111" s="464">
        <v>44343</v>
      </c>
      <c r="E111" s="297">
        <v>6602.15</v>
      </c>
      <c r="F111" s="297">
        <v>6622.0166666666664</v>
      </c>
      <c r="G111" s="298">
        <v>6571.1333333333332</v>
      </c>
      <c r="H111" s="298">
        <v>6540.1166666666668</v>
      </c>
      <c r="I111" s="298">
        <v>6489.2333333333336</v>
      </c>
      <c r="J111" s="298">
        <v>6653.0333333333328</v>
      </c>
      <c r="K111" s="298">
        <v>6703.9166666666661</v>
      </c>
      <c r="L111" s="298">
        <v>6734.9333333333325</v>
      </c>
      <c r="M111" s="285">
        <v>6672.9</v>
      </c>
      <c r="N111" s="285">
        <v>6591</v>
      </c>
      <c r="O111" s="300">
        <v>2544900</v>
      </c>
      <c r="P111" s="301">
        <v>-0.13898568866935074</v>
      </c>
    </row>
    <row r="112" spans="1:16" ht="15">
      <c r="A112" s="263">
        <v>102</v>
      </c>
      <c r="B112" s="362" t="s">
        <v>49</v>
      </c>
      <c r="C112" s="463" t="s">
        <v>141</v>
      </c>
      <c r="D112" s="464">
        <v>44343</v>
      </c>
      <c r="E112" s="297">
        <v>528.25</v>
      </c>
      <c r="F112" s="297">
        <v>532.58333333333337</v>
      </c>
      <c r="G112" s="298">
        <v>522.86666666666679</v>
      </c>
      <c r="H112" s="298">
        <v>517.48333333333346</v>
      </c>
      <c r="I112" s="298">
        <v>507.76666666666688</v>
      </c>
      <c r="J112" s="298">
        <v>537.9666666666667</v>
      </c>
      <c r="K112" s="298">
        <v>547.68333333333317</v>
      </c>
      <c r="L112" s="298">
        <v>553.06666666666661</v>
      </c>
      <c r="M112" s="285">
        <v>542.29999999999995</v>
      </c>
      <c r="N112" s="285">
        <v>527.20000000000005</v>
      </c>
      <c r="O112" s="300">
        <v>13235000</v>
      </c>
      <c r="P112" s="301">
        <v>-5.0659015511521563E-2</v>
      </c>
    </row>
    <row r="113" spans="1:16" ht="15">
      <c r="A113" s="263">
        <v>103</v>
      </c>
      <c r="B113" s="362" t="s">
        <v>56</v>
      </c>
      <c r="C113" s="463" t="s">
        <v>142</v>
      </c>
      <c r="D113" s="464">
        <v>44343</v>
      </c>
      <c r="E113" s="297">
        <v>921.15</v>
      </c>
      <c r="F113" s="297">
        <v>924.9666666666667</v>
      </c>
      <c r="G113" s="298">
        <v>914.78333333333342</v>
      </c>
      <c r="H113" s="298">
        <v>908.41666666666674</v>
      </c>
      <c r="I113" s="298">
        <v>898.23333333333346</v>
      </c>
      <c r="J113" s="298">
        <v>931.33333333333337</v>
      </c>
      <c r="K113" s="298">
        <v>941.51666666666677</v>
      </c>
      <c r="L113" s="298">
        <v>947.88333333333333</v>
      </c>
      <c r="M113" s="285">
        <v>935.15</v>
      </c>
      <c r="N113" s="285">
        <v>918.6</v>
      </c>
      <c r="O113" s="300">
        <v>1985100</v>
      </c>
      <c r="P113" s="301">
        <v>-0.1488294314381271</v>
      </c>
    </row>
    <row r="114" spans="1:16" ht="15">
      <c r="A114" s="263">
        <v>104</v>
      </c>
      <c r="B114" s="362" t="s">
        <v>72</v>
      </c>
      <c r="C114" s="463" t="s">
        <v>143</v>
      </c>
      <c r="D114" s="464">
        <v>44343</v>
      </c>
      <c r="E114" s="297">
        <v>1104.25</v>
      </c>
      <c r="F114" s="297">
        <v>1109.05</v>
      </c>
      <c r="G114" s="298">
        <v>1095.1999999999998</v>
      </c>
      <c r="H114" s="298">
        <v>1086.1499999999999</v>
      </c>
      <c r="I114" s="298">
        <v>1072.2999999999997</v>
      </c>
      <c r="J114" s="298">
        <v>1118.0999999999999</v>
      </c>
      <c r="K114" s="298">
        <v>1131.9499999999998</v>
      </c>
      <c r="L114" s="298">
        <v>1141</v>
      </c>
      <c r="M114" s="285">
        <v>1122.9000000000001</v>
      </c>
      <c r="N114" s="285">
        <v>1100</v>
      </c>
      <c r="O114" s="300">
        <v>1348800</v>
      </c>
      <c r="P114" s="301">
        <v>-0.12766783081102057</v>
      </c>
    </row>
    <row r="115" spans="1:16" ht="15">
      <c r="A115" s="263">
        <v>105</v>
      </c>
      <c r="B115" s="362" t="s">
        <v>106</v>
      </c>
      <c r="C115" s="463" t="s">
        <v>144</v>
      </c>
      <c r="D115" s="464">
        <v>44343</v>
      </c>
      <c r="E115" s="297">
        <v>2106.85</v>
      </c>
      <c r="F115" s="297">
        <v>2120.9500000000003</v>
      </c>
      <c r="G115" s="298">
        <v>2086.9000000000005</v>
      </c>
      <c r="H115" s="298">
        <v>2066.9500000000003</v>
      </c>
      <c r="I115" s="298">
        <v>2032.9000000000005</v>
      </c>
      <c r="J115" s="298">
        <v>2140.9000000000005</v>
      </c>
      <c r="K115" s="298">
        <v>2174.9500000000007</v>
      </c>
      <c r="L115" s="298">
        <v>2194.9000000000005</v>
      </c>
      <c r="M115" s="285">
        <v>2155</v>
      </c>
      <c r="N115" s="285">
        <v>2101</v>
      </c>
      <c r="O115" s="300">
        <v>1436000</v>
      </c>
      <c r="P115" s="301">
        <v>-0.40046760187040747</v>
      </c>
    </row>
    <row r="116" spans="1:16" ht="15">
      <c r="A116" s="263">
        <v>106</v>
      </c>
      <c r="B116" s="362" t="s">
        <v>43</v>
      </c>
      <c r="C116" s="463" t="s">
        <v>145</v>
      </c>
      <c r="D116" s="464">
        <v>44343</v>
      </c>
      <c r="E116" s="297">
        <v>220.85</v>
      </c>
      <c r="F116" s="297">
        <v>221.66666666666666</v>
      </c>
      <c r="G116" s="298">
        <v>218.43333333333331</v>
      </c>
      <c r="H116" s="298">
        <v>216.01666666666665</v>
      </c>
      <c r="I116" s="298">
        <v>212.7833333333333</v>
      </c>
      <c r="J116" s="298">
        <v>224.08333333333331</v>
      </c>
      <c r="K116" s="298">
        <v>227.31666666666666</v>
      </c>
      <c r="L116" s="298">
        <v>229.73333333333332</v>
      </c>
      <c r="M116" s="285">
        <v>224.9</v>
      </c>
      <c r="N116" s="285">
        <v>219.25</v>
      </c>
      <c r="O116" s="300">
        <v>28238000</v>
      </c>
      <c r="P116" s="301">
        <v>-0.15518324607329842</v>
      </c>
    </row>
    <row r="117" spans="1:16" ht="15">
      <c r="A117" s="263">
        <v>107</v>
      </c>
      <c r="B117" s="362" t="s">
        <v>106</v>
      </c>
      <c r="C117" s="463" t="s">
        <v>262</v>
      </c>
      <c r="D117" s="464">
        <v>44343</v>
      </c>
      <c r="E117" s="297">
        <v>1774.8</v>
      </c>
      <c r="F117" s="297">
        <v>1768.8166666666666</v>
      </c>
      <c r="G117" s="298">
        <v>1757.0333333333333</v>
      </c>
      <c r="H117" s="298">
        <v>1739.2666666666667</v>
      </c>
      <c r="I117" s="298">
        <v>1727.4833333333333</v>
      </c>
      <c r="J117" s="298">
        <v>1786.5833333333333</v>
      </c>
      <c r="K117" s="298">
        <v>1798.3666666666666</v>
      </c>
      <c r="L117" s="298">
        <v>1816.1333333333332</v>
      </c>
      <c r="M117" s="285">
        <v>1780.6</v>
      </c>
      <c r="N117" s="285">
        <v>1751.05</v>
      </c>
      <c r="O117" s="300">
        <v>261625</v>
      </c>
      <c r="P117" s="301">
        <v>-0.48856416772554001</v>
      </c>
    </row>
    <row r="118" spans="1:16" ht="15">
      <c r="A118" s="263">
        <v>108</v>
      </c>
      <c r="B118" s="362" t="s">
        <v>43</v>
      </c>
      <c r="C118" s="463" t="s">
        <v>146</v>
      </c>
      <c r="D118" s="464">
        <v>44343</v>
      </c>
      <c r="E118" s="297">
        <v>77966.399999999994</v>
      </c>
      <c r="F118" s="297">
        <v>78459.633333333346</v>
      </c>
      <c r="G118" s="298">
        <v>77354.966666666689</v>
      </c>
      <c r="H118" s="298">
        <v>76743.53333333334</v>
      </c>
      <c r="I118" s="298">
        <v>75638.866666666683</v>
      </c>
      <c r="J118" s="298">
        <v>79071.066666666695</v>
      </c>
      <c r="K118" s="298">
        <v>80175.733333333352</v>
      </c>
      <c r="L118" s="298">
        <v>80787.166666666701</v>
      </c>
      <c r="M118" s="285">
        <v>79564.3</v>
      </c>
      <c r="N118" s="285">
        <v>77848.2</v>
      </c>
      <c r="O118" s="300">
        <v>38090</v>
      </c>
      <c r="P118" s="301">
        <v>-0.18611111111111112</v>
      </c>
    </row>
    <row r="119" spans="1:16" ht="15">
      <c r="A119" s="263">
        <v>109</v>
      </c>
      <c r="B119" s="362" t="s">
        <v>56</v>
      </c>
      <c r="C119" s="463" t="s">
        <v>147</v>
      </c>
      <c r="D119" s="464">
        <v>44343</v>
      </c>
      <c r="E119" s="297">
        <v>1171.9000000000001</v>
      </c>
      <c r="F119" s="297">
        <v>1179.8833333333334</v>
      </c>
      <c r="G119" s="298">
        <v>1160.166666666667</v>
      </c>
      <c r="H119" s="298">
        <v>1148.4333333333336</v>
      </c>
      <c r="I119" s="298">
        <v>1128.7166666666672</v>
      </c>
      <c r="J119" s="298">
        <v>1191.6166666666668</v>
      </c>
      <c r="K119" s="298">
        <v>1211.3333333333335</v>
      </c>
      <c r="L119" s="298">
        <v>1223.0666666666666</v>
      </c>
      <c r="M119" s="285">
        <v>1199.5999999999999</v>
      </c>
      <c r="N119" s="285">
        <v>1168.1500000000001</v>
      </c>
      <c r="O119" s="300">
        <v>2765250</v>
      </c>
      <c r="P119" s="301">
        <v>-0.10226442658875091</v>
      </c>
    </row>
    <row r="120" spans="1:16" ht="15">
      <c r="A120" s="263">
        <v>110</v>
      </c>
      <c r="B120" s="362" t="s">
        <v>39</v>
      </c>
      <c r="C120" s="463" t="s">
        <v>790</v>
      </c>
      <c r="D120" s="464">
        <v>44343</v>
      </c>
      <c r="E120" s="297">
        <v>344.2</v>
      </c>
      <c r="F120" s="297">
        <v>343.9666666666667</v>
      </c>
      <c r="G120" s="298">
        <v>338.23333333333341</v>
      </c>
      <c r="H120" s="298">
        <v>332.26666666666671</v>
      </c>
      <c r="I120" s="298">
        <v>326.53333333333342</v>
      </c>
      <c r="J120" s="298">
        <v>349.93333333333339</v>
      </c>
      <c r="K120" s="298">
        <v>355.66666666666674</v>
      </c>
      <c r="L120" s="298">
        <v>361.63333333333338</v>
      </c>
      <c r="M120" s="285">
        <v>349.7</v>
      </c>
      <c r="N120" s="285">
        <v>338</v>
      </c>
      <c r="O120" s="300">
        <v>1769600</v>
      </c>
      <c r="P120" s="301">
        <v>-0.20259552992069213</v>
      </c>
    </row>
    <row r="121" spans="1:16" ht="15">
      <c r="A121" s="263">
        <v>111</v>
      </c>
      <c r="B121" s="362" t="s">
        <v>111</v>
      </c>
      <c r="C121" s="463" t="s">
        <v>148</v>
      </c>
      <c r="D121" s="464">
        <v>44343</v>
      </c>
      <c r="E121" s="297">
        <v>65.099999999999994</v>
      </c>
      <c r="F121" s="297">
        <v>64.066666666666677</v>
      </c>
      <c r="G121" s="298">
        <v>62.683333333333351</v>
      </c>
      <c r="H121" s="298">
        <v>60.266666666666673</v>
      </c>
      <c r="I121" s="298">
        <v>58.883333333333347</v>
      </c>
      <c r="J121" s="298">
        <v>66.483333333333348</v>
      </c>
      <c r="K121" s="298">
        <v>67.866666666666674</v>
      </c>
      <c r="L121" s="298">
        <v>70.28333333333336</v>
      </c>
      <c r="M121" s="285">
        <v>65.45</v>
      </c>
      <c r="N121" s="285">
        <v>61.65</v>
      </c>
      <c r="O121" s="300">
        <v>85391000</v>
      </c>
      <c r="P121" s="301">
        <v>-7.9868107712035175E-2</v>
      </c>
    </row>
    <row r="122" spans="1:16" ht="15">
      <c r="A122" s="263">
        <v>112</v>
      </c>
      <c r="B122" s="362" t="s">
        <v>39</v>
      </c>
      <c r="C122" s="463" t="s">
        <v>256</v>
      </c>
      <c r="D122" s="464">
        <v>44343</v>
      </c>
      <c r="E122" s="297">
        <v>5024.95</v>
      </c>
      <c r="F122" s="297">
        <v>5012.833333333333</v>
      </c>
      <c r="G122" s="298">
        <v>4956.2666666666664</v>
      </c>
      <c r="H122" s="298">
        <v>4887.583333333333</v>
      </c>
      <c r="I122" s="298">
        <v>4831.0166666666664</v>
      </c>
      <c r="J122" s="298">
        <v>5081.5166666666664</v>
      </c>
      <c r="K122" s="298">
        <v>5138.0833333333339</v>
      </c>
      <c r="L122" s="298">
        <v>5206.7666666666664</v>
      </c>
      <c r="M122" s="285">
        <v>5069.3999999999996</v>
      </c>
      <c r="N122" s="285">
        <v>4944.1499999999996</v>
      </c>
      <c r="O122" s="300">
        <v>974750</v>
      </c>
      <c r="P122" s="301">
        <v>-0.37133182844243795</v>
      </c>
    </row>
    <row r="123" spans="1:16" ht="15">
      <c r="A123" s="263">
        <v>113</v>
      </c>
      <c r="B123" s="362" t="s">
        <v>841</v>
      </c>
      <c r="C123" s="463" t="s">
        <v>450</v>
      </c>
      <c r="D123" s="464">
        <v>44343</v>
      </c>
      <c r="E123" s="297">
        <v>3411.1</v>
      </c>
      <c r="F123" s="297">
        <v>3412.7999999999997</v>
      </c>
      <c r="G123" s="298">
        <v>3356.2499999999995</v>
      </c>
      <c r="H123" s="298">
        <v>3301.3999999999996</v>
      </c>
      <c r="I123" s="298">
        <v>3244.8499999999995</v>
      </c>
      <c r="J123" s="298">
        <v>3467.6499999999996</v>
      </c>
      <c r="K123" s="298">
        <v>3524.2</v>
      </c>
      <c r="L123" s="298">
        <v>3579.0499999999997</v>
      </c>
      <c r="M123" s="285">
        <v>3469.35</v>
      </c>
      <c r="N123" s="285">
        <v>3357.95</v>
      </c>
      <c r="O123" s="300">
        <v>313425</v>
      </c>
      <c r="P123" s="301">
        <v>-0.30140421263791373</v>
      </c>
    </row>
    <row r="124" spans="1:16" ht="15">
      <c r="A124" s="263">
        <v>114</v>
      </c>
      <c r="B124" s="362" t="s">
        <v>49</v>
      </c>
      <c r="C124" s="463" t="s">
        <v>151</v>
      </c>
      <c r="D124" s="464">
        <v>44343</v>
      </c>
      <c r="E124" s="297">
        <v>16599.25</v>
      </c>
      <c r="F124" s="297">
        <v>16653.25</v>
      </c>
      <c r="G124" s="298">
        <v>16530.099999999999</v>
      </c>
      <c r="H124" s="298">
        <v>16460.949999999997</v>
      </c>
      <c r="I124" s="298">
        <v>16337.799999999996</v>
      </c>
      <c r="J124" s="298">
        <v>16722.400000000001</v>
      </c>
      <c r="K124" s="298">
        <v>16845.550000000003</v>
      </c>
      <c r="L124" s="298">
        <v>16914.700000000004</v>
      </c>
      <c r="M124" s="285">
        <v>16776.400000000001</v>
      </c>
      <c r="N124" s="285">
        <v>16584.099999999999</v>
      </c>
      <c r="O124" s="300">
        <v>300250</v>
      </c>
      <c r="P124" s="301">
        <v>-0.14373306716098674</v>
      </c>
    </row>
    <row r="125" spans="1:16" ht="15">
      <c r="A125" s="263">
        <v>115</v>
      </c>
      <c r="B125" s="362" t="s">
        <v>111</v>
      </c>
      <c r="C125" s="463" t="s">
        <v>152</v>
      </c>
      <c r="D125" s="464">
        <v>44343</v>
      </c>
      <c r="E125" s="297">
        <v>155</v>
      </c>
      <c r="F125" s="297">
        <v>152.29999999999998</v>
      </c>
      <c r="G125" s="298">
        <v>149.14999999999998</v>
      </c>
      <c r="H125" s="298">
        <v>143.29999999999998</v>
      </c>
      <c r="I125" s="298">
        <v>140.14999999999998</v>
      </c>
      <c r="J125" s="298">
        <v>158.14999999999998</v>
      </c>
      <c r="K125" s="298">
        <v>161.30000000000001</v>
      </c>
      <c r="L125" s="298">
        <v>167.14999999999998</v>
      </c>
      <c r="M125" s="285">
        <v>155.44999999999999</v>
      </c>
      <c r="N125" s="285">
        <v>146.44999999999999</v>
      </c>
      <c r="O125" s="300">
        <v>44307100</v>
      </c>
      <c r="P125" s="301">
        <v>-0.18206555349412493</v>
      </c>
    </row>
    <row r="126" spans="1:16" ht="15">
      <c r="A126" s="263">
        <v>116</v>
      </c>
      <c r="B126" s="362" t="s">
        <v>42</v>
      </c>
      <c r="C126" s="463" t="s">
        <v>153</v>
      </c>
      <c r="D126" s="464">
        <v>44343</v>
      </c>
      <c r="E126" s="297">
        <v>103.55</v>
      </c>
      <c r="F126" s="297">
        <v>104.05</v>
      </c>
      <c r="G126" s="298">
        <v>102.8</v>
      </c>
      <c r="H126" s="298">
        <v>102.05</v>
      </c>
      <c r="I126" s="298">
        <v>100.8</v>
      </c>
      <c r="J126" s="298">
        <v>104.8</v>
      </c>
      <c r="K126" s="298">
        <v>106.05</v>
      </c>
      <c r="L126" s="298">
        <v>106.8</v>
      </c>
      <c r="M126" s="285">
        <v>105.3</v>
      </c>
      <c r="N126" s="285">
        <v>103.3</v>
      </c>
      <c r="O126" s="300">
        <v>67921200</v>
      </c>
      <c r="P126" s="301">
        <v>-0.13117025154939846</v>
      </c>
    </row>
    <row r="127" spans="1:16" ht="15">
      <c r="A127" s="263">
        <v>117</v>
      </c>
      <c r="B127" s="362" t="s">
        <v>72</v>
      </c>
      <c r="C127" s="463" t="s">
        <v>155</v>
      </c>
      <c r="D127" s="464">
        <v>44343</v>
      </c>
      <c r="E127" s="297">
        <v>104.6</v>
      </c>
      <c r="F127" s="297">
        <v>105</v>
      </c>
      <c r="G127" s="298">
        <v>103.5</v>
      </c>
      <c r="H127" s="298">
        <v>102.4</v>
      </c>
      <c r="I127" s="298">
        <v>100.9</v>
      </c>
      <c r="J127" s="298">
        <v>106.1</v>
      </c>
      <c r="K127" s="298">
        <v>107.6</v>
      </c>
      <c r="L127" s="298">
        <v>108.69999999999999</v>
      </c>
      <c r="M127" s="285">
        <v>106.5</v>
      </c>
      <c r="N127" s="285">
        <v>103.9</v>
      </c>
      <c r="O127" s="300">
        <v>32571000</v>
      </c>
      <c r="P127" s="301">
        <v>-0.26943005181347152</v>
      </c>
    </row>
    <row r="128" spans="1:16" ht="15">
      <c r="A128" s="263">
        <v>118</v>
      </c>
      <c r="B128" s="362" t="s">
        <v>78</v>
      </c>
      <c r="C128" s="463" t="s">
        <v>156</v>
      </c>
      <c r="D128" s="464">
        <v>44343</v>
      </c>
      <c r="E128" s="297">
        <v>30060.2</v>
      </c>
      <c r="F128" s="297">
        <v>30221</v>
      </c>
      <c r="G128" s="298">
        <v>29803.4</v>
      </c>
      <c r="H128" s="298">
        <v>29546.600000000002</v>
      </c>
      <c r="I128" s="298">
        <v>29129.000000000004</v>
      </c>
      <c r="J128" s="298">
        <v>30477.8</v>
      </c>
      <c r="K128" s="298">
        <v>30895.399999999998</v>
      </c>
      <c r="L128" s="298">
        <v>31152.199999999997</v>
      </c>
      <c r="M128" s="285">
        <v>30638.6</v>
      </c>
      <c r="N128" s="285">
        <v>29964.2</v>
      </c>
      <c r="O128" s="300">
        <v>64860</v>
      </c>
      <c r="P128" s="301">
        <v>-0.12469635627530365</v>
      </c>
    </row>
    <row r="129" spans="1:16" ht="15">
      <c r="A129" s="263">
        <v>119</v>
      </c>
      <c r="B129" s="382" t="s">
        <v>51</v>
      </c>
      <c r="C129" s="463" t="s">
        <v>157</v>
      </c>
      <c r="D129" s="464">
        <v>44343</v>
      </c>
      <c r="E129" s="297">
        <v>1696.65</v>
      </c>
      <c r="F129" s="297">
        <v>1712.0333333333335</v>
      </c>
      <c r="G129" s="298">
        <v>1676.7166666666672</v>
      </c>
      <c r="H129" s="298">
        <v>1656.7833333333335</v>
      </c>
      <c r="I129" s="298">
        <v>1621.4666666666672</v>
      </c>
      <c r="J129" s="298">
        <v>1731.9666666666672</v>
      </c>
      <c r="K129" s="298">
        <v>1767.2833333333333</v>
      </c>
      <c r="L129" s="298">
        <v>1787.2166666666672</v>
      </c>
      <c r="M129" s="285">
        <v>1747.35</v>
      </c>
      <c r="N129" s="285">
        <v>1692.1</v>
      </c>
      <c r="O129" s="300">
        <v>3395150</v>
      </c>
      <c r="P129" s="301">
        <v>-8.8856088560885615E-2</v>
      </c>
    </row>
    <row r="130" spans="1:16" ht="15">
      <c r="A130" s="263">
        <v>120</v>
      </c>
      <c r="B130" s="362" t="s">
        <v>72</v>
      </c>
      <c r="C130" s="463" t="s">
        <v>158</v>
      </c>
      <c r="D130" s="464">
        <v>44343</v>
      </c>
      <c r="E130" s="297">
        <v>236.45</v>
      </c>
      <c r="F130" s="297">
        <v>237.76666666666665</v>
      </c>
      <c r="G130" s="298">
        <v>234.68333333333331</v>
      </c>
      <c r="H130" s="298">
        <v>232.91666666666666</v>
      </c>
      <c r="I130" s="298">
        <v>229.83333333333331</v>
      </c>
      <c r="J130" s="298">
        <v>239.5333333333333</v>
      </c>
      <c r="K130" s="298">
        <v>242.61666666666667</v>
      </c>
      <c r="L130" s="298">
        <v>244.3833333333333</v>
      </c>
      <c r="M130" s="285">
        <v>240.85</v>
      </c>
      <c r="N130" s="285">
        <v>236</v>
      </c>
      <c r="O130" s="300">
        <v>16116000</v>
      </c>
      <c r="P130" s="301">
        <v>-0.11191932550834849</v>
      </c>
    </row>
    <row r="131" spans="1:16" ht="15">
      <c r="A131" s="263">
        <v>121</v>
      </c>
      <c r="B131" s="362" t="s">
        <v>56</v>
      </c>
      <c r="C131" s="463" t="s">
        <v>159</v>
      </c>
      <c r="D131" s="464">
        <v>44343</v>
      </c>
      <c r="E131" s="297">
        <v>107.8</v>
      </c>
      <c r="F131" s="297">
        <v>108.86666666666667</v>
      </c>
      <c r="G131" s="298">
        <v>106.48333333333335</v>
      </c>
      <c r="H131" s="298">
        <v>105.16666666666667</v>
      </c>
      <c r="I131" s="298">
        <v>102.78333333333335</v>
      </c>
      <c r="J131" s="298">
        <v>110.18333333333335</v>
      </c>
      <c r="K131" s="298">
        <v>112.56666666666668</v>
      </c>
      <c r="L131" s="298">
        <v>113.88333333333335</v>
      </c>
      <c r="M131" s="285">
        <v>111.25</v>
      </c>
      <c r="N131" s="285">
        <v>107.55</v>
      </c>
      <c r="O131" s="300">
        <v>30931800</v>
      </c>
      <c r="P131" s="301">
        <v>-0.19739382239382239</v>
      </c>
    </row>
    <row r="132" spans="1:16" ht="15">
      <c r="A132" s="263">
        <v>122</v>
      </c>
      <c r="B132" s="362" t="s">
        <v>51</v>
      </c>
      <c r="C132" s="463" t="s">
        <v>269</v>
      </c>
      <c r="D132" s="464">
        <v>44343</v>
      </c>
      <c r="E132" s="297">
        <v>5341.4</v>
      </c>
      <c r="F132" s="297">
        <v>5279.833333333333</v>
      </c>
      <c r="G132" s="298">
        <v>5191.5666666666657</v>
      </c>
      <c r="H132" s="298">
        <v>5041.7333333333327</v>
      </c>
      <c r="I132" s="298">
        <v>4953.4666666666653</v>
      </c>
      <c r="J132" s="298">
        <v>5429.6666666666661</v>
      </c>
      <c r="K132" s="298">
        <v>5517.9333333333343</v>
      </c>
      <c r="L132" s="298">
        <v>5667.7666666666664</v>
      </c>
      <c r="M132" s="285">
        <v>5368.1</v>
      </c>
      <c r="N132" s="285">
        <v>5130</v>
      </c>
      <c r="O132" s="300">
        <v>280875</v>
      </c>
      <c r="P132" s="301">
        <v>-3.5476718403547672E-3</v>
      </c>
    </row>
    <row r="133" spans="1:16" ht="15">
      <c r="A133" s="263">
        <v>123</v>
      </c>
      <c r="B133" s="362" t="s">
        <v>49</v>
      </c>
      <c r="C133" s="463" t="s">
        <v>160</v>
      </c>
      <c r="D133" s="464">
        <v>44343</v>
      </c>
      <c r="E133" s="297">
        <v>1860.1</v>
      </c>
      <c r="F133" s="297">
        <v>1873.4666666666665</v>
      </c>
      <c r="G133" s="298">
        <v>1843.4333333333329</v>
      </c>
      <c r="H133" s="298">
        <v>1826.7666666666664</v>
      </c>
      <c r="I133" s="298">
        <v>1796.7333333333329</v>
      </c>
      <c r="J133" s="298">
        <v>1890.133333333333</v>
      </c>
      <c r="K133" s="298">
        <v>1920.1666666666663</v>
      </c>
      <c r="L133" s="298">
        <v>1936.833333333333</v>
      </c>
      <c r="M133" s="285">
        <v>1903.5</v>
      </c>
      <c r="N133" s="285">
        <v>1856.8</v>
      </c>
      <c r="O133" s="300">
        <v>1846000</v>
      </c>
      <c r="P133" s="301">
        <v>-8.1363523264493656E-2</v>
      </c>
    </row>
    <row r="134" spans="1:16" ht="15">
      <c r="A134" s="263">
        <v>124</v>
      </c>
      <c r="B134" s="362" t="s">
        <v>841</v>
      </c>
      <c r="C134" s="463" t="s">
        <v>267</v>
      </c>
      <c r="D134" s="464">
        <v>44343</v>
      </c>
      <c r="E134" s="297">
        <v>2583.5</v>
      </c>
      <c r="F134" s="297">
        <v>2586.9833333333331</v>
      </c>
      <c r="G134" s="298">
        <v>2553.9666666666662</v>
      </c>
      <c r="H134" s="298">
        <v>2524.4333333333329</v>
      </c>
      <c r="I134" s="298">
        <v>2491.4166666666661</v>
      </c>
      <c r="J134" s="298">
        <v>2616.5166666666664</v>
      </c>
      <c r="K134" s="298">
        <v>2649.5333333333338</v>
      </c>
      <c r="L134" s="298">
        <v>2679.0666666666666</v>
      </c>
      <c r="M134" s="285">
        <v>2620</v>
      </c>
      <c r="N134" s="285">
        <v>2557.4499999999998</v>
      </c>
      <c r="O134" s="300">
        <v>385500</v>
      </c>
      <c r="P134" s="301">
        <v>-0.15921483097055616</v>
      </c>
    </row>
    <row r="135" spans="1:16" ht="15">
      <c r="A135" s="263">
        <v>125</v>
      </c>
      <c r="B135" s="362" t="s">
        <v>53</v>
      </c>
      <c r="C135" s="463" t="s">
        <v>161</v>
      </c>
      <c r="D135" s="464">
        <v>44343</v>
      </c>
      <c r="E135" s="297">
        <v>35.25</v>
      </c>
      <c r="F135" s="297">
        <v>35.566666666666663</v>
      </c>
      <c r="G135" s="298">
        <v>34.783333333333324</v>
      </c>
      <c r="H135" s="298">
        <v>34.316666666666663</v>
      </c>
      <c r="I135" s="298">
        <v>33.533333333333324</v>
      </c>
      <c r="J135" s="298">
        <v>36.033333333333324</v>
      </c>
      <c r="K135" s="298">
        <v>36.816666666666656</v>
      </c>
      <c r="L135" s="298">
        <v>37.283333333333324</v>
      </c>
      <c r="M135" s="285">
        <v>36.35</v>
      </c>
      <c r="N135" s="285">
        <v>35.1</v>
      </c>
      <c r="O135" s="300">
        <v>176816000</v>
      </c>
      <c r="P135" s="301">
        <v>-0.20261202106934123</v>
      </c>
    </row>
    <row r="136" spans="1:16" ht="15">
      <c r="A136" s="263">
        <v>126</v>
      </c>
      <c r="B136" s="362" t="s">
        <v>42</v>
      </c>
      <c r="C136" s="463" t="s">
        <v>162</v>
      </c>
      <c r="D136" s="464">
        <v>44343</v>
      </c>
      <c r="E136" s="297">
        <v>220.8</v>
      </c>
      <c r="F136" s="297">
        <v>221.56666666666669</v>
      </c>
      <c r="G136" s="298">
        <v>219.23333333333338</v>
      </c>
      <c r="H136" s="298">
        <v>217.66666666666669</v>
      </c>
      <c r="I136" s="298">
        <v>215.33333333333337</v>
      </c>
      <c r="J136" s="298">
        <v>223.13333333333338</v>
      </c>
      <c r="K136" s="298">
        <v>225.4666666666667</v>
      </c>
      <c r="L136" s="298">
        <v>227.03333333333339</v>
      </c>
      <c r="M136" s="285">
        <v>223.9</v>
      </c>
      <c r="N136" s="285">
        <v>220</v>
      </c>
      <c r="O136" s="300">
        <v>18956000</v>
      </c>
      <c r="P136" s="301">
        <v>-0.28251324753974261</v>
      </c>
    </row>
    <row r="137" spans="1:16" ht="15">
      <c r="A137" s="263">
        <v>127</v>
      </c>
      <c r="B137" s="362" t="s">
        <v>88</v>
      </c>
      <c r="C137" s="463" t="s">
        <v>163</v>
      </c>
      <c r="D137" s="464">
        <v>44343</v>
      </c>
      <c r="E137" s="297">
        <v>1180.4000000000001</v>
      </c>
      <c r="F137" s="297">
        <v>1189.0666666666668</v>
      </c>
      <c r="G137" s="298">
        <v>1165.4333333333336</v>
      </c>
      <c r="H137" s="298">
        <v>1150.4666666666667</v>
      </c>
      <c r="I137" s="298">
        <v>1126.8333333333335</v>
      </c>
      <c r="J137" s="298">
        <v>1204.0333333333338</v>
      </c>
      <c r="K137" s="298">
        <v>1227.666666666667</v>
      </c>
      <c r="L137" s="298">
        <v>1242.6333333333339</v>
      </c>
      <c r="M137" s="285">
        <v>1212.7</v>
      </c>
      <c r="N137" s="285">
        <v>1174.0999999999999</v>
      </c>
      <c r="O137" s="300">
        <v>1678061</v>
      </c>
      <c r="P137" s="301">
        <v>-0.42752013329630656</v>
      </c>
    </row>
    <row r="138" spans="1:16" ht="15">
      <c r="A138" s="263">
        <v>128</v>
      </c>
      <c r="B138" s="362" t="s">
        <v>37</v>
      </c>
      <c r="C138" s="463" t="s">
        <v>164</v>
      </c>
      <c r="D138" s="464">
        <v>44343</v>
      </c>
      <c r="E138" s="297">
        <v>989.05</v>
      </c>
      <c r="F138" s="297">
        <v>985.13333333333333</v>
      </c>
      <c r="G138" s="298">
        <v>975.26666666666665</v>
      </c>
      <c r="H138" s="298">
        <v>961.48333333333335</v>
      </c>
      <c r="I138" s="298">
        <v>951.61666666666667</v>
      </c>
      <c r="J138" s="298">
        <v>998.91666666666663</v>
      </c>
      <c r="K138" s="298">
        <v>1008.7833333333332</v>
      </c>
      <c r="L138" s="298">
        <v>1022.5666666666666</v>
      </c>
      <c r="M138" s="285">
        <v>995</v>
      </c>
      <c r="N138" s="285">
        <v>971.35</v>
      </c>
      <c r="O138" s="300">
        <v>1780750</v>
      </c>
      <c r="P138" s="301">
        <v>-2.5127966496044672E-2</v>
      </c>
    </row>
    <row r="139" spans="1:16" ht="15">
      <c r="A139" s="263">
        <v>129</v>
      </c>
      <c r="B139" s="362" t="s">
        <v>53</v>
      </c>
      <c r="C139" s="463" t="s">
        <v>165</v>
      </c>
      <c r="D139" s="464">
        <v>44343</v>
      </c>
      <c r="E139" s="297">
        <v>190.4</v>
      </c>
      <c r="F139" s="297">
        <v>192.05000000000004</v>
      </c>
      <c r="G139" s="298">
        <v>187.05000000000007</v>
      </c>
      <c r="H139" s="298">
        <v>183.70000000000002</v>
      </c>
      <c r="I139" s="298">
        <v>178.70000000000005</v>
      </c>
      <c r="J139" s="298">
        <v>195.40000000000009</v>
      </c>
      <c r="K139" s="298">
        <v>200.40000000000003</v>
      </c>
      <c r="L139" s="298">
        <v>203.75000000000011</v>
      </c>
      <c r="M139" s="285">
        <v>197.05</v>
      </c>
      <c r="N139" s="285">
        <v>188.7</v>
      </c>
      <c r="O139" s="300">
        <v>21990700</v>
      </c>
      <c r="P139" s="301">
        <v>-0.12121914474446634</v>
      </c>
    </row>
    <row r="140" spans="1:16" ht="15">
      <c r="A140" s="263">
        <v>130</v>
      </c>
      <c r="B140" s="362" t="s">
        <v>42</v>
      </c>
      <c r="C140" s="463" t="s">
        <v>166</v>
      </c>
      <c r="D140" s="464">
        <v>44343</v>
      </c>
      <c r="E140" s="297">
        <v>128.55000000000001</v>
      </c>
      <c r="F140" s="297">
        <v>130.03333333333333</v>
      </c>
      <c r="G140" s="298">
        <v>126.36666666666667</v>
      </c>
      <c r="H140" s="298">
        <v>124.18333333333334</v>
      </c>
      <c r="I140" s="298">
        <v>120.51666666666668</v>
      </c>
      <c r="J140" s="298">
        <v>132.21666666666667</v>
      </c>
      <c r="K140" s="298">
        <v>135.88333333333335</v>
      </c>
      <c r="L140" s="298">
        <v>138.06666666666666</v>
      </c>
      <c r="M140" s="285">
        <v>133.69999999999999</v>
      </c>
      <c r="N140" s="285">
        <v>127.85</v>
      </c>
      <c r="O140" s="300">
        <v>15786000</v>
      </c>
      <c r="P140" s="301">
        <v>-0.26977518734388012</v>
      </c>
    </row>
    <row r="141" spans="1:16" ht="15">
      <c r="A141" s="263">
        <v>131</v>
      </c>
      <c r="B141" s="362" t="s">
        <v>72</v>
      </c>
      <c r="C141" s="463" t="s">
        <v>167</v>
      </c>
      <c r="D141" s="464">
        <v>44343</v>
      </c>
      <c r="E141" s="297">
        <v>2029.25</v>
      </c>
      <c r="F141" s="297">
        <v>2031.2333333333333</v>
      </c>
      <c r="G141" s="298">
        <v>2010.0166666666669</v>
      </c>
      <c r="H141" s="298">
        <v>1990.7833333333335</v>
      </c>
      <c r="I141" s="298">
        <v>1969.5666666666671</v>
      </c>
      <c r="J141" s="298">
        <v>2050.4666666666667</v>
      </c>
      <c r="K141" s="298">
        <v>2071.6833333333334</v>
      </c>
      <c r="L141" s="298">
        <v>2090.9166666666665</v>
      </c>
      <c r="M141" s="285">
        <v>2052.4499999999998</v>
      </c>
      <c r="N141" s="285">
        <v>2012</v>
      </c>
      <c r="O141" s="300">
        <v>26814000</v>
      </c>
      <c r="P141" s="301">
        <v>-7.9244894280048411E-2</v>
      </c>
    </row>
    <row r="142" spans="1:16" ht="15">
      <c r="A142" s="263">
        <v>132</v>
      </c>
      <c r="B142" s="362" t="s">
        <v>111</v>
      </c>
      <c r="C142" s="463" t="s">
        <v>168</v>
      </c>
      <c r="D142" s="464">
        <v>44343</v>
      </c>
      <c r="E142" s="297">
        <v>113.25</v>
      </c>
      <c r="F142" s="297">
        <v>110.78333333333335</v>
      </c>
      <c r="G142" s="298">
        <v>107.4666666666667</v>
      </c>
      <c r="H142" s="298">
        <v>101.68333333333335</v>
      </c>
      <c r="I142" s="298">
        <v>98.366666666666703</v>
      </c>
      <c r="J142" s="298">
        <v>116.56666666666669</v>
      </c>
      <c r="K142" s="298">
        <v>119.88333333333333</v>
      </c>
      <c r="L142" s="298">
        <v>125.66666666666669</v>
      </c>
      <c r="M142" s="285">
        <v>114.1</v>
      </c>
      <c r="N142" s="285">
        <v>105</v>
      </c>
      <c r="O142" s="300">
        <v>102828000</v>
      </c>
      <c r="P142" s="301">
        <v>-0.31709779179810726</v>
      </c>
    </row>
    <row r="143" spans="1:16" ht="15">
      <c r="A143" s="263">
        <v>133</v>
      </c>
      <c r="B143" s="362" t="s">
        <v>56</v>
      </c>
      <c r="C143" s="463" t="s">
        <v>274</v>
      </c>
      <c r="D143" s="464">
        <v>44343</v>
      </c>
      <c r="E143" s="297">
        <v>933.55</v>
      </c>
      <c r="F143" s="297">
        <v>933.51666666666677</v>
      </c>
      <c r="G143" s="298">
        <v>927.03333333333353</v>
      </c>
      <c r="H143" s="298">
        <v>920.51666666666677</v>
      </c>
      <c r="I143" s="298">
        <v>914.03333333333353</v>
      </c>
      <c r="J143" s="298">
        <v>940.03333333333353</v>
      </c>
      <c r="K143" s="298">
        <v>946.51666666666688</v>
      </c>
      <c r="L143" s="298">
        <v>953.03333333333353</v>
      </c>
      <c r="M143" s="285">
        <v>940</v>
      </c>
      <c r="N143" s="285">
        <v>927</v>
      </c>
      <c r="O143" s="300">
        <v>4326750</v>
      </c>
      <c r="P143" s="301">
        <v>-0.14279346210995542</v>
      </c>
    </row>
    <row r="144" spans="1:16" ht="15">
      <c r="A144" s="263">
        <v>134</v>
      </c>
      <c r="B144" s="362" t="s">
        <v>53</v>
      </c>
      <c r="C144" s="463" t="s">
        <v>169</v>
      </c>
      <c r="D144" s="464">
        <v>44343</v>
      </c>
      <c r="E144" s="297">
        <v>360.7</v>
      </c>
      <c r="F144" s="297">
        <v>362.93333333333334</v>
      </c>
      <c r="G144" s="298">
        <v>354.51666666666665</v>
      </c>
      <c r="H144" s="298">
        <v>348.33333333333331</v>
      </c>
      <c r="I144" s="298">
        <v>339.91666666666663</v>
      </c>
      <c r="J144" s="298">
        <v>369.11666666666667</v>
      </c>
      <c r="K144" s="298">
        <v>377.5333333333333</v>
      </c>
      <c r="L144" s="298">
        <v>383.7166666666667</v>
      </c>
      <c r="M144" s="285">
        <v>371.35</v>
      </c>
      <c r="N144" s="285">
        <v>356.75</v>
      </c>
      <c r="O144" s="300">
        <v>93138000</v>
      </c>
      <c r="P144" s="301">
        <v>-9.2275305537687854E-2</v>
      </c>
    </row>
    <row r="145" spans="1:16" ht="15">
      <c r="A145" s="263">
        <v>135</v>
      </c>
      <c r="B145" s="362" t="s">
        <v>37</v>
      </c>
      <c r="C145" s="463" t="s">
        <v>170</v>
      </c>
      <c r="D145" s="464">
        <v>44343</v>
      </c>
      <c r="E145" s="297">
        <v>28606.5</v>
      </c>
      <c r="F145" s="297">
        <v>28738.833333333332</v>
      </c>
      <c r="G145" s="298">
        <v>28287.666666666664</v>
      </c>
      <c r="H145" s="298">
        <v>27968.833333333332</v>
      </c>
      <c r="I145" s="298">
        <v>27517.666666666664</v>
      </c>
      <c r="J145" s="298">
        <v>29057.666666666664</v>
      </c>
      <c r="K145" s="298">
        <v>29508.833333333328</v>
      </c>
      <c r="L145" s="298">
        <v>29827.666666666664</v>
      </c>
      <c r="M145" s="285">
        <v>29190</v>
      </c>
      <c r="N145" s="285">
        <v>28420</v>
      </c>
      <c r="O145" s="300">
        <v>154150</v>
      </c>
      <c r="P145" s="301">
        <v>-0.15441579813494241</v>
      </c>
    </row>
    <row r="146" spans="1:16" ht="15">
      <c r="A146" s="263">
        <v>136</v>
      </c>
      <c r="B146" s="362" t="s">
        <v>63</v>
      </c>
      <c r="C146" s="463" t="s">
        <v>171</v>
      </c>
      <c r="D146" s="464">
        <v>44343</v>
      </c>
      <c r="E146" s="297">
        <v>1889.2</v>
      </c>
      <c r="F146" s="297">
        <v>1898.8833333333332</v>
      </c>
      <c r="G146" s="298">
        <v>1874.0666666666664</v>
      </c>
      <c r="H146" s="298">
        <v>1858.9333333333332</v>
      </c>
      <c r="I146" s="298">
        <v>1834.1166666666663</v>
      </c>
      <c r="J146" s="298">
        <v>1914.0166666666664</v>
      </c>
      <c r="K146" s="298">
        <v>1938.833333333333</v>
      </c>
      <c r="L146" s="298">
        <v>1953.9666666666665</v>
      </c>
      <c r="M146" s="285">
        <v>1923.7</v>
      </c>
      <c r="N146" s="285">
        <v>1883.75</v>
      </c>
      <c r="O146" s="300">
        <v>905850</v>
      </c>
      <c r="P146" s="301">
        <v>7.3394495412844041E-3</v>
      </c>
    </row>
    <row r="147" spans="1:16" ht="15">
      <c r="A147" s="263">
        <v>137</v>
      </c>
      <c r="B147" s="362" t="s">
        <v>78</v>
      </c>
      <c r="C147" s="463" t="s">
        <v>172</v>
      </c>
      <c r="D147" s="464">
        <v>44343</v>
      </c>
      <c r="E147" s="297">
        <v>6464.45</v>
      </c>
      <c r="F147" s="297">
        <v>6475.2166666666672</v>
      </c>
      <c r="G147" s="298">
        <v>6385.7333333333345</v>
      </c>
      <c r="H147" s="298">
        <v>6307.0166666666673</v>
      </c>
      <c r="I147" s="298">
        <v>6217.5333333333347</v>
      </c>
      <c r="J147" s="298">
        <v>6553.9333333333343</v>
      </c>
      <c r="K147" s="298">
        <v>6643.4166666666679</v>
      </c>
      <c r="L147" s="298">
        <v>6722.1333333333341</v>
      </c>
      <c r="M147" s="285">
        <v>6564.7</v>
      </c>
      <c r="N147" s="285">
        <v>6396.5</v>
      </c>
      <c r="O147" s="300">
        <v>419875</v>
      </c>
      <c r="P147" s="301">
        <v>-0.15835630167877726</v>
      </c>
    </row>
    <row r="148" spans="1:16" ht="15">
      <c r="A148" s="263">
        <v>138</v>
      </c>
      <c r="B148" s="362" t="s">
        <v>56</v>
      </c>
      <c r="C148" s="463" t="s">
        <v>173</v>
      </c>
      <c r="D148" s="464">
        <v>44343</v>
      </c>
      <c r="E148" s="297">
        <v>1423.7</v>
      </c>
      <c r="F148" s="297">
        <v>1425.4166666666667</v>
      </c>
      <c r="G148" s="298">
        <v>1393.6333333333334</v>
      </c>
      <c r="H148" s="298">
        <v>1363.5666666666666</v>
      </c>
      <c r="I148" s="298">
        <v>1331.7833333333333</v>
      </c>
      <c r="J148" s="298">
        <v>1455.4833333333336</v>
      </c>
      <c r="K148" s="298">
        <v>1487.2666666666669</v>
      </c>
      <c r="L148" s="298">
        <v>1517.3333333333337</v>
      </c>
      <c r="M148" s="285">
        <v>1457.2</v>
      </c>
      <c r="N148" s="285">
        <v>1395.35</v>
      </c>
      <c r="O148" s="300">
        <v>4044000</v>
      </c>
      <c r="P148" s="301">
        <v>-0.18336025848142165</v>
      </c>
    </row>
    <row r="149" spans="1:16" ht="15">
      <c r="A149" s="263">
        <v>139</v>
      </c>
      <c r="B149" s="362" t="s">
        <v>51</v>
      </c>
      <c r="C149" s="463" t="s">
        <v>175</v>
      </c>
      <c r="D149" s="464">
        <v>44343</v>
      </c>
      <c r="E149" s="297">
        <v>647.75</v>
      </c>
      <c r="F149" s="297">
        <v>648.98333333333335</v>
      </c>
      <c r="G149" s="298">
        <v>642.4666666666667</v>
      </c>
      <c r="H149" s="298">
        <v>637.18333333333339</v>
      </c>
      <c r="I149" s="298">
        <v>630.66666666666674</v>
      </c>
      <c r="J149" s="298">
        <v>654.26666666666665</v>
      </c>
      <c r="K149" s="298">
        <v>660.7833333333333</v>
      </c>
      <c r="L149" s="298">
        <v>666.06666666666661</v>
      </c>
      <c r="M149" s="285">
        <v>655.5</v>
      </c>
      <c r="N149" s="285">
        <v>643.70000000000005</v>
      </c>
      <c r="O149" s="300">
        <v>39547200</v>
      </c>
      <c r="P149" s="301">
        <v>-2.7105217840537283E-2</v>
      </c>
    </row>
    <row r="150" spans="1:16" ht="15">
      <c r="A150" s="263">
        <v>140</v>
      </c>
      <c r="B150" s="362" t="s">
        <v>88</v>
      </c>
      <c r="C150" s="463" t="s">
        <v>176</v>
      </c>
      <c r="D150" s="464">
        <v>44343</v>
      </c>
      <c r="E150" s="297">
        <v>522.75</v>
      </c>
      <c r="F150" s="297">
        <v>516.33333333333337</v>
      </c>
      <c r="G150" s="298">
        <v>505.76666666666677</v>
      </c>
      <c r="H150" s="298">
        <v>488.78333333333342</v>
      </c>
      <c r="I150" s="298">
        <v>478.21666666666681</v>
      </c>
      <c r="J150" s="298">
        <v>533.31666666666672</v>
      </c>
      <c r="K150" s="298">
        <v>543.88333333333333</v>
      </c>
      <c r="L150" s="298">
        <v>560.86666666666667</v>
      </c>
      <c r="M150" s="285">
        <v>526.9</v>
      </c>
      <c r="N150" s="285">
        <v>499.35</v>
      </c>
      <c r="O150" s="300">
        <v>13618500</v>
      </c>
      <c r="P150" s="301">
        <v>4.8746678988102116E-2</v>
      </c>
    </row>
    <row r="151" spans="1:16" ht="15">
      <c r="A151" s="263">
        <v>141</v>
      </c>
      <c r="B151" s="362" t="s">
        <v>841</v>
      </c>
      <c r="C151" s="463" t="s">
        <v>177</v>
      </c>
      <c r="D151" s="464">
        <v>44343</v>
      </c>
      <c r="E151" s="297">
        <v>767.55</v>
      </c>
      <c r="F151" s="297">
        <v>770.46666666666658</v>
      </c>
      <c r="G151" s="298">
        <v>761.03333333333319</v>
      </c>
      <c r="H151" s="298">
        <v>754.51666666666665</v>
      </c>
      <c r="I151" s="298">
        <v>745.08333333333326</v>
      </c>
      <c r="J151" s="298">
        <v>776.98333333333312</v>
      </c>
      <c r="K151" s="298">
        <v>786.41666666666652</v>
      </c>
      <c r="L151" s="298">
        <v>792.93333333333305</v>
      </c>
      <c r="M151" s="285">
        <v>779.9</v>
      </c>
      <c r="N151" s="285">
        <v>763.95</v>
      </c>
      <c r="O151" s="300">
        <v>8456000</v>
      </c>
      <c r="P151" s="301">
        <v>-0.15185556670010031</v>
      </c>
    </row>
    <row r="152" spans="1:16" ht="15">
      <c r="A152" s="263">
        <v>142</v>
      </c>
      <c r="B152" s="362" t="s">
        <v>49</v>
      </c>
      <c r="C152" s="463" t="s">
        <v>804</v>
      </c>
      <c r="D152" s="464">
        <v>44343</v>
      </c>
      <c r="E152" s="297">
        <v>674.15</v>
      </c>
      <c r="F152" s="297">
        <v>674.73333333333323</v>
      </c>
      <c r="G152" s="298">
        <v>667.76666666666642</v>
      </c>
      <c r="H152" s="298">
        <v>661.38333333333321</v>
      </c>
      <c r="I152" s="298">
        <v>654.4166666666664</v>
      </c>
      <c r="J152" s="298">
        <v>681.11666666666645</v>
      </c>
      <c r="K152" s="298">
        <v>688.08333333333337</v>
      </c>
      <c r="L152" s="298">
        <v>694.46666666666647</v>
      </c>
      <c r="M152" s="285">
        <v>681.7</v>
      </c>
      <c r="N152" s="285">
        <v>668.35</v>
      </c>
      <c r="O152" s="300">
        <v>6627150</v>
      </c>
      <c r="P152" s="301">
        <v>-0.64767099691380181</v>
      </c>
    </row>
    <row r="153" spans="1:16" ht="15">
      <c r="A153" s="263">
        <v>143</v>
      </c>
      <c r="B153" s="362" t="s">
        <v>43</v>
      </c>
      <c r="C153" s="463" t="s">
        <v>179</v>
      </c>
      <c r="D153" s="464">
        <v>44343</v>
      </c>
      <c r="E153" s="297">
        <v>303.55</v>
      </c>
      <c r="F153" s="297">
        <v>305.61666666666667</v>
      </c>
      <c r="G153" s="298">
        <v>300.08333333333337</v>
      </c>
      <c r="H153" s="298">
        <v>296.61666666666667</v>
      </c>
      <c r="I153" s="298">
        <v>291.08333333333337</v>
      </c>
      <c r="J153" s="298">
        <v>309.08333333333337</v>
      </c>
      <c r="K153" s="298">
        <v>314.61666666666667</v>
      </c>
      <c r="L153" s="298">
        <v>318.08333333333337</v>
      </c>
      <c r="M153" s="285">
        <v>311.14999999999998</v>
      </c>
      <c r="N153" s="285">
        <v>302.14999999999998</v>
      </c>
      <c r="O153" s="300">
        <v>93309000</v>
      </c>
      <c r="P153" s="301">
        <v>-7.8058121198468125E-2</v>
      </c>
    </row>
    <row r="154" spans="1:16" ht="15">
      <c r="A154" s="263">
        <v>144</v>
      </c>
      <c r="B154" s="362" t="s">
        <v>42</v>
      </c>
      <c r="C154" s="463" t="s">
        <v>181</v>
      </c>
      <c r="D154" s="464">
        <v>44343</v>
      </c>
      <c r="E154" s="297">
        <v>98.3</v>
      </c>
      <c r="F154" s="297">
        <v>98.95</v>
      </c>
      <c r="G154" s="298">
        <v>97.2</v>
      </c>
      <c r="H154" s="298">
        <v>96.1</v>
      </c>
      <c r="I154" s="298">
        <v>94.35</v>
      </c>
      <c r="J154" s="298">
        <v>100.05000000000001</v>
      </c>
      <c r="K154" s="298">
        <v>101.80000000000001</v>
      </c>
      <c r="L154" s="298">
        <v>102.90000000000002</v>
      </c>
      <c r="M154" s="285">
        <v>100.7</v>
      </c>
      <c r="N154" s="285">
        <v>97.85</v>
      </c>
      <c r="O154" s="300">
        <v>119826000</v>
      </c>
      <c r="P154" s="301">
        <v>-0.10578279266572638</v>
      </c>
    </row>
    <row r="155" spans="1:16" ht="15">
      <c r="A155" s="263">
        <v>145</v>
      </c>
      <c r="B155" s="362" t="s">
        <v>111</v>
      </c>
      <c r="C155" s="463" t="s">
        <v>182</v>
      </c>
      <c r="D155" s="464">
        <v>44343</v>
      </c>
      <c r="E155" s="297">
        <v>1037.3499999999999</v>
      </c>
      <c r="F155" s="297">
        <v>1022.5833333333334</v>
      </c>
      <c r="G155" s="298">
        <v>1003.2666666666667</v>
      </c>
      <c r="H155" s="298">
        <v>969.18333333333328</v>
      </c>
      <c r="I155" s="298">
        <v>949.86666666666656</v>
      </c>
      <c r="J155" s="298">
        <v>1056.6666666666667</v>
      </c>
      <c r="K155" s="298">
        <v>1075.9833333333336</v>
      </c>
      <c r="L155" s="298">
        <v>1110.0666666666668</v>
      </c>
      <c r="M155" s="285">
        <v>1041.9000000000001</v>
      </c>
      <c r="N155" s="285">
        <v>988.5</v>
      </c>
      <c r="O155" s="300">
        <v>48433000</v>
      </c>
      <c r="P155" s="301">
        <v>-8.7940583282645576E-2</v>
      </c>
    </row>
    <row r="156" spans="1:16" ht="15">
      <c r="A156" s="263">
        <v>146</v>
      </c>
      <c r="B156" s="362" t="s">
        <v>106</v>
      </c>
      <c r="C156" s="463" t="s">
        <v>183</v>
      </c>
      <c r="D156" s="464">
        <v>44343</v>
      </c>
      <c r="E156" s="297">
        <v>3128.7</v>
      </c>
      <c r="F156" s="297">
        <v>3140.25</v>
      </c>
      <c r="G156" s="298">
        <v>3112.5</v>
      </c>
      <c r="H156" s="298">
        <v>3096.3</v>
      </c>
      <c r="I156" s="298">
        <v>3068.55</v>
      </c>
      <c r="J156" s="298">
        <v>3156.45</v>
      </c>
      <c r="K156" s="298">
        <v>3184.2</v>
      </c>
      <c r="L156" s="298">
        <v>3200.3999999999996</v>
      </c>
      <c r="M156" s="285">
        <v>3168</v>
      </c>
      <c r="N156" s="285">
        <v>3124.05</v>
      </c>
      <c r="O156" s="300">
        <v>5790300</v>
      </c>
      <c r="P156" s="301">
        <v>-0.23617871700502593</v>
      </c>
    </row>
    <row r="157" spans="1:16" ht="15">
      <c r="A157" s="263">
        <v>147</v>
      </c>
      <c r="B157" s="362" t="s">
        <v>106</v>
      </c>
      <c r="C157" s="463" t="s">
        <v>184</v>
      </c>
      <c r="D157" s="464">
        <v>44343</v>
      </c>
      <c r="E157" s="297">
        <v>981</v>
      </c>
      <c r="F157" s="297">
        <v>981.2833333333333</v>
      </c>
      <c r="G157" s="298">
        <v>974.61666666666656</v>
      </c>
      <c r="H157" s="298">
        <v>968.23333333333323</v>
      </c>
      <c r="I157" s="298">
        <v>961.56666666666649</v>
      </c>
      <c r="J157" s="298">
        <v>987.66666666666663</v>
      </c>
      <c r="K157" s="298">
        <v>994.33333333333337</v>
      </c>
      <c r="L157" s="298">
        <v>1000.7166666666667</v>
      </c>
      <c r="M157" s="285">
        <v>987.95</v>
      </c>
      <c r="N157" s="285">
        <v>974.9</v>
      </c>
      <c r="O157" s="300">
        <v>10496400</v>
      </c>
      <c r="P157" s="301">
        <v>-0.14051292129311191</v>
      </c>
    </row>
    <row r="158" spans="1:16" ht="15">
      <c r="A158" s="263">
        <v>148</v>
      </c>
      <c r="B158" s="362" t="s">
        <v>49</v>
      </c>
      <c r="C158" s="463" t="s">
        <v>185</v>
      </c>
      <c r="D158" s="464">
        <v>44343</v>
      </c>
      <c r="E158" s="297">
        <v>1515.45</v>
      </c>
      <c r="F158" s="297">
        <v>1515.9833333333333</v>
      </c>
      <c r="G158" s="298">
        <v>1500.6666666666667</v>
      </c>
      <c r="H158" s="298">
        <v>1485.8833333333334</v>
      </c>
      <c r="I158" s="298">
        <v>1470.5666666666668</v>
      </c>
      <c r="J158" s="298">
        <v>1530.7666666666667</v>
      </c>
      <c r="K158" s="298">
        <v>1546.0833333333333</v>
      </c>
      <c r="L158" s="298">
        <v>1560.8666666666666</v>
      </c>
      <c r="M158" s="285">
        <v>1531.3</v>
      </c>
      <c r="N158" s="285">
        <v>1501.2</v>
      </c>
      <c r="O158" s="300">
        <v>5472750</v>
      </c>
      <c r="P158" s="301">
        <v>-0.12902840773454285</v>
      </c>
    </row>
    <row r="159" spans="1:16" ht="15">
      <c r="A159" s="263">
        <v>149</v>
      </c>
      <c r="B159" s="362" t="s">
        <v>51</v>
      </c>
      <c r="C159" s="463" t="s">
        <v>186</v>
      </c>
      <c r="D159" s="464">
        <v>44343</v>
      </c>
      <c r="E159" s="297">
        <v>2508.1</v>
      </c>
      <c r="F159" s="297">
        <v>2511.5833333333335</v>
      </c>
      <c r="G159" s="298">
        <v>2487.166666666667</v>
      </c>
      <c r="H159" s="298">
        <v>2466.2333333333336</v>
      </c>
      <c r="I159" s="298">
        <v>2441.8166666666671</v>
      </c>
      <c r="J159" s="298">
        <v>2532.5166666666669</v>
      </c>
      <c r="K159" s="298">
        <v>2556.9333333333338</v>
      </c>
      <c r="L159" s="298">
        <v>2577.8666666666668</v>
      </c>
      <c r="M159" s="285">
        <v>2536</v>
      </c>
      <c r="N159" s="285">
        <v>2490.65</v>
      </c>
      <c r="O159" s="300">
        <v>983250</v>
      </c>
      <c r="P159" s="301">
        <v>-9.1266173752310539E-2</v>
      </c>
    </row>
    <row r="160" spans="1:16" ht="15">
      <c r="A160" s="263">
        <v>150</v>
      </c>
      <c r="B160" s="362" t="s">
        <v>42</v>
      </c>
      <c r="C160" s="463" t="s">
        <v>187</v>
      </c>
      <c r="D160" s="464">
        <v>44343</v>
      </c>
      <c r="E160" s="297">
        <v>396.95</v>
      </c>
      <c r="F160" s="297">
        <v>397.56666666666661</v>
      </c>
      <c r="G160" s="298">
        <v>390.53333333333319</v>
      </c>
      <c r="H160" s="298">
        <v>384.11666666666656</v>
      </c>
      <c r="I160" s="298">
        <v>377.08333333333314</v>
      </c>
      <c r="J160" s="298">
        <v>403.98333333333323</v>
      </c>
      <c r="K160" s="298">
        <v>411.01666666666665</v>
      </c>
      <c r="L160" s="298">
        <v>417.43333333333328</v>
      </c>
      <c r="M160" s="285">
        <v>404.6</v>
      </c>
      <c r="N160" s="285">
        <v>391.15</v>
      </c>
      <c r="O160" s="300">
        <v>1929000</v>
      </c>
      <c r="P160" s="301">
        <v>-0.11796982167352538</v>
      </c>
    </row>
    <row r="161" spans="1:16" ht="15">
      <c r="A161" s="263">
        <v>151</v>
      </c>
      <c r="B161" s="362" t="s">
        <v>39</v>
      </c>
      <c r="C161" s="463" t="s">
        <v>510</v>
      </c>
      <c r="D161" s="464">
        <v>44343</v>
      </c>
      <c r="E161" s="297">
        <v>780.35</v>
      </c>
      <c r="F161" s="297">
        <v>782.4</v>
      </c>
      <c r="G161" s="298">
        <v>771.05</v>
      </c>
      <c r="H161" s="298">
        <v>761.75</v>
      </c>
      <c r="I161" s="298">
        <v>750.4</v>
      </c>
      <c r="J161" s="298">
        <v>791.69999999999993</v>
      </c>
      <c r="K161" s="298">
        <v>803.05000000000007</v>
      </c>
      <c r="L161" s="298">
        <v>812.34999999999991</v>
      </c>
      <c r="M161" s="285">
        <v>793.75</v>
      </c>
      <c r="N161" s="285">
        <v>773.1</v>
      </c>
      <c r="O161" s="300">
        <v>1009200</v>
      </c>
      <c r="P161" s="301">
        <v>-0.11506675143038779</v>
      </c>
    </row>
    <row r="162" spans="1:16" ht="15">
      <c r="A162" s="263">
        <v>152</v>
      </c>
      <c r="B162" s="362" t="s">
        <v>43</v>
      </c>
      <c r="C162" s="463" t="s">
        <v>188</v>
      </c>
      <c r="D162" s="464">
        <v>44343</v>
      </c>
      <c r="E162" s="297">
        <v>637.54999999999995</v>
      </c>
      <c r="F162" s="297">
        <v>642.75</v>
      </c>
      <c r="G162" s="298">
        <v>629.9</v>
      </c>
      <c r="H162" s="298">
        <v>622.25</v>
      </c>
      <c r="I162" s="298">
        <v>609.4</v>
      </c>
      <c r="J162" s="298">
        <v>650.4</v>
      </c>
      <c r="K162" s="298">
        <v>663.24999999999989</v>
      </c>
      <c r="L162" s="298">
        <v>670.9</v>
      </c>
      <c r="M162" s="285">
        <v>655.6</v>
      </c>
      <c r="N162" s="285">
        <v>635.1</v>
      </c>
      <c r="O162" s="300">
        <v>4894400</v>
      </c>
      <c r="P162" s="301">
        <v>-0.30163803435876946</v>
      </c>
    </row>
    <row r="163" spans="1:16" ht="15">
      <c r="A163" s="263">
        <v>153</v>
      </c>
      <c r="B163" s="362" t="s">
        <v>49</v>
      </c>
      <c r="C163" s="463" t="s">
        <v>189</v>
      </c>
      <c r="D163" s="464">
        <v>44343</v>
      </c>
      <c r="E163" s="297">
        <v>1185.7</v>
      </c>
      <c r="F163" s="297">
        <v>1193.6000000000001</v>
      </c>
      <c r="G163" s="298">
        <v>1168.2500000000002</v>
      </c>
      <c r="H163" s="298">
        <v>1150.8000000000002</v>
      </c>
      <c r="I163" s="298">
        <v>1125.4500000000003</v>
      </c>
      <c r="J163" s="298">
        <v>1211.0500000000002</v>
      </c>
      <c r="K163" s="298">
        <v>1236.4000000000001</v>
      </c>
      <c r="L163" s="298">
        <v>1253.8500000000001</v>
      </c>
      <c r="M163" s="285">
        <v>1218.95</v>
      </c>
      <c r="N163" s="285">
        <v>1176.1500000000001</v>
      </c>
      <c r="O163" s="300">
        <v>975800</v>
      </c>
      <c r="P163" s="301">
        <v>-0.22426265998887035</v>
      </c>
    </row>
    <row r="164" spans="1:16" ht="15">
      <c r="A164" s="263">
        <v>154</v>
      </c>
      <c r="B164" s="362" t="s">
        <v>37</v>
      </c>
      <c r="C164" s="463" t="s">
        <v>191</v>
      </c>
      <c r="D164" s="464">
        <v>44343</v>
      </c>
      <c r="E164" s="297">
        <v>6419.4</v>
      </c>
      <c r="F164" s="297">
        <v>6413.5166666666664</v>
      </c>
      <c r="G164" s="298">
        <v>6346.1833333333325</v>
      </c>
      <c r="H164" s="298">
        <v>6272.9666666666662</v>
      </c>
      <c r="I164" s="298">
        <v>6205.6333333333323</v>
      </c>
      <c r="J164" s="298">
        <v>6486.7333333333327</v>
      </c>
      <c r="K164" s="298">
        <v>6554.0666666666666</v>
      </c>
      <c r="L164" s="298">
        <v>6627.2833333333328</v>
      </c>
      <c r="M164" s="285">
        <v>6480.85</v>
      </c>
      <c r="N164" s="285">
        <v>6340.3</v>
      </c>
      <c r="O164" s="300">
        <v>2405000</v>
      </c>
      <c r="P164" s="301">
        <v>-6.0253204126289463E-2</v>
      </c>
    </row>
    <row r="165" spans="1:16" ht="15">
      <c r="A165" s="263">
        <v>155</v>
      </c>
      <c r="B165" s="362" t="s">
        <v>841</v>
      </c>
      <c r="C165" s="463" t="s">
        <v>193</v>
      </c>
      <c r="D165" s="464">
        <v>44343</v>
      </c>
      <c r="E165" s="297">
        <v>617.79999999999995</v>
      </c>
      <c r="F165" s="297">
        <v>617.76666666666677</v>
      </c>
      <c r="G165" s="298">
        <v>611.68333333333351</v>
      </c>
      <c r="H165" s="298">
        <v>605.56666666666672</v>
      </c>
      <c r="I165" s="298">
        <v>599.48333333333346</v>
      </c>
      <c r="J165" s="298">
        <v>623.88333333333355</v>
      </c>
      <c r="K165" s="298">
        <v>629.96666666666681</v>
      </c>
      <c r="L165" s="298">
        <v>636.0833333333336</v>
      </c>
      <c r="M165" s="285">
        <v>623.85</v>
      </c>
      <c r="N165" s="285">
        <v>611.65</v>
      </c>
      <c r="O165" s="300">
        <v>18344300</v>
      </c>
      <c r="P165" s="301">
        <v>-0.20420708323934131</v>
      </c>
    </row>
    <row r="166" spans="1:16" ht="15">
      <c r="A166" s="263">
        <v>156</v>
      </c>
      <c r="B166" s="362" t="s">
        <v>111</v>
      </c>
      <c r="C166" s="463" t="s">
        <v>194</v>
      </c>
      <c r="D166" s="464">
        <v>44343</v>
      </c>
      <c r="E166" s="297">
        <v>256.60000000000002</v>
      </c>
      <c r="F166" s="297">
        <v>252.85</v>
      </c>
      <c r="G166" s="298">
        <v>247.55</v>
      </c>
      <c r="H166" s="298">
        <v>238.50000000000003</v>
      </c>
      <c r="I166" s="298">
        <v>233.20000000000005</v>
      </c>
      <c r="J166" s="298">
        <v>261.89999999999998</v>
      </c>
      <c r="K166" s="298">
        <v>267.2</v>
      </c>
      <c r="L166" s="298">
        <v>276.24999999999994</v>
      </c>
      <c r="M166" s="285">
        <v>258.14999999999998</v>
      </c>
      <c r="N166" s="285">
        <v>243.8</v>
      </c>
      <c r="O166" s="300">
        <v>67425000</v>
      </c>
      <c r="P166" s="301">
        <v>-0.24937879624516843</v>
      </c>
    </row>
    <row r="167" spans="1:16" ht="15">
      <c r="A167" s="263">
        <v>157</v>
      </c>
      <c r="B167" s="362" t="s">
        <v>63</v>
      </c>
      <c r="C167" s="463" t="s">
        <v>195</v>
      </c>
      <c r="D167" s="464">
        <v>44343</v>
      </c>
      <c r="E167" s="297">
        <v>970.75</v>
      </c>
      <c r="F167" s="297">
        <v>976.75</v>
      </c>
      <c r="G167" s="298">
        <v>959.75</v>
      </c>
      <c r="H167" s="298">
        <v>948.75</v>
      </c>
      <c r="I167" s="298">
        <v>931.75</v>
      </c>
      <c r="J167" s="298">
        <v>987.75</v>
      </c>
      <c r="K167" s="298">
        <v>1004.75</v>
      </c>
      <c r="L167" s="298">
        <v>1015.75</v>
      </c>
      <c r="M167" s="285">
        <v>993.75</v>
      </c>
      <c r="N167" s="285">
        <v>965.75</v>
      </c>
      <c r="O167" s="300">
        <v>3309000</v>
      </c>
      <c r="P167" s="301">
        <v>-0.17522432701894317</v>
      </c>
    </row>
    <row r="168" spans="1:16" ht="15">
      <c r="A168" s="263">
        <v>158</v>
      </c>
      <c r="B168" s="362" t="s">
        <v>106</v>
      </c>
      <c r="C168" s="463" t="s">
        <v>196</v>
      </c>
      <c r="D168" s="464">
        <v>44343</v>
      </c>
      <c r="E168" s="297">
        <v>491.1</v>
      </c>
      <c r="F168" s="297">
        <v>490.88333333333338</v>
      </c>
      <c r="G168" s="298">
        <v>487.46666666666675</v>
      </c>
      <c r="H168" s="298">
        <v>483.83333333333337</v>
      </c>
      <c r="I168" s="298">
        <v>480.41666666666674</v>
      </c>
      <c r="J168" s="298">
        <v>494.51666666666677</v>
      </c>
      <c r="K168" s="298">
        <v>497.93333333333339</v>
      </c>
      <c r="L168" s="298">
        <v>501.56666666666678</v>
      </c>
      <c r="M168" s="285">
        <v>494.3</v>
      </c>
      <c r="N168" s="285">
        <v>487.25</v>
      </c>
      <c r="O168" s="300">
        <v>28380800</v>
      </c>
      <c r="P168" s="301">
        <v>-0.29161341853035144</v>
      </c>
    </row>
    <row r="169" spans="1:16" ht="15">
      <c r="A169" s="263">
        <v>159</v>
      </c>
      <c r="B169" s="362" t="s">
        <v>88</v>
      </c>
      <c r="C169" s="463" t="s">
        <v>198</v>
      </c>
      <c r="D169" s="464">
        <v>44343</v>
      </c>
      <c r="E169" s="297">
        <v>187.5</v>
      </c>
      <c r="F169" s="297">
        <v>188.96666666666667</v>
      </c>
      <c r="G169" s="298">
        <v>185.43333333333334</v>
      </c>
      <c r="H169" s="298">
        <v>183.36666666666667</v>
      </c>
      <c r="I169" s="298">
        <v>179.83333333333334</v>
      </c>
      <c r="J169" s="298">
        <v>191.03333333333333</v>
      </c>
      <c r="K169" s="298">
        <v>194.56666666666669</v>
      </c>
      <c r="L169" s="298">
        <v>196.63333333333333</v>
      </c>
      <c r="M169" s="285">
        <v>192.5</v>
      </c>
      <c r="N169" s="285">
        <v>186.9</v>
      </c>
      <c r="O169" s="300">
        <v>63780000</v>
      </c>
      <c r="P169" s="301">
        <v>-4.0570422853016833E-2</v>
      </c>
    </row>
    <row r="175" spans="1:16">
      <c r="A175" s="277" t="s">
        <v>199</v>
      </c>
    </row>
    <row r="176" spans="1:16">
      <c r="A176" s="277" t="s">
        <v>200</v>
      </c>
    </row>
    <row r="177" spans="1:1">
      <c r="A177" s="277" t="s">
        <v>201</v>
      </c>
    </row>
    <row r="178" spans="1:1">
      <c r="A178" s="277" t="s">
        <v>202</v>
      </c>
    </row>
    <row r="179" spans="1:1">
      <c r="A179" s="277" t="s">
        <v>203</v>
      </c>
    </row>
    <row r="181" spans="1:1">
      <c r="A181" s="281" t="s">
        <v>204</v>
      </c>
    </row>
    <row r="182" spans="1:1">
      <c r="A182" s="302" t="s">
        <v>205</v>
      </c>
    </row>
    <row r="183" spans="1:1">
      <c r="A183" s="302" t="s">
        <v>206</v>
      </c>
    </row>
    <row r="184" spans="1:1">
      <c r="A184" s="302" t="s">
        <v>207</v>
      </c>
    </row>
    <row r="185" spans="1:1">
      <c r="A185" s="303" t="s">
        <v>208</v>
      </c>
    </row>
    <row r="186" spans="1:1">
      <c r="A186" s="303" t="s">
        <v>209</v>
      </c>
    </row>
    <row r="187" spans="1:1">
      <c r="A187" s="303" t="s">
        <v>210</v>
      </c>
    </row>
    <row r="188" spans="1:1">
      <c r="A188" s="303" t="s">
        <v>211</v>
      </c>
    </row>
    <row r="189" spans="1:1">
      <c r="A189" s="303" t="s">
        <v>212</v>
      </c>
    </row>
    <row r="190" spans="1:1">
      <c r="A190" s="303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workbookViewId="0">
      <pane ySplit="9" topLeftCell="A10" activePane="bottomLeft" state="frozen"/>
      <selection pane="bottomLeft" activeCell="I17" sqref="I17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0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6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6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6"/>
      <c r="M4" s="255"/>
      <c r="N4" s="255"/>
      <c r="O4" s="255"/>
    </row>
    <row r="5" spans="1:15" ht="25.5" customHeight="1">
      <c r="M5" s="246" t="s">
        <v>14</v>
      </c>
    </row>
    <row r="6" spans="1:15">
      <c r="A6" s="281" t="s">
        <v>15</v>
      </c>
      <c r="K6" s="266">
        <f>Main!B10</f>
        <v>44316</v>
      </c>
    </row>
    <row r="7" spans="1:15">
      <c r="A7"/>
    </row>
    <row r="8" spans="1:15" ht="28.5" customHeight="1">
      <c r="A8" s="590" t="s">
        <v>16</v>
      </c>
      <c r="B8" s="591" t="s">
        <v>18</v>
      </c>
      <c r="C8" s="589" t="s">
        <v>19</v>
      </c>
      <c r="D8" s="589" t="s">
        <v>20</v>
      </c>
      <c r="E8" s="589" t="s">
        <v>21</v>
      </c>
      <c r="F8" s="589"/>
      <c r="G8" s="589"/>
      <c r="H8" s="589" t="s">
        <v>22</v>
      </c>
      <c r="I8" s="589"/>
      <c r="J8" s="589"/>
      <c r="K8" s="260"/>
      <c r="L8" s="268"/>
      <c r="M8" s="268"/>
    </row>
    <row r="9" spans="1:15" ht="36" customHeight="1">
      <c r="A9" s="585"/>
      <c r="B9" s="587"/>
      <c r="C9" s="592" t="s">
        <v>23</v>
      </c>
      <c r="D9" s="592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7" t="s">
        <v>31</v>
      </c>
      <c r="M9" s="270" t="s">
        <v>214</v>
      </c>
    </row>
    <row r="10" spans="1:15">
      <c r="A10" s="282">
        <v>1</v>
      </c>
      <c r="B10" s="263" t="s">
        <v>215</v>
      </c>
      <c r="C10" s="283">
        <v>14894.9</v>
      </c>
      <c r="D10" s="284">
        <v>14917.9</v>
      </c>
      <c r="E10" s="284">
        <v>14791.449999999999</v>
      </c>
      <c r="F10" s="284">
        <v>14688</v>
      </c>
      <c r="G10" s="284">
        <v>14561.55</v>
      </c>
      <c r="H10" s="284">
        <v>15021.349999999999</v>
      </c>
      <c r="I10" s="284">
        <v>15147.8</v>
      </c>
      <c r="J10" s="284">
        <v>15251.249999999998</v>
      </c>
      <c r="K10" s="283">
        <v>15044.35</v>
      </c>
      <c r="L10" s="283">
        <v>14814.45</v>
      </c>
      <c r="M10" s="288"/>
    </row>
    <row r="11" spans="1:15">
      <c r="A11" s="282">
        <v>2</v>
      </c>
      <c r="B11" s="263" t="s">
        <v>216</v>
      </c>
      <c r="C11" s="285">
        <v>33714.5</v>
      </c>
      <c r="D11" s="265">
        <v>33768.700000000004</v>
      </c>
      <c r="E11" s="265">
        <v>33250.400000000009</v>
      </c>
      <c r="F11" s="265">
        <v>32786.300000000003</v>
      </c>
      <c r="G11" s="265">
        <v>32268.000000000007</v>
      </c>
      <c r="H11" s="265">
        <v>34232.80000000001</v>
      </c>
      <c r="I11" s="265">
        <v>34751.100000000013</v>
      </c>
      <c r="J11" s="265">
        <v>35215.200000000012</v>
      </c>
      <c r="K11" s="285">
        <v>34287</v>
      </c>
      <c r="L11" s="285">
        <v>33304.6</v>
      </c>
      <c r="M11" s="288"/>
    </row>
    <row r="12" spans="1:15">
      <c r="A12" s="282">
        <v>3</v>
      </c>
      <c r="B12" s="271" t="s">
        <v>217</v>
      </c>
      <c r="C12" s="285">
        <v>1787.3</v>
      </c>
      <c r="D12" s="265">
        <v>1791.5333333333335</v>
      </c>
      <c r="E12" s="265">
        <v>1776.616666666667</v>
      </c>
      <c r="F12" s="265">
        <v>1765.9333333333334</v>
      </c>
      <c r="G12" s="265">
        <v>1751.0166666666669</v>
      </c>
      <c r="H12" s="265">
        <v>1802.2166666666672</v>
      </c>
      <c r="I12" s="265">
        <v>1817.1333333333337</v>
      </c>
      <c r="J12" s="265">
        <v>1827.8166666666673</v>
      </c>
      <c r="K12" s="285">
        <v>1806.45</v>
      </c>
      <c r="L12" s="285">
        <v>1780.85</v>
      </c>
      <c r="M12" s="288"/>
    </row>
    <row r="13" spans="1:15">
      <c r="A13" s="282">
        <v>4</v>
      </c>
      <c r="B13" s="263" t="s">
        <v>218</v>
      </c>
      <c r="C13" s="285">
        <v>4067.35</v>
      </c>
      <c r="D13" s="265">
        <v>4079.5666666666671</v>
      </c>
      <c r="E13" s="265">
        <v>4044.0333333333338</v>
      </c>
      <c r="F13" s="265">
        <v>4020.7166666666667</v>
      </c>
      <c r="G13" s="265">
        <v>3985.1833333333334</v>
      </c>
      <c r="H13" s="265">
        <v>4102.8833333333341</v>
      </c>
      <c r="I13" s="265">
        <v>4138.4166666666679</v>
      </c>
      <c r="J13" s="265">
        <v>4161.7333333333345</v>
      </c>
      <c r="K13" s="285">
        <v>4115.1000000000004</v>
      </c>
      <c r="L13" s="285">
        <v>4056.25</v>
      </c>
      <c r="M13" s="288"/>
    </row>
    <row r="14" spans="1:15">
      <c r="A14" s="282">
        <v>5</v>
      </c>
      <c r="B14" s="263" t="s">
        <v>219</v>
      </c>
      <c r="C14" s="285">
        <v>25874.3</v>
      </c>
      <c r="D14" s="265">
        <v>25954.55</v>
      </c>
      <c r="E14" s="265">
        <v>25746.899999999998</v>
      </c>
      <c r="F14" s="265">
        <v>25619.5</v>
      </c>
      <c r="G14" s="265">
        <v>25411.85</v>
      </c>
      <c r="H14" s="265">
        <v>26081.949999999997</v>
      </c>
      <c r="I14" s="265">
        <v>26289.599999999999</v>
      </c>
      <c r="J14" s="265">
        <v>26416.999999999996</v>
      </c>
      <c r="K14" s="285">
        <v>26162.2</v>
      </c>
      <c r="L14" s="285">
        <v>25827.15</v>
      </c>
      <c r="M14" s="288"/>
    </row>
    <row r="15" spans="1:15">
      <c r="A15" s="282">
        <v>6</v>
      </c>
      <c r="B15" s="263" t="s">
        <v>220</v>
      </c>
      <c r="C15" s="285">
        <v>3125.05</v>
      </c>
      <c r="D15" s="265">
        <v>3130.4666666666672</v>
      </c>
      <c r="E15" s="265">
        <v>3107.8833333333341</v>
      </c>
      <c r="F15" s="265">
        <v>3090.7166666666672</v>
      </c>
      <c r="G15" s="265">
        <v>3068.1333333333341</v>
      </c>
      <c r="H15" s="265">
        <v>3147.6333333333341</v>
      </c>
      <c r="I15" s="265">
        <v>3170.2166666666672</v>
      </c>
      <c r="J15" s="265">
        <v>3187.3833333333341</v>
      </c>
      <c r="K15" s="285">
        <v>3153.05</v>
      </c>
      <c r="L15" s="285">
        <v>3113.3</v>
      </c>
      <c r="M15" s="288"/>
    </row>
    <row r="16" spans="1:15">
      <c r="A16" s="282">
        <v>7</v>
      </c>
      <c r="B16" s="263" t="s">
        <v>221</v>
      </c>
      <c r="C16" s="285">
        <v>6765.5</v>
      </c>
      <c r="D16" s="265">
        <v>6782.083333333333</v>
      </c>
      <c r="E16" s="265">
        <v>6711.9166666666661</v>
      </c>
      <c r="F16" s="265">
        <v>6658.333333333333</v>
      </c>
      <c r="G16" s="265">
        <v>6588.1666666666661</v>
      </c>
      <c r="H16" s="265">
        <v>6835.6666666666661</v>
      </c>
      <c r="I16" s="265">
        <v>6905.8333333333321</v>
      </c>
      <c r="J16" s="265">
        <v>6959.4166666666661</v>
      </c>
      <c r="K16" s="285">
        <v>6852.25</v>
      </c>
      <c r="L16" s="285">
        <v>6728.5</v>
      </c>
      <c r="M16" s="288"/>
    </row>
    <row r="17" spans="1:13">
      <c r="A17" s="282">
        <v>8</v>
      </c>
      <c r="B17" s="263" t="s">
        <v>38</v>
      </c>
      <c r="C17" s="263">
        <v>1877.05</v>
      </c>
      <c r="D17" s="265">
        <v>1872.95</v>
      </c>
      <c r="E17" s="265">
        <v>1859.1000000000001</v>
      </c>
      <c r="F17" s="265">
        <v>1841.15</v>
      </c>
      <c r="G17" s="265">
        <v>1827.3000000000002</v>
      </c>
      <c r="H17" s="265">
        <v>1890.9</v>
      </c>
      <c r="I17" s="265">
        <v>1904.75</v>
      </c>
      <c r="J17" s="265">
        <v>1922.7</v>
      </c>
      <c r="K17" s="263">
        <v>1886.8</v>
      </c>
      <c r="L17" s="263">
        <v>1855</v>
      </c>
      <c r="M17" s="263">
        <v>5.9746600000000001</v>
      </c>
    </row>
    <row r="18" spans="1:13">
      <c r="A18" s="282">
        <v>9</v>
      </c>
      <c r="B18" s="263" t="s">
        <v>222</v>
      </c>
      <c r="C18" s="263">
        <v>1124.5</v>
      </c>
      <c r="D18" s="265">
        <v>1137.1666666666667</v>
      </c>
      <c r="E18" s="265">
        <v>1102.3333333333335</v>
      </c>
      <c r="F18" s="265">
        <v>1080.1666666666667</v>
      </c>
      <c r="G18" s="265">
        <v>1045.3333333333335</v>
      </c>
      <c r="H18" s="265">
        <v>1159.3333333333335</v>
      </c>
      <c r="I18" s="265">
        <v>1194.166666666667</v>
      </c>
      <c r="J18" s="265">
        <v>1216.3333333333335</v>
      </c>
      <c r="K18" s="263">
        <v>1172</v>
      </c>
      <c r="L18" s="263">
        <v>1115</v>
      </c>
      <c r="M18" s="263">
        <v>26.138359999999999</v>
      </c>
    </row>
    <row r="19" spans="1:13">
      <c r="A19" s="282">
        <v>10</v>
      </c>
      <c r="B19" s="263" t="s">
        <v>735</v>
      </c>
      <c r="C19" s="264">
        <v>1556.95</v>
      </c>
      <c r="D19" s="265">
        <v>1551.2</v>
      </c>
      <c r="E19" s="265">
        <v>1525.75</v>
      </c>
      <c r="F19" s="265">
        <v>1494.55</v>
      </c>
      <c r="G19" s="265">
        <v>1469.1</v>
      </c>
      <c r="H19" s="265">
        <v>1582.4</v>
      </c>
      <c r="I19" s="265">
        <v>1607.8500000000004</v>
      </c>
      <c r="J19" s="265">
        <v>1639.0500000000002</v>
      </c>
      <c r="K19" s="263">
        <v>1576.65</v>
      </c>
      <c r="L19" s="263">
        <v>1520</v>
      </c>
      <c r="M19" s="263">
        <v>4.0373599999999996</v>
      </c>
    </row>
    <row r="20" spans="1:13">
      <c r="A20" s="282">
        <v>11</v>
      </c>
      <c r="B20" s="263" t="s">
        <v>288</v>
      </c>
      <c r="C20" s="263">
        <v>14997.25</v>
      </c>
      <c r="D20" s="265">
        <v>15070.766666666668</v>
      </c>
      <c r="E20" s="265">
        <v>14911.533333333336</v>
      </c>
      <c r="F20" s="265">
        <v>14825.816666666668</v>
      </c>
      <c r="G20" s="265">
        <v>14666.583333333336</v>
      </c>
      <c r="H20" s="265">
        <v>15156.483333333337</v>
      </c>
      <c r="I20" s="265">
        <v>15315.716666666671</v>
      </c>
      <c r="J20" s="265">
        <v>15401.433333333338</v>
      </c>
      <c r="K20" s="263">
        <v>15230</v>
      </c>
      <c r="L20" s="263">
        <v>14985.05</v>
      </c>
      <c r="M20" s="263">
        <v>7.7890000000000001E-2</v>
      </c>
    </row>
    <row r="21" spans="1:13">
      <c r="A21" s="282">
        <v>12</v>
      </c>
      <c r="B21" s="263" t="s">
        <v>40</v>
      </c>
      <c r="C21" s="263">
        <v>1182.3</v>
      </c>
      <c r="D21" s="265">
        <v>1190.9833333333333</v>
      </c>
      <c r="E21" s="265">
        <v>1169.3166666666666</v>
      </c>
      <c r="F21" s="265">
        <v>1156.3333333333333</v>
      </c>
      <c r="G21" s="265">
        <v>1134.6666666666665</v>
      </c>
      <c r="H21" s="265">
        <v>1203.9666666666667</v>
      </c>
      <c r="I21" s="265">
        <v>1225.6333333333332</v>
      </c>
      <c r="J21" s="265">
        <v>1238.6166666666668</v>
      </c>
      <c r="K21" s="263">
        <v>1212.6500000000001</v>
      </c>
      <c r="L21" s="263">
        <v>1178</v>
      </c>
      <c r="M21" s="263">
        <v>40.706980000000001</v>
      </c>
    </row>
    <row r="22" spans="1:13">
      <c r="A22" s="282">
        <v>13</v>
      </c>
      <c r="B22" s="263" t="s">
        <v>289</v>
      </c>
      <c r="C22" s="263">
        <v>1055.75</v>
      </c>
      <c r="D22" s="265">
        <v>1056.5833333333333</v>
      </c>
      <c r="E22" s="265">
        <v>1048.1666666666665</v>
      </c>
      <c r="F22" s="265">
        <v>1040.5833333333333</v>
      </c>
      <c r="G22" s="265">
        <v>1032.1666666666665</v>
      </c>
      <c r="H22" s="265">
        <v>1064.1666666666665</v>
      </c>
      <c r="I22" s="265">
        <v>1072.583333333333</v>
      </c>
      <c r="J22" s="265">
        <v>1080.1666666666665</v>
      </c>
      <c r="K22" s="263">
        <v>1065</v>
      </c>
      <c r="L22" s="263">
        <v>1049</v>
      </c>
      <c r="M22" s="263">
        <v>2.1877399999999998</v>
      </c>
    </row>
    <row r="23" spans="1:13">
      <c r="A23" s="282">
        <v>14</v>
      </c>
      <c r="B23" s="263" t="s">
        <v>41</v>
      </c>
      <c r="C23" s="263">
        <v>746.75</v>
      </c>
      <c r="D23" s="265">
        <v>752</v>
      </c>
      <c r="E23" s="265">
        <v>738.15</v>
      </c>
      <c r="F23" s="265">
        <v>729.55</v>
      </c>
      <c r="G23" s="265">
        <v>715.69999999999993</v>
      </c>
      <c r="H23" s="265">
        <v>760.6</v>
      </c>
      <c r="I23" s="265">
        <v>774.44999999999993</v>
      </c>
      <c r="J23" s="265">
        <v>783.05000000000007</v>
      </c>
      <c r="K23" s="263">
        <v>765.85</v>
      </c>
      <c r="L23" s="263">
        <v>743.4</v>
      </c>
      <c r="M23" s="263">
        <v>138.51910000000001</v>
      </c>
    </row>
    <row r="24" spans="1:13">
      <c r="A24" s="282">
        <v>15</v>
      </c>
      <c r="B24" s="263" t="s">
        <v>831</v>
      </c>
      <c r="C24" s="263">
        <v>1147.7</v>
      </c>
      <c r="D24" s="265">
        <v>1150.9166666666667</v>
      </c>
      <c r="E24" s="265">
        <v>1131.9333333333334</v>
      </c>
      <c r="F24" s="265">
        <v>1116.1666666666667</v>
      </c>
      <c r="G24" s="265">
        <v>1097.1833333333334</v>
      </c>
      <c r="H24" s="265">
        <v>1166.6833333333334</v>
      </c>
      <c r="I24" s="265">
        <v>1185.6666666666665</v>
      </c>
      <c r="J24" s="265">
        <v>1201.4333333333334</v>
      </c>
      <c r="K24" s="263">
        <v>1169.9000000000001</v>
      </c>
      <c r="L24" s="263">
        <v>1135.1500000000001</v>
      </c>
      <c r="M24" s="263">
        <v>10.02228</v>
      </c>
    </row>
    <row r="25" spans="1:13">
      <c r="A25" s="282">
        <v>16</v>
      </c>
      <c r="B25" s="263" t="s">
        <v>290</v>
      </c>
      <c r="C25" s="263">
        <v>1050.1500000000001</v>
      </c>
      <c r="D25" s="265">
        <v>1049.6333333333334</v>
      </c>
      <c r="E25" s="265">
        <v>1033.8166666666668</v>
      </c>
      <c r="F25" s="265">
        <v>1017.4833333333333</v>
      </c>
      <c r="G25" s="265">
        <v>1001.6666666666667</v>
      </c>
      <c r="H25" s="265">
        <v>1065.9666666666669</v>
      </c>
      <c r="I25" s="265">
        <v>1081.7833333333335</v>
      </c>
      <c r="J25" s="265">
        <v>1098.116666666667</v>
      </c>
      <c r="K25" s="263">
        <v>1065.45</v>
      </c>
      <c r="L25" s="263">
        <v>1033.3</v>
      </c>
      <c r="M25" s="263">
        <v>3.3544200000000002</v>
      </c>
    </row>
    <row r="26" spans="1:13">
      <c r="A26" s="282">
        <v>17</v>
      </c>
      <c r="B26" s="263" t="s">
        <v>223</v>
      </c>
      <c r="C26" s="263">
        <v>115.9</v>
      </c>
      <c r="D26" s="265">
        <v>117.08333333333333</v>
      </c>
      <c r="E26" s="265">
        <v>114.36666666666666</v>
      </c>
      <c r="F26" s="265">
        <v>112.83333333333333</v>
      </c>
      <c r="G26" s="265">
        <v>110.11666666666666</v>
      </c>
      <c r="H26" s="265">
        <v>118.61666666666666</v>
      </c>
      <c r="I26" s="265">
        <v>121.33333333333333</v>
      </c>
      <c r="J26" s="265">
        <v>122.86666666666666</v>
      </c>
      <c r="K26" s="263">
        <v>119.8</v>
      </c>
      <c r="L26" s="263">
        <v>115.55</v>
      </c>
      <c r="M26" s="263">
        <v>18.695820000000001</v>
      </c>
    </row>
    <row r="27" spans="1:13">
      <c r="A27" s="282">
        <v>18</v>
      </c>
      <c r="B27" s="263" t="s">
        <v>224</v>
      </c>
      <c r="C27" s="263">
        <v>177.75</v>
      </c>
      <c r="D27" s="265">
        <v>179.65</v>
      </c>
      <c r="E27" s="265">
        <v>175.10000000000002</v>
      </c>
      <c r="F27" s="265">
        <v>172.45000000000002</v>
      </c>
      <c r="G27" s="265">
        <v>167.90000000000003</v>
      </c>
      <c r="H27" s="265">
        <v>182.3</v>
      </c>
      <c r="I27" s="265">
        <v>186.85000000000002</v>
      </c>
      <c r="J27" s="265">
        <v>189.5</v>
      </c>
      <c r="K27" s="263">
        <v>184.2</v>
      </c>
      <c r="L27" s="263">
        <v>177</v>
      </c>
      <c r="M27" s="263">
        <v>18.382210000000001</v>
      </c>
    </row>
    <row r="28" spans="1:13">
      <c r="A28" s="282">
        <v>19</v>
      </c>
      <c r="B28" s="263" t="s">
        <v>225</v>
      </c>
      <c r="C28" s="263">
        <v>1891.7</v>
      </c>
      <c r="D28" s="265">
        <v>1872.6833333333334</v>
      </c>
      <c r="E28" s="265">
        <v>1831.0166666666669</v>
      </c>
      <c r="F28" s="265">
        <v>1770.3333333333335</v>
      </c>
      <c r="G28" s="265">
        <v>1728.666666666667</v>
      </c>
      <c r="H28" s="265">
        <v>1933.3666666666668</v>
      </c>
      <c r="I28" s="265">
        <v>1975.0333333333333</v>
      </c>
      <c r="J28" s="265">
        <v>2035.7166666666667</v>
      </c>
      <c r="K28" s="263">
        <v>1914.35</v>
      </c>
      <c r="L28" s="263">
        <v>1812</v>
      </c>
      <c r="M28" s="263">
        <v>3.21014</v>
      </c>
    </row>
    <row r="29" spans="1:13">
      <c r="A29" s="282">
        <v>20</v>
      </c>
      <c r="B29" s="263" t="s">
        <v>294</v>
      </c>
      <c r="C29" s="263">
        <v>982.1</v>
      </c>
      <c r="D29" s="265">
        <v>983.63333333333333</v>
      </c>
      <c r="E29" s="265">
        <v>973.4666666666667</v>
      </c>
      <c r="F29" s="265">
        <v>964.83333333333337</v>
      </c>
      <c r="G29" s="265">
        <v>954.66666666666674</v>
      </c>
      <c r="H29" s="265">
        <v>992.26666666666665</v>
      </c>
      <c r="I29" s="265">
        <v>1002.4333333333334</v>
      </c>
      <c r="J29" s="265">
        <v>1011.0666666666666</v>
      </c>
      <c r="K29" s="263">
        <v>993.8</v>
      </c>
      <c r="L29" s="263">
        <v>975</v>
      </c>
      <c r="M29" s="263">
        <v>2.8173400000000002</v>
      </c>
    </row>
    <row r="30" spans="1:13">
      <c r="A30" s="282">
        <v>21</v>
      </c>
      <c r="B30" s="263" t="s">
        <v>226</v>
      </c>
      <c r="C30" s="263">
        <v>2761.7</v>
      </c>
      <c r="D30" s="265">
        <v>2774.4499999999994</v>
      </c>
      <c r="E30" s="265">
        <v>2728.2999999999988</v>
      </c>
      <c r="F30" s="265">
        <v>2694.8999999999996</v>
      </c>
      <c r="G30" s="265">
        <v>2648.7499999999991</v>
      </c>
      <c r="H30" s="265">
        <v>2807.8499999999985</v>
      </c>
      <c r="I30" s="265">
        <v>2853.9999999999991</v>
      </c>
      <c r="J30" s="265">
        <v>2887.3999999999983</v>
      </c>
      <c r="K30" s="263">
        <v>2820.6</v>
      </c>
      <c r="L30" s="263">
        <v>2741.05</v>
      </c>
      <c r="M30" s="263">
        <v>2.0183900000000001</v>
      </c>
    </row>
    <row r="31" spans="1:13">
      <c r="A31" s="282">
        <v>22</v>
      </c>
      <c r="B31" s="263" t="s">
        <v>44</v>
      </c>
      <c r="C31" s="263">
        <v>802.2</v>
      </c>
      <c r="D31" s="265">
        <v>809.73333333333323</v>
      </c>
      <c r="E31" s="265">
        <v>793.46666666666647</v>
      </c>
      <c r="F31" s="265">
        <v>784.73333333333323</v>
      </c>
      <c r="G31" s="265">
        <v>768.46666666666647</v>
      </c>
      <c r="H31" s="265">
        <v>818.46666666666647</v>
      </c>
      <c r="I31" s="265">
        <v>834.73333333333312</v>
      </c>
      <c r="J31" s="265">
        <v>843.46666666666647</v>
      </c>
      <c r="K31" s="263">
        <v>826</v>
      </c>
      <c r="L31" s="263">
        <v>801</v>
      </c>
      <c r="M31" s="263">
        <v>13.35655</v>
      </c>
    </row>
    <row r="32" spans="1:13">
      <c r="A32" s="282">
        <v>23</v>
      </c>
      <c r="B32" s="263" t="s">
        <v>45</v>
      </c>
      <c r="C32" s="263">
        <v>314.05</v>
      </c>
      <c r="D32" s="265">
        <v>312.09999999999997</v>
      </c>
      <c r="E32" s="265">
        <v>309.19999999999993</v>
      </c>
      <c r="F32" s="265">
        <v>304.34999999999997</v>
      </c>
      <c r="G32" s="265">
        <v>301.44999999999993</v>
      </c>
      <c r="H32" s="265">
        <v>316.94999999999993</v>
      </c>
      <c r="I32" s="265">
        <v>319.84999999999991</v>
      </c>
      <c r="J32" s="265">
        <v>324.69999999999993</v>
      </c>
      <c r="K32" s="263">
        <v>315</v>
      </c>
      <c r="L32" s="263">
        <v>307.25</v>
      </c>
      <c r="M32" s="263">
        <v>66.587339999999998</v>
      </c>
    </row>
    <row r="33" spans="1:13">
      <c r="A33" s="282">
        <v>24</v>
      </c>
      <c r="B33" s="263" t="s">
        <v>46</v>
      </c>
      <c r="C33" s="263">
        <v>3238.9</v>
      </c>
      <c r="D33" s="265">
        <v>3232.7166666666667</v>
      </c>
      <c r="E33" s="265">
        <v>3205.4333333333334</v>
      </c>
      <c r="F33" s="265">
        <v>3171.9666666666667</v>
      </c>
      <c r="G33" s="265">
        <v>3144.6833333333334</v>
      </c>
      <c r="H33" s="265">
        <v>3266.1833333333334</v>
      </c>
      <c r="I33" s="265">
        <v>3293.4666666666672</v>
      </c>
      <c r="J33" s="265">
        <v>3326.9333333333334</v>
      </c>
      <c r="K33" s="263">
        <v>3260</v>
      </c>
      <c r="L33" s="263">
        <v>3199.25</v>
      </c>
      <c r="M33" s="263">
        <v>5.8970700000000003</v>
      </c>
    </row>
    <row r="34" spans="1:13">
      <c r="A34" s="282">
        <v>25</v>
      </c>
      <c r="B34" s="263" t="s">
        <v>47</v>
      </c>
      <c r="C34" s="263">
        <v>208.05</v>
      </c>
      <c r="D34" s="265">
        <v>210.38333333333335</v>
      </c>
      <c r="E34" s="265">
        <v>204.3666666666667</v>
      </c>
      <c r="F34" s="265">
        <v>200.68333333333334</v>
      </c>
      <c r="G34" s="265">
        <v>194.66666666666669</v>
      </c>
      <c r="H34" s="265">
        <v>214.06666666666672</v>
      </c>
      <c r="I34" s="265">
        <v>220.08333333333337</v>
      </c>
      <c r="J34" s="265">
        <v>223.76666666666674</v>
      </c>
      <c r="K34" s="263">
        <v>216.4</v>
      </c>
      <c r="L34" s="263">
        <v>206.7</v>
      </c>
      <c r="M34" s="263">
        <v>88.188569999999999</v>
      </c>
    </row>
    <row r="35" spans="1:13">
      <c r="A35" s="282">
        <v>26</v>
      </c>
      <c r="B35" s="263" t="s">
        <v>48</v>
      </c>
      <c r="C35" s="263">
        <v>115.1</v>
      </c>
      <c r="D35" s="265">
        <v>116.39999999999999</v>
      </c>
      <c r="E35" s="265">
        <v>113.39999999999998</v>
      </c>
      <c r="F35" s="265">
        <v>111.69999999999999</v>
      </c>
      <c r="G35" s="265">
        <v>108.69999999999997</v>
      </c>
      <c r="H35" s="265">
        <v>118.09999999999998</v>
      </c>
      <c r="I35" s="265">
        <v>121.10000000000001</v>
      </c>
      <c r="J35" s="265">
        <v>122.79999999999998</v>
      </c>
      <c r="K35" s="263">
        <v>119.4</v>
      </c>
      <c r="L35" s="263">
        <v>114.7</v>
      </c>
      <c r="M35" s="263">
        <v>229.607</v>
      </c>
    </row>
    <row r="36" spans="1:13">
      <c r="A36" s="282">
        <v>27</v>
      </c>
      <c r="B36" s="263" t="s">
        <v>50</v>
      </c>
      <c r="C36" s="263">
        <v>2613.4499999999998</v>
      </c>
      <c r="D36" s="265">
        <v>2608.4833333333331</v>
      </c>
      <c r="E36" s="265">
        <v>2574.9666666666662</v>
      </c>
      <c r="F36" s="265">
        <v>2536.4833333333331</v>
      </c>
      <c r="G36" s="265">
        <v>2502.9666666666662</v>
      </c>
      <c r="H36" s="265">
        <v>2646.9666666666662</v>
      </c>
      <c r="I36" s="265">
        <v>2680.4833333333336</v>
      </c>
      <c r="J36" s="265">
        <v>2718.9666666666662</v>
      </c>
      <c r="K36" s="263">
        <v>2642</v>
      </c>
      <c r="L36" s="263">
        <v>2570</v>
      </c>
      <c r="M36" s="263">
        <v>12.95346</v>
      </c>
    </row>
    <row r="37" spans="1:13">
      <c r="A37" s="282">
        <v>28</v>
      </c>
      <c r="B37" s="263" t="s">
        <v>52</v>
      </c>
      <c r="C37" s="263">
        <v>967.2</v>
      </c>
      <c r="D37" s="265">
        <v>972.75</v>
      </c>
      <c r="E37" s="265">
        <v>956.5</v>
      </c>
      <c r="F37" s="265">
        <v>945.8</v>
      </c>
      <c r="G37" s="265">
        <v>929.55</v>
      </c>
      <c r="H37" s="265">
        <v>983.45</v>
      </c>
      <c r="I37" s="265">
        <v>999.7</v>
      </c>
      <c r="J37" s="265">
        <v>1010.4000000000001</v>
      </c>
      <c r="K37" s="263">
        <v>989</v>
      </c>
      <c r="L37" s="263">
        <v>962.05</v>
      </c>
      <c r="M37" s="263">
        <v>22.792680000000001</v>
      </c>
    </row>
    <row r="38" spans="1:13">
      <c r="A38" s="282">
        <v>29</v>
      </c>
      <c r="B38" s="263" t="s">
        <v>227</v>
      </c>
      <c r="C38" s="263">
        <v>2906.35</v>
      </c>
      <c r="D38" s="265">
        <v>2924.7833333333333</v>
      </c>
      <c r="E38" s="265">
        <v>2861.5666666666666</v>
      </c>
      <c r="F38" s="265">
        <v>2816.7833333333333</v>
      </c>
      <c r="G38" s="265">
        <v>2753.5666666666666</v>
      </c>
      <c r="H38" s="265">
        <v>2969.5666666666666</v>
      </c>
      <c r="I38" s="265">
        <v>3032.7833333333328</v>
      </c>
      <c r="J38" s="265">
        <v>3077.5666666666666</v>
      </c>
      <c r="K38" s="263">
        <v>2988</v>
      </c>
      <c r="L38" s="263">
        <v>2880</v>
      </c>
      <c r="M38" s="263">
        <v>2.9675199999999999</v>
      </c>
    </row>
    <row r="39" spans="1:13">
      <c r="A39" s="282">
        <v>30</v>
      </c>
      <c r="B39" s="263" t="s">
        <v>54</v>
      </c>
      <c r="C39" s="263">
        <v>719.4</v>
      </c>
      <c r="D39" s="265">
        <v>717.76666666666677</v>
      </c>
      <c r="E39" s="265">
        <v>708.63333333333355</v>
      </c>
      <c r="F39" s="265">
        <v>697.86666666666679</v>
      </c>
      <c r="G39" s="265">
        <v>688.73333333333358</v>
      </c>
      <c r="H39" s="265">
        <v>728.53333333333353</v>
      </c>
      <c r="I39" s="265">
        <v>737.66666666666674</v>
      </c>
      <c r="J39" s="265">
        <v>748.43333333333351</v>
      </c>
      <c r="K39" s="263">
        <v>726.9</v>
      </c>
      <c r="L39" s="263">
        <v>707</v>
      </c>
      <c r="M39" s="263">
        <v>259.39326999999997</v>
      </c>
    </row>
    <row r="40" spans="1:13">
      <c r="A40" s="282">
        <v>31</v>
      </c>
      <c r="B40" s="263" t="s">
        <v>55</v>
      </c>
      <c r="C40" s="263">
        <v>3836.45</v>
      </c>
      <c r="D40" s="265">
        <v>3865.9500000000003</v>
      </c>
      <c r="E40" s="265">
        <v>3777.6000000000004</v>
      </c>
      <c r="F40" s="265">
        <v>3718.75</v>
      </c>
      <c r="G40" s="265">
        <v>3630.4</v>
      </c>
      <c r="H40" s="265">
        <v>3924.8000000000006</v>
      </c>
      <c r="I40" s="265">
        <v>4013.15</v>
      </c>
      <c r="J40" s="265">
        <v>4072.0000000000009</v>
      </c>
      <c r="K40" s="263">
        <v>3954.3</v>
      </c>
      <c r="L40" s="263">
        <v>3807.1</v>
      </c>
      <c r="M40" s="263">
        <v>13.35444</v>
      </c>
    </row>
    <row r="41" spans="1:13">
      <c r="A41" s="282">
        <v>32</v>
      </c>
      <c r="B41" s="263" t="s">
        <v>58</v>
      </c>
      <c r="C41" s="263">
        <v>5484.85</v>
      </c>
      <c r="D41" s="265">
        <v>5446.6166666666668</v>
      </c>
      <c r="E41" s="265">
        <v>5368.2333333333336</v>
      </c>
      <c r="F41" s="265">
        <v>5251.6166666666668</v>
      </c>
      <c r="G41" s="265">
        <v>5173.2333333333336</v>
      </c>
      <c r="H41" s="265">
        <v>5563.2333333333336</v>
      </c>
      <c r="I41" s="265">
        <v>5641.6166666666668</v>
      </c>
      <c r="J41" s="265">
        <v>5758.2333333333336</v>
      </c>
      <c r="K41" s="263">
        <v>5525</v>
      </c>
      <c r="L41" s="263">
        <v>5330</v>
      </c>
      <c r="M41" s="263">
        <v>72.584860000000006</v>
      </c>
    </row>
    <row r="42" spans="1:13">
      <c r="A42" s="282">
        <v>33</v>
      </c>
      <c r="B42" s="263" t="s">
        <v>57</v>
      </c>
      <c r="C42" s="263">
        <v>11176.55</v>
      </c>
      <c r="D42" s="265">
        <v>10998.85</v>
      </c>
      <c r="E42" s="265">
        <v>10697.7</v>
      </c>
      <c r="F42" s="265">
        <v>10218.85</v>
      </c>
      <c r="G42" s="265">
        <v>9917.7000000000007</v>
      </c>
      <c r="H42" s="265">
        <v>11477.7</v>
      </c>
      <c r="I42" s="265">
        <v>11778.849999999999</v>
      </c>
      <c r="J42" s="265">
        <v>12257.7</v>
      </c>
      <c r="K42" s="263">
        <v>11300</v>
      </c>
      <c r="L42" s="263">
        <v>10520</v>
      </c>
      <c r="M42" s="263">
        <v>16.964980000000001</v>
      </c>
    </row>
    <row r="43" spans="1:13">
      <c r="A43" s="282">
        <v>34</v>
      </c>
      <c r="B43" s="263" t="s">
        <v>228</v>
      </c>
      <c r="C43" s="263">
        <v>3510.8</v>
      </c>
      <c r="D43" s="265">
        <v>3544.7999999999997</v>
      </c>
      <c r="E43" s="265">
        <v>3426.5999999999995</v>
      </c>
      <c r="F43" s="265">
        <v>3342.3999999999996</v>
      </c>
      <c r="G43" s="265">
        <v>3224.1999999999994</v>
      </c>
      <c r="H43" s="265">
        <v>3628.9999999999995</v>
      </c>
      <c r="I43" s="265">
        <v>3747.1999999999994</v>
      </c>
      <c r="J43" s="265">
        <v>3831.3999999999996</v>
      </c>
      <c r="K43" s="263">
        <v>3663</v>
      </c>
      <c r="L43" s="263">
        <v>3460.6</v>
      </c>
      <c r="M43" s="263">
        <v>1.4536100000000001</v>
      </c>
    </row>
    <row r="44" spans="1:13">
      <c r="A44" s="282">
        <v>35</v>
      </c>
      <c r="B44" s="263" t="s">
        <v>59</v>
      </c>
      <c r="C44" s="263">
        <v>1766.85</v>
      </c>
      <c r="D44" s="265">
        <v>1765.9166666666667</v>
      </c>
      <c r="E44" s="265">
        <v>1743.9333333333334</v>
      </c>
      <c r="F44" s="265">
        <v>1721.0166666666667</v>
      </c>
      <c r="G44" s="265">
        <v>1699.0333333333333</v>
      </c>
      <c r="H44" s="265">
        <v>1788.8333333333335</v>
      </c>
      <c r="I44" s="265">
        <v>1810.8166666666666</v>
      </c>
      <c r="J44" s="265">
        <v>1833.7333333333336</v>
      </c>
      <c r="K44" s="263">
        <v>1787.9</v>
      </c>
      <c r="L44" s="263">
        <v>1743</v>
      </c>
      <c r="M44" s="263">
        <v>3.70947</v>
      </c>
    </row>
    <row r="45" spans="1:13">
      <c r="A45" s="282">
        <v>36</v>
      </c>
      <c r="B45" s="263" t="s">
        <v>229</v>
      </c>
      <c r="C45" s="263">
        <v>332.1</v>
      </c>
      <c r="D45" s="265">
        <v>330.13333333333338</v>
      </c>
      <c r="E45" s="265">
        <v>326.46666666666675</v>
      </c>
      <c r="F45" s="265">
        <v>320.83333333333337</v>
      </c>
      <c r="G45" s="265">
        <v>317.16666666666674</v>
      </c>
      <c r="H45" s="265">
        <v>335.76666666666677</v>
      </c>
      <c r="I45" s="265">
        <v>339.43333333333339</v>
      </c>
      <c r="J45" s="265">
        <v>345.06666666666678</v>
      </c>
      <c r="K45" s="263">
        <v>333.8</v>
      </c>
      <c r="L45" s="263">
        <v>324.5</v>
      </c>
      <c r="M45" s="263">
        <v>76.339060000000003</v>
      </c>
    </row>
    <row r="46" spans="1:13">
      <c r="A46" s="282">
        <v>37</v>
      </c>
      <c r="B46" s="263" t="s">
        <v>60</v>
      </c>
      <c r="C46" s="263">
        <v>66.849999999999994</v>
      </c>
      <c r="D46" s="265">
        <v>67.716666666666654</v>
      </c>
      <c r="E46" s="265">
        <v>65.683333333333309</v>
      </c>
      <c r="F46" s="265">
        <v>64.516666666666652</v>
      </c>
      <c r="G46" s="265">
        <v>62.483333333333306</v>
      </c>
      <c r="H46" s="265">
        <v>68.883333333333312</v>
      </c>
      <c r="I46" s="265">
        <v>70.916666666666643</v>
      </c>
      <c r="J46" s="265">
        <v>72.083333333333314</v>
      </c>
      <c r="K46" s="263">
        <v>69.75</v>
      </c>
      <c r="L46" s="263">
        <v>66.55</v>
      </c>
      <c r="M46" s="263">
        <v>509.81272000000001</v>
      </c>
    </row>
    <row r="47" spans="1:13">
      <c r="A47" s="282">
        <v>38</v>
      </c>
      <c r="B47" s="263" t="s">
        <v>61</v>
      </c>
      <c r="C47" s="263">
        <v>67.5</v>
      </c>
      <c r="D47" s="265">
        <v>67.783333333333331</v>
      </c>
      <c r="E47" s="265">
        <v>66.36666666666666</v>
      </c>
      <c r="F47" s="265">
        <v>65.233333333333334</v>
      </c>
      <c r="G47" s="265">
        <v>63.816666666666663</v>
      </c>
      <c r="H47" s="265">
        <v>68.916666666666657</v>
      </c>
      <c r="I47" s="265">
        <v>70.333333333333343</v>
      </c>
      <c r="J47" s="265">
        <v>71.466666666666654</v>
      </c>
      <c r="K47" s="263">
        <v>69.2</v>
      </c>
      <c r="L47" s="263">
        <v>66.650000000000006</v>
      </c>
      <c r="M47" s="263">
        <v>50.849670000000003</v>
      </c>
    </row>
    <row r="48" spans="1:13">
      <c r="A48" s="282">
        <v>39</v>
      </c>
      <c r="B48" s="263" t="s">
        <v>62</v>
      </c>
      <c r="C48" s="263">
        <v>1350.5</v>
      </c>
      <c r="D48" s="265">
        <v>1350.6166666666668</v>
      </c>
      <c r="E48" s="265">
        <v>1338.9333333333336</v>
      </c>
      <c r="F48" s="265">
        <v>1327.3666666666668</v>
      </c>
      <c r="G48" s="265">
        <v>1315.6833333333336</v>
      </c>
      <c r="H48" s="265">
        <v>1362.1833333333336</v>
      </c>
      <c r="I48" s="265">
        <v>1373.866666666667</v>
      </c>
      <c r="J48" s="265">
        <v>1385.4333333333336</v>
      </c>
      <c r="K48" s="263">
        <v>1362.3</v>
      </c>
      <c r="L48" s="263">
        <v>1339.05</v>
      </c>
      <c r="M48" s="263">
        <v>5.6437600000000003</v>
      </c>
    </row>
    <row r="49" spans="1:13">
      <c r="A49" s="282">
        <v>40</v>
      </c>
      <c r="B49" s="263" t="s">
        <v>65</v>
      </c>
      <c r="C49" s="263">
        <v>714.7</v>
      </c>
      <c r="D49" s="265">
        <v>717.96666666666658</v>
      </c>
      <c r="E49" s="265">
        <v>709.03333333333319</v>
      </c>
      <c r="F49" s="265">
        <v>703.36666666666656</v>
      </c>
      <c r="G49" s="265">
        <v>694.43333333333317</v>
      </c>
      <c r="H49" s="265">
        <v>723.63333333333321</v>
      </c>
      <c r="I49" s="265">
        <v>732.56666666666661</v>
      </c>
      <c r="J49" s="265">
        <v>738.23333333333323</v>
      </c>
      <c r="K49" s="263">
        <v>726.9</v>
      </c>
      <c r="L49" s="263">
        <v>712.3</v>
      </c>
      <c r="M49" s="263">
        <v>5.2834599999999998</v>
      </c>
    </row>
    <row r="50" spans="1:13">
      <c r="A50" s="282">
        <v>41</v>
      </c>
      <c r="B50" s="263" t="s">
        <v>64</v>
      </c>
      <c r="C50" s="263">
        <v>129.85</v>
      </c>
      <c r="D50" s="265">
        <v>130.08333333333334</v>
      </c>
      <c r="E50" s="265">
        <v>128.91666666666669</v>
      </c>
      <c r="F50" s="265">
        <v>127.98333333333335</v>
      </c>
      <c r="G50" s="265">
        <v>126.81666666666669</v>
      </c>
      <c r="H50" s="265">
        <v>131.01666666666668</v>
      </c>
      <c r="I50" s="265">
        <v>132.18333333333337</v>
      </c>
      <c r="J50" s="265">
        <v>133.11666666666667</v>
      </c>
      <c r="K50" s="263">
        <v>131.25</v>
      </c>
      <c r="L50" s="263">
        <v>129.15</v>
      </c>
      <c r="M50" s="263">
        <v>55.533580000000001</v>
      </c>
    </row>
    <row r="51" spans="1:13">
      <c r="A51" s="282">
        <v>42</v>
      </c>
      <c r="B51" s="263" t="s">
        <v>66</v>
      </c>
      <c r="C51" s="263">
        <v>604.70000000000005</v>
      </c>
      <c r="D51" s="265">
        <v>601.36666666666667</v>
      </c>
      <c r="E51" s="265">
        <v>589.63333333333333</v>
      </c>
      <c r="F51" s="265">
        <v>574.56666666666661</v>
      </c>
      <c r="G51" s="265">
        <v>562.83333333333326</v>
      </c>
      <c r="H51" s="265">
        <v>616.43333333333339</v>
      </c>
      <c r="I51" s="265">
        <v>628.16666666666674</v>
      </c>
      <c r="J51" s="265">
        <v>643.23333333333346</v>
      </c>
      <c r="K51" s="263">
        <v>613.1</v>
      </c>
      <c r="L51" s="263">
        <v>586.29999999999995</v>
      </c>
      <c r="M51" s="263">
        <v>31.627690000000001</v>
      </c>
    </row>
    <row r="52" spans="1:13">
      <c r="A52" s="282">
        <v>43</v>
      </c>
      <c r="B52" s="263" t="s">
        <v>69</v>
      </c>
      <c r="C52" s="263">
        <v>47.2</v>
      </c>
      <c r="D52" s="265">
        <v>47.79999999999999</v>
      </c>
      <c r="E52" s="265">
        <v>46.449999999999982</v>
      </c>
      <c r="F52" s="265">
        <v>45.699999999999989</v>
      </c>
      <c r="G52" s="265">
        <v>44.34999999999998</v>
      </c>
      <c r="H52" s="265">
        <v>48.549999999999983</v>
      </c>
      <c r="I52" s="265">
        <v>49.899999999999991</v>
      </c>
      <c r="J52" s="265">
        <v>50.649999999999984</v>
      </c>
      <c r="K52" s="263">
        <v>49.15</v>
      </c>
      <c r="L52" s="263">
        <v>47.05</v>
      </c>
      <c r="M52" s="263">
        <v>350.47086000000002</v>
      </c>
    </row>
    <row r="53" spans="1:13">
      <c r="A53" s="282">
        <v>44</v>
      </c>
      <c r="B53" s="263" t="s">
        <v>73</v>
      </c>
      <c r="C53" s="263">
        <v>419.55</v>
      </c>
      <c r="D53" s="265">
        <v>419.84999999999997</v>
      </c>
      <c r="E53" s="265">
        <v>416.69999999999993</v>
      </c>
      <c r="F53" s="265">
        <v>413.84999999999997</v>
      </c>
      <c r="G53" s="265">
        <v>410.69999999999993</v>
      </c>
      <c r="H53" s="265">
        <v>422.69999999999993</v>
      </c>
      <c r="I53" s="265">
        <v>425.84999999999991</v>
      </c>
      <c r="J53" s="265">
        <v>428.69999999999993</v>
      </c>
      <c r="K53" s="263">
        <v>423</v>
      </c>
      <c r="L53" s="263">
        <v>417</v>
      </c>
      <c r="M53" s="263">
        <v>66.328040000000001</v>
      </c>
    </row>
    <row r="54" spans="1:13">
      <c r="A54" s="282">
        <v>45</v>
      </c>
      <c r="B54" s="263" t="s">
        <v>68</v>
      </c>
      <c r="C54" s="263">
        <v>540.85</v>
      </c>
      <c r="D54" s="265">
        <v>543.31666666666661</v>
      </c>
      <c r="E54" s="265">
        <v>536.63333333333321</v>
      </c>
      <c r="F54" s="265">
        <v>532.41666666666663</v>
      </c>
      <c r="G54" s="265">
        <v>525.73333333333323</v>
      </c>
      <c r="H54" s="265">
        <v>547.53333333333319</v>
      </c>
      <c r="I54" s="265">
        <v>554.21666666666658</v>
      </c>
      <c r="J54" s="265">
        <v>558.43333333333317</v>
      </c>
      <c r="K54" s="263">
        <v>550</v>
      </c>
      <c r="L54" s="263">
        <v>539.1</v>
      </c>
      <c r="M54" s="263">
        <v>86.838570000000004</v>
      </c>
    </row>
    <row r="55" spans="1:13">
      <c r="A55" s="282">
        <v>46</v>
      </c>
      <c r="B55" s="263" t="s">
        <v>70</v>
      </c>
      <c r="C55" s="263">
        <v>393.9</v>
      </c>
      <c r="D55" s="265">
        <v>394.0333333333333</v>
      </c>
      <c r="E55" s="265">
        <v>385.81666666666661</v>
      </c>
      <c r="F55" s="265">
        <v>377.73333333333329</v>
      </c>
      <c r="G55" s="265">
        <v>369.51666666666659</v>
      </c>
      <c r="H55" s="265">
        <v>402.11666666666662</v>
      </c>
      <c r="I55" s="265">
        <v>410.33333333333331</v>
      </c>
      <c r="J55" s="265">
        <v>418.41666666666663</v>
      </c>
      <c r="K55" s="263">
        <v>402.25</v>
      </c>
      <c r="L55" s="263">
        <v>385.95</v>
      </c>
      <c r="M55" s="263">
        <v>136.84521000000001</v>
      </c>
    </row>
    <row r="56" spans="1:13">
      <c r="A56" s="282">
        <v>47</v>
      </c>
      <c r="B56" s="263" t="s">
        <v>230</v>
      </c>
      <c r="C56" s="263">
        <v>1179.3499999999999</v>
      </c>
      <c r="D56" s="265">
        <v>1168.7833333333333</v>
      </c>
      <c r="E56" s="265">
        <v>1141.5666666666666</v>
      </c>
      <c r="F56" s="265">
        <v>1103.7833333333333</v>
      </c>
      <c r="G56" s="265">
        <v>1076.5666666666666</v>
      </c>
      <c r="H56" s="265">
        <v>1206.5666666666666</v>
      </c>
      <c r="I56" s="265">
        <v>1233.7833333333333</v>
      </c>
      <c r="J56" s="265">
        <v>1271.5666666666666</v>
      </c>
      <c r="K56" s="263">
        <v>1196</v>
      </c>
      <c r="L56" s="263">
        <v>1131</v>
      </c>
      <c r="M56" s="263">
        <v>2.1282700000000001</v>
      </c>
    </row>
    <row r="57" spans="1:13">
      <c r="A57" s="282">
        <v>48</v>
      </c>
      <c r="B57" s="263" t="s">
        <v>71</v>
      </c>
      <c r="C57" s="263">
        <v>13571.5</v>
      </c>
      <c r="D57" s="265">
        <v>13683.983333333332</v>
      </c>
      <c r="E57" s="265">
        <v>13401.216666666664</v>
      </c>
      <c r="F57" s="265">
        <v>13230.933333333332</v>
      </c>
      <c r="G57" s="265">
        <v>12948.166666666664</v>
      </c>
      <c r="H57" s="265">
        <v>13854.266666666663</v>
      </c>
      <c r="I57" s="265">
        <v>14137.033333333329</v>
      </c>
      <c r="J57" s="265">
        <v>14307.316666666662</v>
      </c>
      <c r="K57" s="263">
        <v>13966.75</v>
      </c>
      <c r="L57" s="263">
        <v>13513.7</v>
      </c>
      <c r="M57" s="263">
        <v>0.23377000000000001</v>
      </c>
    </row>
    <row r="58" spans="1:13">
      <c r="A58" s="282">
        <v>49</v>
      </c>
      <c r="B58" s="263" t="s">
        <v>74</v>
      </c>
      <c r="C58" s="263">
        <v>3468.9</v>
      </c>
      <c r="D58" s="265">
        <v>3473.9333333333329</v>
      </c>
      <c r="E58" s="265">
        <v>3441.9666666666658</v>
      </c>
      <c r="F58" s="265">
        <v>3415.0333333333328</v>
      </c>
      <c r="G58" s="265">
        <v>3383.0666666666657</v>
      </c>
      <c r="H58" s="265">
        <v>3500.8666666666659</v>
      </c>
      <c r="I58" s="265">
        <v>3532.833333333333</v>
      </c>
      <c r="J58" s="265">
        <v>3559.766666666666</v>
      </c>
      <c r="K58" s="263">
        <v>3505.9</v>
      </c>
      <c r="L58" s="263">
        <v>3447</v>
      </c>
      <c r="M58" s="263">
        <v>6.1108700000000002</v>
      </c>
    </row>
    <row r="59" spans="1:13">
      <c r="A59" s="282">
        <v>50</v>
      </c>
      <c r="B59" s="263" t="s">
        <v>80</v>
      </c>
      <c r="C59" s="263">
        <v>623.15</v>
      </c>
      <c r="D59" s="265">
        <v>623.91666666666663</v>
      </c>
      <c r="E59" s="265">
        <v>616.63333333333321</v>
      </c>
      <c r="F59" s="265">
        <v>610.11666666666656</v>
      </c>
      <c r="G59" s="265">
        <v>602.83333333333314</v>
      </c>
      <c r="H59" s="265">
        <v>630.43333333333328</v>
      </c>
      <c r="I59" s="265">
        <v>637.71666666666681</v>
      </c>
      <c r="J59" s="265">
        <v>644.23333333333335</v>
      </c>
      <c r="K59" s="263">
        <v>631.20000000000005</v>
      </c>
      <c r="L59" s="263">
        <v>617.4</v>
      </c>
      <c r="M59" s="263">
        <v>5.3655999999999997</v>
      </c>
    </row>
    <row r="60" spans="1:13">
      <c r="A60" s="282">
        <v>51</v>
      </c>
      <c r="B60" s="263" t="s">
        <v>75</v>
      </c>
      <c r="C60" s="263">
        <v>561.5</v>
      </c>
      <c r="D60" s="265">
        <v>563.30000000000007</v>
      </c>
      <c r="E60" s="265">
        <v>556.70000000000016</v>
      </c>
      <c r="F60" s="265">
        <v>551.90000000000009</v>
      </c>
      <c r="G60" s="265">
        <v>545.30000000000018</v>
      </c>
      <c r="H60" s="265">
        <v>568.10000000000014</v>
      </c>
      <c r="I60" s="265">
        <v>574.70000000000005</v>
      </c>
      <c r="J60" s="265">
        <v>579.50000000000011</v>
      </c>
      <c r="K60" s="263">
        <v>569.9</v>
      </c>
      <c r="L60" s="263">
        <v>558.5</v>
      </c>
      <c r="M60" s="263">
        <v>84.429090000000002</v>
      </c>
    </row>
    <row r="61" spans="1:13">
      <c r="A61" s="282">
        <v>52</v>
      </c>
      <c r="B61" s="263" t="s">
        <v>76</v>
      </c>
      <c r="C61" s="263">
        <v>139.5</v>
      </c>
      <c r="D61" s="265">
        <v>140.83333333333334</v>
      </c>
      <c r="E61" s="265">
        <v>136.76666666666668</v>
      </c>
      <c r="F61" s="265">
        <v>134.03333333333333</v>
      </c>
      <c r="G61" s="265">
        <v>129.96666666666667</v>
      </c>
      <c r="H61" s="265">
        <v>143.56666666666669</v>
      </c>
      <c r="I61" s="265">
        <v>147.63333333333335</v>
      </c>
      <c r="J61" s="265">
        <v>150.3666666666667</v>
      </c>
      <c r="K61" s="263">
        <v>144.9</v>
      </c>
      <c r="L61" s="263">
        <v>138.1</v>
      </c>
      <c r="M61" s="263">
        <v>190.44879</v>
      </c>
    </row>
    <row r="62" spans="1:13">
      <c r="A62" s="282">
        <v>53</v>
      </c>
      <c r="B62" s="263" t="s">
        <v>77</v>
      </c>
      <c r="C62" s="263">
        <v>126.6</v>
      </c>
      <c r="D62" s="265">
        <v>126.76666666666667</v>
      </c>
      <c r="E62" s="265">
        <v>125.83333333333333</v>
      </c>
      <c r="F62" s="265">
        <v>125.06666666666666</v>
      </c>
      <c r="G62" s="265">
        <v>124.13333333333333</v>
      </c>
      <c r="H62" s="265">
        <v>127.53333333333333</v>
      </c>
      <c r="I62" s="265">
        <v>128.46666666666667</v>
      </c>
      <c r="J62" s="265">
        <v>129.23333333333335</v>
      </c>
      <c r="K62" s="263">
        <v>127.7</v>
      </c>
      <c r="L62" s="263">
        <v>126</v>
      </c>
      <c r="M62" s="263">
        <v>16.311430000000001</v>
      </c>
    </row>
    <row r="63" spans="1:13">
      <c r="A63" s="282">
        <v>54</v>
      </c>
      <c r="B63" s="263" t="s">
        <v>81</v>
      </c>
      <c r="C63" s="263">
        <v>592.5</v>
      </c>
      <c r="D63" s="265">
        <v>589.0333333333333</v>
      </c>
      <c r="E63" s="265">
        <v>580.26666666666665</v>
      </c>
      <c r="F63" s="265">
        <v>568.0333333333333</v>
      </c>
      <c r="G63" s="265">
        <v>559.26666666666665</v>
      </c>
      <c r="H63" s="265">
        <v>601.26666666666665</v>
      </c>
      <c r="I63" s="265">
        <v>610.0333333333333</v>
      </c>
      <c r="J63" s="265">
        <v>622.26666666666665</v>
      </c>
      <c r="K63" s="263">
        <v>597.79999999999995</v>
      </c>
      <c r="L63" s="263">
        <v>576.79999999999995</v>
      </c>
      <c r="M63" s="263">
        <v>44.17597</v>
      </c>
    </row>
    <row r="64" spans="1:13">
      <c r="A64" s="282">
        <v>55</v>
      </c>
      <c r="B64" s="263" t="s">
        <v>82</v>
      </c>
      <c r="C64" s="263">
        <v>906.5</v>
      </c>
      <c r="D64" s="265">
        <v>909.30000000000007</v>
      </c>
      <c r="E64" s="265">
        <v>901.20000000000016</v>
      </c>
      <c r="F64" s="265">
        <v>895.90000000000009</v>
      </c>
      <c r="G64" s="265">
        <v>887.80000000000018</v>
      </c>
      <c r="H64" s="265">
        <v>914.60000000000014</v>
      </c>
      <c r="I64" s="265">
        <v>922.7</v>
      </c>
      <c r="J64" s="265">
        <v>928.00000000000011</v>
      </c>
      <c r="K64" s="263">
        <v>917.4</v>
      </c>
      <c r="L64" s="263">
        <v>904</v>
      </c>
      <c r="M64" s="263">
        <v>49.530909999999999</v>
      </c>
    </row>
    <row r="65" spans="1:13">
      <c r="A65" s="282">
        <v>56</v>
      </c>
      <c r="B65" s="263" t="s">
        <v>231</v>
      </c>
      <c r="C65" s="263">
        <v>168.65</v>
      </c>
      <c r="D65" s="265">
        <v>169.45000000000002</v>
      </c>
      <c r="E65" s="265">
        <v>167.20000000000005</v>
      </c>
      <c r="F65" s="265">
        <v>165.75000000000003</v>
      </c>
      <c r="G65" s="265">
        <v>163.50000000000006</v>
      </c>
      <c r="H65" s="265">
        <v>170.90000000000003</v>
      </c>
      <c r="I65" s="265">
        <v>173.14999999999998</v>
      </c>
      <c r="J65" s="265">
        <v>174.60000000000002</v>
      </c>
      <c r="K65" s="263">
        <v>171.7</v>
      </c>
      <c r="L65" s="263">
        <v>168</v>
      </c>
      <c r="M65" s="263">
        <v>17.893630000000002</v>
      </c>
    </row>
    <row r="66" spans="1:13">
      <c r="A66" s="282">
        <v>57</v>
      </c>
      <c r="B66" s="263" t="s">
        <v>83</v>
      </c>
      <c r="C66" s="263">
        <v>128.05000000000001</v>
      </c>
      <c r="D66" s="265">
        <v>128.58333333333334</v>
      </c>
      <c r="E66" s="265">
        <v>127.11666666666667</v>
      </c>
      <c r="F66" s="265">
        <v>126.18333333333334</v>
      </c>
      <c r="G66" s="265">
        <v>124.71666666666667</v>
      </c>
      <c r="H66" s="265">
        <v>129.51666666666668</v>
      </c>
      <c r="I66" s="265">
        <v>130.98333333333332</v>
      </c>
      <c r="J66" s="265">
        <v>131.91666666666669</v>
      </c>
      <c r="K66" s="263">
        <v>130.05000000000001</v>
      </c>
      <c r="L66" s="263">
        <v>127.65</v>
      </c>
      <c r="M66" s="263">
        <v>83.455839999999995</v>
      </c>
    </row>
    <row r="67" spans="1:13">
      <c r="A67" s="282">
        <v>58</v>
      </c>
      <c r="B67" s="263" t="s">
        <v>822</v>
      </c>
      <c r="C67" s="263">
        <v>2844.7</v>
      </c>
      <c r="D67" s="265">
        <v>2868.8666666666668</v>
      </c>
      <c r="E67" s="265">
        <v>2806.7333333333336</v>
      </c>
      <c r="F67" s="265">
        <v>2768.7666666666669</v>
      </c>
      <c r="G67" s="265">
        <v>2706.6333333333337</v>
      </c>
      <c r="H67" s="265">
        <v>2906.8333333333335</v>
      </c>
      <c r="I67" s="265">
        <v>2968.9666666666667</v>
      </c>
      <c r="J67" s="265">
        <v>3006.9333333333334</v>
      </c>
      <c r="K67" s="263">
        <v>2931</v>
      </c>
      <c r="L67" s="263">
        <v>2830.9</v>
      </c>
      <c r="M67" s="263">
        <v>3.96597</v>
      </c>
    </row>
    <row r="68" spans="1:13">
      <c r="A68" s="282">
        <v>59</v>
      </c>
      <c r="B68" s="263" t="s">
        <v>84</v>
      </c>
      <c r="C68" s="263">
        <v>1485.8</v>
      </c>
      <c r="D68" s="265">
        <v>1489.8666666666668</v>
      </c>
      <c r="E68" s="265">
        <v>1476.9333333333336</v>
      </c>
      <c r="F68" s="265">
        <v>1468.0666666666668</v>
      </c>
      <c r="G68" s="265">
        <v>1455.1333333333337</v>
      </c>
      <c r="H68" s="265">
        <v>1498.7333333333336</v>
      </c>
      <c r="I68" s="265">
        <v>1511.666666666667</v>
      </c>
      <c r="J68" s="265">
        <v>1520.5333333333335</v>
      </c>
      <c r="K68" s="263">
        <v>1502.8</v>
      </c>
      <c r="L68" s="263">
        <v>1481</v>
      </c>
      <c r="M68" s="263">
        <v>5.5350400000000004</v>
      </c>
    </row>
    <row r="69" spans="1:13">
      <c r="A69" s="282">
        <v>60</v>
      </c>
      <c r="B69" s="263" t="s">
        <v>85</v>
      </c>
      <c r="C69" s="263">
        <v>557.29999999999995</v>
      </c>
      <c r="D69" s="265">
        <v>561.30000000000007</v>
      </c>
      <c r="E69" s="265">
        <v>551.10000000000014</v>
      </c>
      <c r="F69" s="265">
        <v>544.90000000000009</v>
      </c>
      <c r="G69" s="265">
        <v>534.70000000000016</v>
      </c>
      <c r="H69" s="265">
        <v>567.50000000000011</v>
      </c>
      <c r="I69" s="265">
        <v>577.70000000000016</v>
      </c>
      <c r="J69" s="265">
        <v>583.90000000000009</v>
      </c>
      <c r="K69" s="263">
        <v>571.5</v>
      </c>
      <c r="L69" s="263">
        <v>555.1</v>
      </c>
      <c r="M69" s="263">
        <v>11.597099999999999</v>
      </c>
    </row>
    <row r="70" spans="1:13">
      <c r="A70" s="282">
        <v>61</v>
      </c>
      <c r="B70" s="263" t="s">
        <v>232</v>
      </c>
      <c r="C70" s="263">
        <v>733.65</v>
      </c>
      <c r="D70" s="265">
        <v>729.55000000000007</v>
      </c>
      <c r="E70" s="265">
        <v>722.10000000000014</v>
      </c>
      <c r="F70" s="265">
        <v>710.55000000000007</v>
      </c>
      <c r="G70" s="265">
        <v>703.10000000000014</v>
      </c>
      <c r="H70" s="265">
        <v>741.10000000000014</v>
      </c>
      <c r="I70" s="265">
        <v>748.55000000000018</v>
      </c>
      <c r="J70" s="265">
        <v>760.10000000000014</v>
      </c>
      <c r="K70" s="263">
        <v>737</v>
      </c>
      <c r="L70" s="263">
        <v>718</v>
      </c>
      <c r="M70" s="263">
        <v>4.3669799999999999</v>
      </c>
    </row>
    <row r="71" spans="1:13">
      <c r="A71" s="282">
        <v>62</v>
      </c>
      <c r="B71" s="263" t="s">
        <v>233</v>
      </c>
      <c r="C71" s="263">
        <v>380.1</v>
      </c>
      <c r="D71" s="265">
        <v>388.43333333333334</v>
      </c>
      <c r="E71" s="265">
        <v>368.4666666666667</v>
      </c>
      <c r="F71" s="265">
        <v>356.83333333333337</v>
      </c>
      <c r="G71" s="265">
        <v>336.86666666666673</v>
      </c>
      <c r="H71" s="265">
        <v>400.06666666666666</v>
      </c>
      <c r="I71" s="265">
        <v>420.03333333333325</v>
      </c>
      <c r="J71" s="265">
        <v>431.66666666666663</v>
      </c>
      <c r="K71" s="263">
        <v>408.4</v>
      </c>
      <c r="L71" s="263">
        <v>376.8</v>
      </c>
      <c r="M71" s="263">
        <v>13.33306</v>
      </c>
    </row>
    <row r="72" spans="1:13">
      <c r="A72" s="282">
        <v>63</v>
      </c>
      <c r="B72" s="263" t="s">
        <v>86</v>
      </c>
      <c r="C72" s="263">
        <v>858</v>
      </c>
      <c r="D72" s="265">
        <v>868.51666666666677</v>
      </c>
      <c r="E72" s="265">
        <v>844.48333333333358</v>
      </c>
      <c r="F72" s="265">
        <v>830.96666666666681</v>
      </c>
      <c r="G72" s="265">
        <v>806.93333333333362</v>
      </c>
      <c r="H72" s="265">
        <v>882.03333333333353</v>
      </c>
      <c r="I72" s="265">
        <v>906.06666666666661</v>
      </c>
      <c r="J72" s="265">
        <v>919.58333333333348</v>
      </c>
      <c r="K72" s="263">
        <v>892.55</v>
      </c>
      <c r="L72" s="263">
        <v>855</v>
      </c>
      <c r="M72" s="263">
        <v>10.75088</v>
      </c>
    </row>
    <row r="73" spans="1:13">
      <c r="A73" s="282">
        <v>64</v>
      </c>
      <c r="B73" s="263" t="s">
        <v>92</v>
      </c>
      <c r="C73" s="263">
        <v>249.3</v>
      </c>
      <c r="D73" s="265">
        <v>250.46666666666667</v>
      </c>
      <c r="E73" s="265">
        <v>246.43333333333334</v>
      </c>
      <c r="F73" s="265">
        <v>243.56666666666666</v>
      </c>
      <c r="G73" s="265">
        <v>239.53333333333333</v>
      </c>
      <c r="H73" s="265">
        <v>253.33333333333334</v>
      </c>
      <c r="I73" s="265">
        <v>257.36666666666667</v>
      </c>
      <c r="J73" s="265">
        <v>260.23333333333335</v>
      </c>
      <c r="K73" s="263">
        <v>254.5</v>
      </c>
      <c r="L73" s="263">
        <v>247.6</v>
      </c>
      <c r="M73" s="263">
        <v>57.465960000000003</v>
      </c>
    </row>
    <row r="74" spans="1:13">
      <c r="A74" s="282">
        <v>65</v>
      </c>
      <c r="B74" s="263" t="s">
        <v>87</v>
      </c>
      <c r="C74" s="263">
        <v>541.9</v>
      </c>
      <c r="D74" s="265">
        <v>543.04999999999995</v>
      </c>
      <c r="E74" s="265">
        <v>539.04999999999995</v>
      </c>
      <c r="F74" s="265">
        <v>536.20000000000005</v>
      </c>
      <c r="G74" s="265">
        <v>532.20000000000005</v>
      </c>
      <c r="H74" s="265">
        <v>545.89999999999986</v>
      </c>
      <c r="I74" s="265">
        <v>549.89999999999986</v>
      </c>
      <c r="J74" s="265">
        <v>552.74999999999977</v>
      </c>
      <c r="K74" s="263">
        <v>547.04999999999995</v>
      </c>
      <c r="L74" s="263">
        <v>540.20000000000005</v>
      </c>
      <c r="M74" s="263">
        <v>17.961739999999999</v>
      </c>
    </row>
    <row r="75" spans="1:13">
      <c r="A75" s="282">
        <v>66</v>
      </c>
      <c r="B75" s="263" t="s">
        <v>234</v>
      </c>
      <c r="C75" s="263">
        <v>1537.5</v>
      </c>
      <c r="D75" s="265">
        <v>1533.8166666666666</v>
      </c>
      <c r="E75" s="265">
        <v>1523.7333333333331</v>
      </c>
      <c r="F75" s="265">
        <v>1509.9666666666665</v>
      </c>
      <c r="G75" s="265">
        <v>1499.883333333333</v>
      </c>
      <c r="H75" s="265">
        <v>1547.5833333333333</v>
      </c>
      <c r="I75" s="265">
        <v>1557.6666666666667</v>
      </c>
      <c r="J75" s="265">
        <v>1571.4333333333334</v>
      </c>
      <c r="K75" s="263">
        <v>1543.9</v>
      </c>
      <c r="L75" s="263">
        <v>1520.05</v>
      </c>
      <c r="M75" s="263">
        <v>0.92811999999999995</v>
      </c>
    </row>
    <row r="76" spans="1:13">
      <c r="A76" s="282">
        <v>67</v>
      </c>
      <c r="B76" s="263" t="s">
        <v>833</v>
      </c>
      <c r="C76" s="263">
        <v>179.55</v>
      </c>
      <c r="D76" s="265">
        <v>181.71666666666667</v>
      </c>
      <c r="E76" s="265">
        <v>174.58333333333334</v>
      </c>
      <c r="F76" s="265">
        <v>169.61666666666667</v>
      </c>
      <c r="G76" s="265">
        <v>162.48333333333335</v>
      </c>
      <c r="H76" s="265">
        <v>186.68333333333334</v>
      </c>
      <c r="I76" s="265">
        <v>193.81666666666666</v>
      </c>
      <c r="J76" s="265">
        <v>198.78333333333333</v>
      </c>
      <c r="K76" s="263">
        <v>188.85</v>
      </c>
      <c r="L76" s="263">
        <v>176.75</v>
      </c>
      <c r="M76" s="263">
        <v>22.55123</v>
      </c>
    </row>
    <row r="77" spans="1:13">
      <c r="A77" s="282">
        <v>68</v>
      </c>
      <c r="B77" s="263" t="s">
        <v>90</v>
      </c>
      <c r="C77" s="263">
        <v>3910.85</v>
      </c>
      <c r="D77" s="265">
        <v>3904.7000000000003</v>
      </c>
      <c r="E77" s="265">
        <v>3862.1500000000005</v>
      </c>
      <c r="F77" s="265">
        <v>3813.4500000000003</v>
      </c>
      <c r="G77" s="265">
        <v>3770.9000000000005</v>
      </c>
      <c r="H77" s="265">
        <v>3953.4000000000005</v>
      </c>
      <c r="I77" s="265">
        <v>3995.9500000000007</v>
      </c>
      <c r="J77" s="265">
        <v>4044.6500000000005</v>
      </c>
      <c r="K77" s="263">
        <v>3947.25</v>
      </c>
      <c r="L77" s="263">
        <v>3856</v>
      </c>
      <c r="M77" s="263">
        <v>6.5312200000000002</v>
      </c>
    </row>
    <row r="78" spans="1:13">
      <c r="A78" s="282">
        <v>69</v>
      </c>
      <c r="B78" s="263" t="s">
        <v>348</v>
      </c>
      <c r="C78" s="263">
        <v>2926.45</v>
      </c>
      <c r="D78" s="265">
        <v>2909.0166666666664</v>
      </c>
      <c r="E78" s="265">
        <v>2873.0333333333328</v>
      </c>
      <c r="F78" s="265">
        <v>2819.6166666666663</v>
      </c>
      <c r="G78" s="265">
        <v>2783.6333333333328</v>
      </c>
      <c r="H78" s="265">
        <v>2962.4333333333329</v>
      </c>
      <c r="I78" s="265">
        <v>2998.4166666666665</v>
      </c>
      <c r="J78" s="265">
        <v>3051.833333333333</v>
      </c>
      <c r="K78" s="263">
        <v>2945</v>
      </c>
      <c r="L78" s="263">
        <v>2855.6</v>
      </c>
      <c r="M78" s="263">
        <v>5.7766900000000003</v>
      </c>
    </row>
    <row r="79" spans="1:13">
      <c r="A79" s="282">
        <v>70</v>
      </c>
      <c r="B79" s="263" t="s">
        <v>93</v>
      </c>
      <c r="C79" s="263">
        <v>5102.3</v>
      </c>
      <c r="D79" s="265">
        <v>5096.2</v>
      </c>
      <c r="E79" s="265">
        <v>5048.3999999999996</v>
      </c>
      <c r="F79" s="265">
        <v>4994.5</v>
      </c>
      <c r="G79" s="265">
        <v>4946.7</v>
      </c>
      <c r="H79" s="265">
        <v>5150.0999999999995</v>
      </c>
      <c r="I79" s="265">
        <v>5197.9000000000005</v>
      </c>
      <c r="J79" s="265">
        <v>5251.7999999999993</v>
      </c>
      <c r="K79" s="263">
        <v>5144</v>
      </c>
      <c r="L79" s="263">
        <v>5042.3</v>
      </c>
      <c r="M79" s="263">
        <v>10.71931</v>
      </c>
    </row>
    <row r="80" spans="1:13">
      <c r="A80" s="282">
        <v>71</v>
      </c>
      <c r="B80" s="263" t="s">
        <v>235</v>
      </c>
      <c r="C80" s="263">
        <v>59.7</v>
      </c>
      <c r="D80" s="265">
        <v>60.316666666666663</v>
      </c>
      <c r="E80" s="265">
        <v>58.683333333333323</v>
      </c>
      <c r="F80" s="265">
        <v>57.666666666666657</v>
      </c>
      <c r="G80" s="265">
        <v>56.033333333333317</v>
      </c>
      <c r="H80" s="265">
        <v>61.333333333333329</v>
      </c>
      <c r="I80" s="265">
        <v>62.966666666666669</v>
      </c>
      <c r="J80" s="265">
        <v>63.983333333333334</v>
      </c>
      <c r="K80" s="263">
        <v>61.95</v>
      </c>
      <c r="L80" s="263">
        <v>59.3</v>
      </c>
      <c r="M80" s="263">
        <v>24.47109</v>
      </c>
    </row>
    <row r="81" spans="1:13">
      <c r="A81" s="282">
        <v>72</v>
      </c>
      <c r="B81" s="263" t="s">
        <v>94</v>
      </c>
      <c r="C81" s="263">
        <v>2462.9</v>
      </c>
      <c r="D81" s="265">
        <v>2487.6833333333329</v>
      </c>
      <c r="E81" s="265">
        <v>2428.1166666666659</v>
      </c>
      <c r="F81" s="265">
        <v>2393.333333333333</v>
      </c>
      <c r="G81" s="265">
        <v>2333.766666666666</v>
      </c>
      <c r="H81" s="265">
        <v>2522.4666666666658</v>
      </c>
      <c r="I81" s="265">
        <v>2582.0333333333324</v>
      </c>
      <c r="J81" s="265">
        <v>2616.8166666666657</v>
      </c>
      <c r="K81" s="263">
        <v>2547.25</v>
      </c>
      <c r="L81" s="263">
        <v>2452.9</v>
      </c>
      <c r="M81" s="263">
        <v>11.70842</v>
      </c>
    </row>
    <row r="82" spans="1:13">
      <c r="A82" s="282">
        <v>73</v>
      </c>
      <c r="B82" s="263" t="s">
        <v>236</v>
      </c>
      <c r="C82" s="263">
        <v>496.95</v>
      </c>
      <c r="D82" s="265">
        <v>500.05</v>
      </c>
      <c r="E82" s="265">
        <v>492.90000000000003</v>
      </c>
      <c r="F82" s="265">
        <v>488.85</v>
      </c>
      <c r="G82" s="265">
        <v>481.70000000000005</v>
      </c>
      <c r="H82" s="265">
        <v>504.1</v>
      </c>
      <c r="I82" s="265">
        <v>511.25</v>
      </c>
      <c r="J82" s="265">
        <v>515.29999999999995</v>
      </c>
      <c r="K82" s="263">
        <v>507.2</v>
      </c>
      <c r="L82" s="263">
        <v>496</v>
      </c>
      <c r="M82" s="263">
        <v>0.80984</v>
      </c>
    </row>
    <row r="83" spans="1:13">
      <c r="A83" s="282">
        <v>74</v>
      </c>
      <c r="B83" s="263" t="s">
        <v>237</v>
      </c>
      <c r="C83" s="263">
        <v>1297.45</v>
      </c>
      <c r="D83" s="265">
        <v>1304.5</v>
      </c>
      <c r="E83" s="265">
        <v>1283.95</v>
      </c>
      <c r="F83" s="265">
        <v>1270.45</v>
      </c>
      <c r="G83" s="265">
        <v>1249.9000000000001</v>
      </c>
      <c r="H83" s="265">
        <v>1318</v>
      </c>
      <c r="I83" s="265">
        <v>1338.5500000000002</v>
      </c>
      <c r="J83" s="265">
        <v>1352.05</v>
      </c>
      <c r="K83" s="263">
        <v>1325.05</v>
      </c>
      <c r="L83" s="263">
        <v>1291</v>
      </c>
      <c r="M83" s="263">
        <v>2.00101</v>
      </c>
    </row>
    <row r="84" spans="1:13">
      <c r="A84" s="282">
        <v>75</v>
      </c>
      <c r="B84" s="263" t="s">
        <v>96</v>
      </c>
      <c r="C84" s="263">
        <v>1130.4000000000001</v>
      </c>
      <c r="D84" s="265">
        <v>1139.8</v>
      </c>
      <c r="E84" s="265">
        <v>1117.5999999999999</v>
      </c>
      <c r="F84" s="265">
        <v>1104.8</v>
      </c>
      <c r="G84" s="265">
        <v>1082.5999999999999</v>
      </c>
      <c r="H84" s="265">
        <v>1152.5999999999999</v>
      </c>
      <c r="I84" s="265">
        <v>1174.8000000000002</v>
      </c>
      <c r="J84" s="265">
        <v>1187.5999999999999</v>
      </c>
      <c r="K84" s="263">
        <v>1162</v>
      </c>
      <c r="L84" s="263">
        <v>1127</v>
      </c>
      <c r="M84" s="263">
        <v>14.69059</v>
      </c>
    </row>
    <row r="85" spans="1:13">
      <c r="A85" s="282">
        <v>76</v>
      </c>
      <c r="B85" s="263" t="s">
        <v>97</v>
      </c>
      <c r="C85" s="263">
        <v>178.2</v>
      </c>
      <c r="D85" s="265">
        <v>178.81666666666669</v>
      </c>
      <c r="E85" s="265">
        <v>175.98333333333338</v>
      </c>
      <c r="F85" s="265">
        <v>173.76666666666668</v>
      </c>
      <c r="G85" s="265">
        <v>170.93333333333337</v>
      </c>
      <c r="H85" s="265">
        <v>181.03333333333339</v>
      </c>
      <c r="I85" s="265">
        <v>183.8666666666667</v>
      </c>
      <c r="J85" s="265">
        <v>186.0833333333334</v>
      </c>
      <c r="K85" s="263">
        <v>181.65</v>
      </c>
      <c r="L85" s="263">
        <v>176.6</v>
      </c>
      <c r="M85" s="263">
        <v>69.608050000000006</v>
      </c>
    </row>
    <row r="86" spans="1:13">
      <c r="A86" s="282">
        <v>77</v>
      </c>
      <c r="B86" s="263" t="s">
        <v>98</v>
      </c>
      <c r="C86" s="263">
        <v>77.55</v>
      </c>
      <c r="D86" s="265">
        <v>77.816666666666663</v>
      </c>
      <c r="E86" s="265">
        <v>76.333333333333329</v>
      </c>
      <c r="F86" s="265">
        <v>75.11666666666666</v>
      </c>
      <c r="G86" s="265">
        <v>73.633333333333326</v>
      </c>
      <c r="H86" s="265">
        <v>79.033333333333331</v>
      </c>
      <c r="I86" s="265">
        <v>80.51666666666668</v>
      </c>
      <c r="J86" s="265">
        <v>81.733333333333334</v>
      </c>
      <c r="K86" s="263">
        <v>79.3</v>
      </c>
      <c r="L86" s="263">
        <v>76.599999999999994</v>
      </c>
      <c r="M86" s="263">
        <v>286.00074000000001</v>
      </c>
    </row>
    <row r="87" spans="1:13">
      <c r="A87" s="282">
        <v>78</v>
      </c>
      <c r="B87" s="263" t="s">
        <v>359</v>
      </c>
      <c r="C87" s="263">
        <v>210.25</v>
      </c>
      <c r="D87" s="265">
        <v>211.96666666666667</v>
      </c>
      <c r="E87" s="265">
        <v>207.28333333333333</v>
      </c>
      <c r="F87" s="265">
        <v>204.31666666666666</v>
      </c>
      <c r="G87" s="265">
        <v>199.63333333333333</v>
      </c>
      <c r="H87" s="265">
        <v>214.93333333333334</v>
      </c>
      <c r="I87" s="265">
        <v>219.61666666666667</v>
      </c>
      <c r="J87" s="265">
        <v>222.58333333333334</v>
      </c>
      <c r="K87" s="263">
        <v>216.65</v>
      </c>
      <c r="L87" s="263">
        <v>209</v>
      </c>
      <c r="M87" s="263">
        <v>34.778550000000003</v>
      </c>
    </row>
    <row r="88" spans="1:13">
      <c r="A88" s="282">
        <v>79</v>
      </c>
      <c r="B88" s="263" t="s">
        <v>240</v>
      </c>
      <c r="C88" s="263">
        <v>51.3</v>
      </c>
      <c r="D88" s="265">
        <v>51.550000000000004</v>
      </c>
      <c r="E88" s="265">
        <v>49.850000000000009</v>
      </c>
      <c r="F88" s="265">
        <v>48.400000000000006</v>
      </c>
      <c r="G88" s="265">
        <v>46.70000000000001</v>
      </c>
      <c r="H88" s="265">
        <v>53.000000000000007</v>
      </c>
      <c r="I88" s="265">
        <v>54.70000000000001</v>
      </c>
      <c r="J88" s="265">
        <v>56.150000000000006</v>
      </c>
      <c r="K88" s="263">
        <v>53.25</v>
      </c>
      <c r="L88" s="263">
        <v>50.1</v>
      </c>
      <c r="M88" s="263">
        <v>30.9419</v>
      </c>
    </row>
    <row r="89" spans="1:13">
      <c r="A89" s="282">
        <v>80</v>
      </c>
      <c r="B89" s="263" t="s">
        <v>99</v>
      </c>
      <c r="C89" s="263">
        <v>134.80000000000001</v>
      </c>
      <c r="D89" s="265">
        <v>134.83333333333334</v>
      </c>
      <c r="E89" s="265">
        <v>133.26666666666668</v>
      </c>
      <c r="F89" s="265">
        <v>131.73333333333335</v>
      </c>
      <c r="G89" s="265">
        <v>130.16666666666669</v>
      </c>
      <c r="H89" s="265">
        <v>136.36666666666667</v>
      </c>
      <c r="I89" s="265">
        <v>137.93333333333334</v>
      </c>
      <c r="J89" s="265">
        <v>139.46666666666667</v>
      </c>
      <c r="K89" s="263">
        <v>136.4</v>
      </c>
      <c r="L89" s="263">
        <v>133.30000000000001</v>
      </c>
      <c r="M89" s="263">
        <v>92.848290000000006</v>
      </c>
    </row>
    <row r="90" spans="1:13">
      <c r="A90" s="282">
        <v>81</v>
      </c>
      <c r="B90" s="263" t="s">
        <v>102</v>
      </c>
      <c r="C90" s="263">
        <v>22.85</v>
      </c>
      <c r="D90" s="265">
        <v>22.916666666666668</v>
      </c>
      <c r="E90" s="265">
        <v>22.533333333333335</v>
      </c>
      <c r="F90" s="265">
        <v>22.216666666666669</v>
      </c>
      <c r="G90" s="265">
        <v>21.833333333333336</v>
      </c>
      <c r="H90" s="265">
        <v>23.233333333333334</v>
      </c>
      <c r="I90" s="265">
        <v>23.616666666666667</v>
      </c>
      <c r="J90" s="265">
        <v>23.933333333333334</v>
      </c>
      <c r="K90" s="263">
        <v>23.3</v>
      </c>
      <c r="L90" s="263">
        <v>22.6</v>
      </c>
      <c r="M90" s="263">
        <v>148.40701999999999</v>
      </c>
    </row>
    <row r="91" spans="1:13">
      <c r="A91" s="282">
        <v>82</v>
      </c>
      <c r="B91" s="263" t="s">
        <v>241</v>
      </c>
      <c r="C91" s="263">
        <v>202.2</v>
      </c>
      <c r="D91" s="265">
        <v>203.73333333333335</v>
      </c>
      <c r="E91" s="265">
        <v>197.9666666666667</v>
      </c>
      <c r="F91" s="265">
        <v>193.73333333333335</v>
      </c>
      <c r="G91" s="265">
        <v>187.9666666666667</v>
      </c>
      <c r="H91" s="265">
        <v>207.9666666666667</v>
      </c>
      <c r="I91" s="265">
        <v>213.73333333333335</v>
      </c>
      <c r="J91" s="265">
        <v>217.9666666666667</v>
      </c>
      <c r="K91" s="263">
        <v>209.5</v>
      </c>
      <c r="L91" s="263">
        <v>199.5</v>
      </c>
      <c r="M91" s="263">
        <v>3.2173699999999998</v>
      </c>
    </row>
    <row r="92" spans="1:13">
      <c r="A92" s="282">
        <v>83</v>
      </c>
      <c r="B92" s="263" t="s">
        <v>100</v>
      </c>
      <c r="C92" s="263">
        <v>566.35</v>
      </c>
      <c r="D92" s="265">
        <v>568.65000000000009</v>
      </c>
      <c r="E92" s="265">
        <v>557.85000000000014</v>
      </c>
      <c r="F92" s="265">
        <v>549.35</v>
      </c>
      <c r="G92" s="265">
        <v>538.55000000000007</v>
      </c>
      <c r="H92" s="265">
        <v>577.1500000000002</v>
      </c>
      <c r="I92" s="265">
        <v>587.95000000000016</v>
      </c>
      <c r="J92" s="265">
        <v>596.45000000000027</v>
      </c>
      <c r="K92" s="263">
        <v>579.45000000000005</v>
      </c>
      <c r="L92" s="263">
        <v>560.15</v>
      </c>
      <c r="M92" s="263">
        <v>35.403260000000003</v>
      </c>
    </row>
    <row r="93" spans="1:13">
      <c r="A93" s="282">
        <v>84</v>
      </c>
      <c r="B93" s="263" t="s">
        <v>242</v>
      </c>
      <c r="C93" s="263">
        <v>498.5</v>
      </c>
      <c r="D93" s="265">
        <v>503.5</v>
      </c>
      <c r="E93" s="265">
        <v>492</v>
      </c>
      <c r="F93" s="265">
        <v>485.5</v>
      </c>
      <c r="G93" s="265">
        <v>474</v>
      </c>
      <c r="H93" s="265">
        <v>510</v>
      </c>
      <c r="I93" s="265">
        <v>521.5</v>
      </c>
      <c r="J93" s="265">
        <v>528</v>
      </c>
      <c r="K93" s="263">
        <v>515</v>
      </c>
      <c r="L93" s="263">
        <v>497</v>
      </c>
      <c r="M93" s="263">
        <v>1.6904699999999999</v>
      </c>
    </row>
    <row r="94" spans="1:13">
      <c r="A94" s="282">
        <v>85</v>
      </c>
      <c r="B94" s="263" t="s">
        <v>103</v>
      </c>
      <c r="C94" s="263">
        <v>702.1</v>
      </c>
      <c r="D94" s="265">
        <v>708.76666666666677</v>
      </c>
      <c r="E94" s="265">
        <v>694.13333333333355</v>
      </c>
      <c r="F94" s="265">
        <v>686.16666666666674</v>
      </c>
      <c r="G94" s="265">
        <v>671.53333333333353</v>
      </c>
      <c r="H94" s="265">
        <v>716.73333333333358</v>
      </c>
      <c r="I94" s="265">
        <v>731.36666666666679</v>
      </c>
      <c r="J94" s="265">
        <v>739.3333333333336</v>
      </c>
      <c r="K94" s="263">
        <v>723.4</v>
      </c>
      <c r="L94" s="263">
        <v>700.8</v>
      </c>
      <c r="M94" s="263">
        <v>7.2080900000000003</v>
      </c>
    </row>
    <row r="95" spans="1:13">
      <c r="A95" s="282">
        <v>86</v>
      </c>
      <c r="B95" s="263" t="s">
        <v>243</v>
      </c>
      <c r="C95" s="263">
        <v>514.70000000000005</v>
      </c>
      <c r="D95" s="265">
        <v>513.79999999999995</v>
      </c>
      <c r="E95" s="265">
        <v>508.94999999999993</v>
      </c>
      <c r="F95" s="265">
        <v>503.2</v>
      </c>
      <c r="G95" s="265">
        <v>498.34999999999997</v>
      </c>
      <c r="H95" s="265">
        <v>519.54999999999995</v>
      </c>
      <c r="I95" s="265">
        <v>524.39999999999986</v>
      </c>
      <c r="J95" s="265">
        <v>530.14999999999986</v>
      </c>
      <c r="K95" s="263">
        <v>518.65</v>
      </c>
      <c r="L95" s="263">
        <v>508.05</v>
      </c>
      <c r="M95" s="263">
        <v>0.63566</v>
      </c>
    </row>
    <row r="96" spans="1:13">
      <c r="A96" s="282">
        <v>87</v>
      </c>
      <c r="B96" s="263" t="s">
        <v>244</v>
      </c>
      <c r="C96" s="263">
        <v>1379.75</v>
      </c>
      <c r="D96" s="265">
        <v>1378.2833333333335</v>
      </c>
      <c r="E96" s="265">
        <v>1359.5666666666671</v>
      </c>
      <c r="F96" s="265">
        <v>1339.3833333333334</v>
      </c>
      <c r="G96" s="265">
        <v>1320.666666666667</v>
      </c>
      <c r="H96" s="265">
        <v>1398.4666666666672</v>
      </c>
      <c r="I96" s="265">
        <v>1417.1833333333338</v>
      </c>
      <c r="J96" s="265">
        <v>1437.3666666666672</v>
      </c>
      <c r="K96" s="263">
        <v>1397</v>
      </c>
      <c r="L96" s="263">
        <v>1358.1</v>
      </c>
      <c r="M96" s="263">
        <v>8.9842700000000004</v>
      </c>
    </row>
    <row r="97" spans="1:13">
      <c r="A97" s="282">
        <v>88</v>
      </c>
      <c r="B97" s="263" t="s">
        <v>104</v>
      </c>
      <c r="C97" s="263">
        <v>1350.7</v>
      </c>
      <c r="D97" s="265">
        <v>1350.8333333333333</v>
      </c>
      <c r="E97" s="265">
        <v>1332.1666666666665</v>
      </c>
      <c r="F97" s="265">
        <v>1313.6333333333332</v>
      </c>
      <c r="G97" s="265">
        <v>1294.9666666666665</v>
      </c>
      <c r="H97" s="265">
        <v>1369.3666666666666</v>
      </c>
      <c r="I97" s="265">
        <v>1388.0333333333331</v>
      </c>
      <c r="J97" s="265">
        <v>1406.5666666666666</v>
      </c>
      <c r="K97" s="263">
        <v>1369.5</v>
      </c>
      <c r="L97" s="263">
        <v>1332.3</v>
      </c>
      <c r="M97" s="263">
        <v>17.930070000000001</v>
      </c>
    </row>
    <row r="98" spans="1:13">
      <c r="A98" s="282">
        <v>89</v>
      </c>
      <c r="B98" s="263" t="s">
        <v>372</v>
      </c>
      <c r="C98" s="263">
        <v>529.4</v>
      </c>
      <c r="D98" s="265">
        <v>534.51666666666677</v>
      </c>
      <c r="E98" s="265">
        <v>523.28333333333353</v>
      </c>
      <c r="F98" s="265">
        <v>517.16666666666674</v>
      </c>
      <c r="G98" s="265">
        <v>505.93333333333351</v>
      </c>
      <c r="H98" s="265">
        <v>540.63333333333355</v>
      </c>
      <c r="I98" s="265">
        <v>551.8666666666669</v>
      </c>
      <c r="J98" s="265">
        <v>557.98333333333358</v>
      </c>
      <c r="K98" s="263">
        <v>545.75</v>
      </c>
      <c r="L98" s="263">
        <v>528.4</v>
      </c>
      <c r="M98" s="263">
        <v>8.5585100000000001</v>
      </c>
    </row>
    <row r="99" spans="1:13">
      <c r="A99" s="282">
        <v>90</v>
      </c>
      <c r="B99" s="263" t="s">
        <v>246</v>
      </c>
      <c r="C99" s="263">
        <v>269.39999999999998</v>
      </c>
      <c r="D99" s="265">
        <v>266.75</v>
      </c>
      <c r="E99" s="265">
        <v>261.89999999999998</v>
      </c>
      <c r="F99" s="265">
        <v>254.39999999999998</v>
      </c>
      <c r="G99" s="265">
        <v>249.54999999999995</v>
      </c>
      <c r="H99" s="265">
        <v>274.25</v>
      </c>
      <c r="I99" s="265">
        <v>279.10000000000002</v>
      </c>
      <c r="J99" s="265">
        <v>286.60000000000002</v>
      </c>
      <c r="K99" s="263">
        <v>271.60000000000002</v>
      </c>
      <c r="L99" s="263">
        <v>259.25</v>
      </c>
      <c r="M99" s="263">
        <v>7.9049100000000001</v>
      </c>
    </row>
    <row r="100" spans="1:13">
      <c r="A100" s="282">
        <v>91</v>
      </c>
      <c r="B100" s="263" t="s">
        <v>107</v>
      </c>
      <c r="C100" s="263">
        <v>909.55</v>
      </c>
      <c r="D100" s="265">
        <v>915.44999999999993</v>
      </c>
      <c r="E100" s="265">
        <v>901.19999999999982</v>
      </c>
      <c r="F100" s="265">
        <v>892.84999999999991</v>
      </c>
      <c r="G100" s="265">
        <v>878.5999999999998</v>
      </c>
      <c r="H100" s="265">
        <v>923.79999999999984</v>
      </c>
      <c r="I100" s="265">
        <v>938.05000000000007</v>
      </c>
      <c r="J100" s="265">
        <v>946.39999999999986</v>
      </c>
      <c r="K100" s="263">
        <v>929.7</v>
      </c>
      <c r="L100" s="263">
        <v>907.1</v>
      </c>
      <c r="M100" s="263">
        <v>85.887339999999995</v>
      </c>
    </row>
    <row r="101" spans="1:13">
      <c r="A101" s="282">
        <v>92</v>
      </c>
      <c r="B101" s="263" t="s">
        <v>248</v>
      </c>
      <c r="C101" s="263">
        <v>2792.2</v>
      </c>
      <c r="D101" s="265">
        <v>2809.1333333333332</v>
      </c>
      <c r="E101" s="265">
        <v>2763.2666666666664</v>
      </c>
      <c r="F101" s="265">
        <v>2734.333333333333</v>
      </c>
      <c r="G101" s="265">
        <v>2688.4666666666662</v>
      </c>
      <c r="H101" s="265">
        <v>2838.0666666666666</v>
      </c>
      <c r="I101" s="265">
        <v>2883.9333333333334</v>
      </c>
      <c r="J101" s="265">
        <v>2912.8666666666668</v>
      </c>
      <c r="K101" s="263">
        <v>2855</v>
      </c>
      <c r="L101" s="263">
        <v>2780.2</v>
      </c>
      <c r="M101" s="263">
        <v>2.9738600000000002</v>
      </c>
    </row>
    <row r="102" spans="1:13">
      <c r="A102" s="282">
        <v>93</v>
      </c>
      <c r="B102" s="263" t="s">
        <v>109</v>
      </c>
      <c r="C102" s="263">
        <v>1472.5</v>
      </c>
      <c r="D102" s="265">
        <v>1479.05</v>
      </c>
      <c r="E102" s="265">
        <v>1454.4499999999998</v>
      </c>
      <c r="F102" s="265">
        <v>1436.3999999999999</v>
      </c>
      <c r="G102" s="265">
        <v>1411.7999999999997</v>
      </c>
      <c r="H102" s="265">
        <v>1497.1</v>
      </c>
      <c r="I102" s="265">
        <v>1521.6999999999998</v>
      </c>
      <c r="J102" s="265">
        <v>1539.75</v>
      </c>
      <c r="K102" s="263">
        <v>1503.65</v>
      </c>
      <c r="L102" s="263">
        <v>1461</v>
      </c>
      <c r="M102" s="263">
        <v>120.39276</v>
      </c>
    </row>
    <row r="103" spans="1:13">
      <c r="A103" s="282">
        <v>94</v>
      </c>
      <c r="B103" s="263" t="s">
        <v>249</v>
      </c>
      <c r="C103" s="263">
        <v>674.65</v>
      </c>
      <c r="D103" s="265">
        <v>676.05000000000007</v>
      </c>
      <c r="E103" s="265">
        <v>670.75000000000011</v>
      </c>
      <c r="F103" s="265">
        <v>666.85</v>
      </c>
      <c r="G103" s="265">
        <v>661.55000000000007</v>
      </c>
      <c r="H103" s="265">
        <v>679.95000000000016</v>
      </c>
      <c r="I103" s="265">
        <v>685.25000000000011</v>
      </c>
      <c r="J103" s="265">
        <v>689.1500000000002</v>
      </c>
      <c r="K103" s="263">
        <v>681.35</v>
      </c>
      <c r="L103" s="263">
        <v>672.15</v>
      </c>
      <c r="M103" s="263">
        <v>39.39217</v>
      </c>
    </row>
    <row r="104" spans="1:13">
      <c r="A104" s="282">
        <v>95</v>
      </c>
      <c r="B104" s="263" t="s">
        <v>105</v>
      </c>
      <c r="C104" s="263">
        <v>1009.35</v>
      </c>
      <c r="D104" s="265">
        <v>1016.7166666666667</v>
      </c>
      <c r="E104" s="265">
        <v>998.48333333333335</v>
      </c>
      <c r="F104" s="265">
        <v>987.61666666666667</v>
      </c>
      <c r="G104" s="265">
        <v>969.38333333333333</v>
      </c>
      <c r="H104" s="265">
        <v>1027.5833333333335</v>
      </c>
      <c r="I104" s="265">
        <v>1045.8166666666671</v>
      </c>
      <c r="J104" s="265">
        <v>1056.6833333333334</v>
      </c>
      <c r="K104" s="263">
        <v>1034.95</v>
      </c>
      <c r="L104" s="263">
        <v>1005.85</v>
      </c>
      <c r="M104" s="263">
        <v>7.07355</v>
      </c>
    </row>
    <row r="105" spans="1:13">
      <c r="A105" s="282">
        <v>96</v>
      </c>
      <c r="B105" s="263" t="s">
        <v>110</v>
      </c>
      <c r="C105" s="263">
        <v>2860.1</v>
      </c>
      <c r="D105" s="265">
        <v>2891.3166666666671</v>
      </c>
      <c r="E105" s="265">
        <v>2818.8333333333339</v>
      </c>
      <c r="F105" s="265">
        <v>2777.5666666666671</v>
      </c>
      <c r="G105" s="265">
        <v>2705.0833333333339</v>
      </c>
      <c r="H105" s="265">
        <v>2932.5833333333339</v>
      </c>
      <c r="I105" s="265">
        <v>3005.0666666666666</v>
      </c>
      <c r="J105" s="265">
        <v>3046.3333333333339</v>
      </c>
      <c r="K105" s="263">
        <v>2963.8</v>
      </c>
      <c r="L105" s="263">
        <v>2850.05</v>
      </c>
      <c r="M105" s="263">
        <v>10.09327</v>
      </c>
    </row>
    <row r="106" spans="1:13">
      <c r="A106" s="282">
        <v>97</v>
      </c>
      <c r="B106" s="263" t="s">
        <v>112</v>
      </c>
      <c r="C106" s="263">
        <v>372.15</v>
      </c>
      <c r="D106" s="265">
        <v>371.35000000000008</v>
      </c>
      <c r="E106" s="265">
        <v>365.40000000000015</v>
      </c>
      <c r="F106" s="265">
        <v>358.65000000000009</v>
      </c>
      <c r="G106" s="265">
        <v>352.70000000000016</v>
      </c>
      <c r="H106" s="265">
        <v>378.10000000000014</v>
      </c>
      <c r="I106" s="265">
        <v>384.05000000000007</v>
      </c>
      <c r="J106" s="265">
        <v>390.80000000000013</v>
      </c>
      <c r="K106" s="263">
        <v>377.3</v>
      </c>
      <c r="L106" s="263">
        <v>364.6</v>
      </c>
      <c r="M106" s="263">
        <v>343.91622000000001</v>
      </c>
    </row>
    <row r="107" spans="1:13">
      <c r="A107" s="282">
        <v>98</v>
      </c>
      <c r="B107" s="263" t="s">
        <v>113</v>
      </c>
      <c r="C107" s="263">
        <v>229.7</v>
      </c>
      <c r="D107" s="265">
        <v>230.71666666666667</v>
      </c>
      <c r="E107" s="265">
        <v>228.23333333333335</v>
      </c>
      <c r="F107" s="265">
        <v>226.76666666666668</v>
      </c>
      <c r="G107" s="265">
        <v>224.28333333333336</v>
      </c>
      <c r="H107" s="265">
        <v>232.18333333333334</v>
      </c>
      <c r="I107" s="265">
        <v>234.66666666666663</v>
      </c>
      <c r="J107" s="265">
        <v>236.13333333333333</v>
      </c>
      <c r="K107" s="263">
        <v>233.2</v>
      </c>
      <c r="L107" s="263">
        <v>229.25</v>
      </c>
      <c r="M107" s="263">
        <v>61.386679999999998</v>
      </c>
    </row>
    <row r="108" spans="1:13">
      <c r="A108" s="282">
        <v>99</v>
      </c>
      <c r="B108" s="263" t="s">
        <v>114</v>
      </c>
      <c r="C108" s="263">
        <v>2407.6</v>
      </c>
      <c r="D108" s="265">
        <v>2413.5666666666662</v>
      </c>
      <c r="E108" s="265">
        <v>2378.1833333333325</v>
      </c>
      <c r="F108" s="265">
        <v>2348.7666666666664</v>
      </c>
      <c r="G108" s="265">
        <v>2313.3833333333328</v>
      </c>
      <c r="H108" s="265">
        <v>2442.9833333333322</v>
      </c>
      <c r="I108" s="265">
        <v>2478.3666666666663</v>
      </c>
      <c r="J108" s="265">
        <v>2507.7833333333319</v>
      </c>
      <c r="K108" s="263">
        <v>2448.9499999999998</v>
      </c>
      <c r="L108" s="263">
        <v>2384.15</v>
      </c>
      <c r="M108" s="263">
        <v>31.511500000000002</v>
      </c>
    </row>
    <row r="109" spans="1:13">
      <c r="A109" s="282">
        <v>100</v>
      </c>
      <c r="B109" s="263" t="s">
        <v>250</v>
      </c>
      <c r="C109" s="263">
        <v>307.2</v>
      </c>
      <c r="D109" s="265">
        <v>309.31666666666666</v>
      </c>
      <c r="E109" s="265">
        <v>303.88333333333333</v>
      </c>
      <c r="F109" s="265">
        <v>300.56666666666666</v>
      </c>
      <c r="G109" s="265">
        <v>295.13333333333333</v>
      </c>
      <c r="H109" s="265">
        <v>312.63333333333333</v>
      </c>
      <c r="I109" s="265">
        <v>318.06666666666661</v>
      </c>
      <c r="J109" s="265">
        <v>321.38333333333333</v>
      </c>
      <c r="K109" s="263">
        <v>314.75</v>
      </c>
      <c r="L109" s="263">
        <v>306</v>
      </c>
      <c r="M109" s="263">
        <v>25.141220000000001</v>
      </c>
    </row>
    <row r="110" spans="1:13">
      <c r="A110" s="282">
        <v>101</v>
      </c>
      <c r="B110" s="263" t="s">
        <v>251</v>
      </c>
      <c r="C110" s="263">
        <v>41.9</v>
      </c>
      <c r="D110" s="265">
        <v>42.283333333333331</v>
      </c>
      <c r="E110" s="265">
        <v>41.36666666666666</v>
      </c>
      <c r="F110" s="265">
        <v>40.833333333333329</v>
      </c>
      <c r="G110" s="265">
        <v>39.916666666666657</v>
      </c>
      <c r="H110" s="265">
        <v>42.816666666666663</v>
      </c>
      <c r="I110" s="265">
        <v>43.733333333333334</v>
      </c>
      <c r="J110" s="265">
        <v>44.266666666666666</v>
      </c>
      <c r="K110" s="263">
        <v>43.2</v>
      </c>
      <c r="L110" s="263">
        <v>41.75</v>
      </c>
      <c r="M110" s="263">
        <v>13.31147</v>
      </c>
    </row>
    <row r="111" spans="1:13">
      <c r="A111" s="282">
        <v>102</v>
      </c>
      <c r="B111" s="263" t="s">
        <v>108</v>
      </c>
      <c r="C111" s="263">
        <v>2538.85</v>
      </c>
      <c r="D111" s="265">
        <v>2566.6166666666668</v>
      </c>
      <c r="E111" s="265">
        <v>2505.2333333333336</v>
      </c>
      <c r="F111" s="265">
        <v>2471.6166666666668</v>
      </c>
      <c r="G111" s="265">
        <v>2410.2333333333336</v>
      </c>
      <c r="H111" s="265">
        <v>2600.2333333333336</v>
      </c>
      <c r="I111" s="265">
        <v>2661.6166666666668</v>
      </c>
      <c r="J111" s="265">
        <v>2695.2333333333336</v>
      </c>
      <c r="K111" s="263">
        <v>2628</v>
      </c>
      <c r="L111" s="263">
        <v>2533</v>
      </c>
      <c r="M111" s="263">
        <v>30.054680000000001</v>
      </c>
    </row>
    <row r="112" spans="1:13">
      <c r="A112" s="282">
        <v>103</v>
      </c>
      <c r="B112" s="263" t="s">
        <v>116</v>
      </c>
      <c r="C112" s="263">
        <v>621.45000000000005</v>
      </c>
      <c r="D112" s="265">
        <v>619.63333333333333</v>
      </c>
      <c r="E112" s="265">
        <v>610.81666666666661</v>
      </c>
      <c r="F112" s="265">
        <v>600.18333333333328</v>
      </c>
      <c r="G112" s="265">
        <v>591.36666666666656</v>
      </c>
      <c r="H112" s="265">
        <v>630.26666666666665</v>
      </c>
      <c r="I112" s="265">
        <v>639.08333333333348</v>
      </c>
      <c r="J112" s="265">
        <v>649.7166666666667</v>
      </c>
      <c r="K112" s="263">
        <v>628.45000000000005</v>
      </c>
      <c r="L112" s="263">
        <v>609</v>
      </c>
      <c r="M112" s="263">
        <v>345.37860000000001</v>
      </c>
    </row>
    <row r="113" spans="1:13">
      <c r="A113" s="282">
        <v>104</v>
      </c>
      <c r="B113" s="263" t="s">
        <v>252</v>
      </c>
      <c r="C113" s="263">
        <v>1417.85</v>
      </c>
      <c r="D113" s="265">
        <v>1425.6499999999999</v>
      </c>
      <c r="E113" s="265">
        <v>1404.7499999999998</v>
      </c>
      <c r="F113" s="265">
        <v>1391.6499999999999</v>
      </c>
      <c r="G113" s="265">
        <v>1370.7499999999998</v>
      </c>
      <c r="H113" s="265">
        <v>1438.7499999999998</v>
      </c>
      <c r="I113" s="265">
        <v>1459.6499999999999</v>
      </c>
      <c r="J113" s="265">
        <v>1472.7499999999998</v>
      </c>
      <c r="K113" s="263">
        <v>1446.55</v>
      </c>
      <c r="L113" s="263">
        <v>1412.55</v>
      </c>
      <c r="M113" s="263">
        <v>2.4498199999999999</v>
      </c>
    </row>
    <row r="114" spans="1:13">
      <c r="A114" s="282">
        <v>105</v>
      </c>
      <c r="B114" s="263" t="s">
        <v>117</v>
      </c>
      <c r="C114" s="263">
        <v>524.5</v>
      </c>
      <c r="D114" s="265">
        <v>526.11666666666667</v>
      </c>
      <c r="E114" s="265">
        <v>519.88333333333333</v>
      </c>
      <c r="F114" s="265">
        <v>515.26666666666665</v>
      </c>
      <c r="G114" s="265">
        <v>509.0333333333333</v>
      </c>
      <c r="H114" s="265">
        <v>530.73333333333335</v>
      </c>
      <c r="I114" s="265">
        <v>536.9666666666667</v>
      </c>
      <c r="J114" s="265">
        <v>541.58333333333337</v>
      </c>
      <c r="K114" s="263">
        <v>532.35</v>
      </c>
      <c r="L114" s="263">
        <v>521.5</v>
      </c>
      <c r="M114" s="263">
        <v>19.994499999999999</v>
      </c>
    </row>
    <row r="115" spans="1:13">
      <c r="A115" s="282">
        <v>106</v>
      </c>
      <c r="B115" s="263" t="s">
        <v>387</v>
      </c>
      <c r="C115" s="263">
        <v>466.3</v>
      </c>
      <c r="D115" s="265">
        <v>465</v>
      </c>
      <c r="E115" s="265">
        <v>460.05</v>
      </c>
      <c r="F115" s="265">
        <v>453.8</v>
      </c>
      <c r="G115" s="265">
        <v>448.85</v>
      </c>
      <c r="H115" s="265">
        <v>471.25</v>
      </c>
      <c r="I115" s="265">
        <v>476.20000000000005</v>
      </c>
      <c r="J115" s="265">
        <v>482.45</v>
      </c>
      <c r="K115" s="263">
        <v>469.95</v>
      </c>
      <c r="L115" s="263">
        <v>458.75</v>
      </c>
      <c r="M115" s="263">
        <v>6.3588699999999996</v>
      </c>
    </row>
    <row r="116" spans="1:13">
      <c r="A116" s="282">
        <v>107</v>
      </c>
      <c r="B116" s="263" t="s">
        <v>119</v>
      </c>
      <c r="C116" s="263">
        <v>54.8</v>
      </c>
      <c r="D116" s="265">
        <v>54.75</v>
      </c>
      <c r="E116" s="265">
        <v>53.9</v>
      </c>
      <c r="F116" s="265">
        <v>53</v>
      </c>
      <c r="G116" s="265">
        <v>52.15</v>
      </c>
      <c r="H116" s="265">
        <v>55.65</v>
      </c>
      <c r="I116" s="265">
        <v>56.499999999999993</v>
      </c>
      <c r="J116" s="265">
        <v>57.4</v>
      </c>
      <c r="K116" s="263">
        <v>55.6</v>
      </c>
      <c r="L116" s="263">
        <v>53.85</v>
      </c>
      <c r="M116" s="263">
        <v>426.09773999999999</v>
      </c>
    </row>
    <row r="117" spans="1:13">
      <c r="A117" s="282">
        <v>108</v>
      </c>
      <c r="B117" s="263" t="s">
        <v>126</v>
      </c>
      <c r="C117" s="263">
        <v>204.3</v>
      </c>
      <c r="D117" s="265">
        <v>205.30000000000004</v>
      </c>
      <c r="E117" s="265">
        <v>203.05000000000007</v>
      </c>
      <c r="F117" s="265">
        <v>201.80000000000004</v>
      </c>
      <c r="G117" s="265">
        <v>199.55000000000007</v>
      </c>
      <c r="H117" s="265">
        <v>206.55000000000007</v>
      </c>
      <c r="I117" s="265">
        <v>208.8</v>
      </c>
      <c r="J117" s="265">
        <v>210.05000000000007</v>
      </c>
      <c r="K117" s="263">
        <v>207.55</v>
      </c>
      <c r="L117" s="263">
        <v>204.05</v>
      </c>
      <c r="M117" s="263">
        <v>130.96754999999999</v>
      </c>
    </row>
    <row r="118" spans="1:13">
      <c r="A118" s="282">
        <v>109</v>
      </c>
      <c r="B118" s="263" t="s">
        <v>115</v>
      </c>
      <c r="C118" s="263">
        <v>182.05</v>
      </c>
      <c r="D118" s="265">
        <v>184.41666666666666</v>
      </c>
      <c r="E118" s="265">
        <v>178.93333333333331</v>
      </c>
      <c r="F118" s="265">
        <v>175.81666666666666</v>
      </c>
      <c r="G118" s="265">
        <v>170.33333333333331</v>
      </c>
      <c r="H118" s="265">
        <v>187.5333333333333</v>
      </c>
      <c r="I118" s="265">
        <v>193.01666666666665</v>
      </c>
      <c r="J118" s="265">
        <v>196.1333333333333</v>
      </c>
      <c r="K118" s="263">
        <v>189.9</v>
      </c>
      <c r="L118" s="263">
        <v>181.3</v>
      </c>
      <c r="M118" s="263">
        <v>116.75404</v>
      </c>
    </row>
    <row r="119" spans="1:13">
      <c r="A119" s="282">
        <v>110</v>
      </c>
      <c r="B119" s="263" t="s">
        <v>255</v>
      </c>
      <c r="C119" s="263">
        <v>110.55</v>
      </c>
      <c r="D119" s="265">
        <v>111.5</v>
      </c>
      <c r="E119" s="265">
        <v>108.05</v>
      </c>
      <c r="F119" s="265">
        <v>105.55</v>
      </c>
      <c r="G119" s="265">
        <v>102.1</v>
      </c>
      <c r="H119" s="265">
        <v>114</v>
      </c>
      <c r="I119" s="265">
        <v>117.44999999999999</v>
      </c>
      <c r="J119" s="265">
        <v>119.95</v>
      </c>
      <c r="K119" s="263">
        <v>114.95</v>
      </c>
      <c r="L119" s="263">
        <v>109</v>
      </c>
      <c r="M119" s="263">
        <v>29.545169999999999</v>
      </c>
    </row>
    <row r="120" spans="1:13">
      <c r="A120" s="282">
        <v>111</v>
      </c>
      <c r="B120" s="263" t="s">
        <v>125</v>
      </c>
      <c r="C120" s="263">
        <v>88.9</v>
      </c>
      <c r="D120" s="265">
        <v>89.366666666666674</v>
      </c>
      <c r="E120" s="265">
        <v>88.233333333333348</v>
      </c>
      <c r="F120" s="265">
        <v>87.566666666666677</v>
      </c>
      <c r="G120" s="265">
        <v>86.433333333333351</v>
      </c>
      <c r="H120" s="265">
        <v>90.033333333333346</v>
      </c>
      <c r="I120" s="265">
        <v>91.166666666666671</v>
      </c>
      <c r="J120" s="265">
        <v>91.833333333333343</v>
      </c>
      <c r="K120" s="263">
        <v>90.5</v>
      </c>
      <c r="L120" s="263">
        <v>88.7</v>
      </c>
      <c r="M120" s="263">
        <v>89.571629999999999</v>
      </c>
    </row>
    <row r="121" spans="1:13">
      <c r="A121" s="282">
        <v>112</v>
      </c>
      <c r="B121" s="263" t="s">
        <v>772</v>
      </c>
      <c r="C121" s="263">
        <v>1792.55</v>
      </c>
      <c r="D121" s="265">
        <v>1791.95</v>
      </c>
      <c r="E121" s="265">
        <v>1765.9</v>
      </c>
      <c r="F121" s="265">
        <v>1739.25</v>
      </c>
      <c r="G121" s="265">
        <v>1713.2</v>
      </c>
      <c r="H121" s="265">
        <v>1818.6000000000001</v>
      </c>
      <c r="I121" s="265">
        <v>1844.6499999999999</v>
      </c>
      <c r="J121" s="265">
        <v>1871.3000000000002</v>
      </c>
      <c r="K121" s="263">
        <v>1818</v>
      </c>
      <c r="L121" s="263">
        <v>1765.3</v>
      </c>
      <c r="M121" s="263">
        <v>12.120950000000001</v>
      </c>
    </row>
    <row r="122" spans="1:13">
      <c r="A122" s="282">
        <v>113</v>
      </c>
      <c r="B122" s="263" t="s">
        <v>120</v>
      </c>
      <c r="C122" s="263">
        <v>505.25</v>
      </c>
      <c r="D122" s="265">
        <v>507.7833333333333</v>
      </c>
      <c r="E122" s="265">
        <v>500.86666666666656</v>
      </c>
      <c r="F122" s="265">
        <v>496.48333333333323</v>
      </c>
      <c r="G122" s="265">
        <v>489.56666666666649</v>
      </c>
      <c r="H122" s="265">
        <v>512.16666666666663</v>
      </c>
      <c r="I122" s="265">
        <v>519.08333333333337</v>
      </c>
      <c r="J122" s="265">
        <v>523.4666666666667</v>
      </c>
      <c r="K122" s="263">
        <v>514.70000000000005</v>
      </c>
      <c r="L122" s="263">
        <v>503.4</v>
      </c>
      <c r="M122" s="263">
        <v>6.57308</v>
      </c>
    </row>
    <row r="123" spans="1:13">
      <c r="A123" s="282">
        <v>114</v>
      </c>
      <c r="B123" s="263" t="s">
        <v>826</v>
      </c>
      <c r="C123" s="263">
        <v>252.4</v>
      </c>
      <c r="D123" s="265">
        <v>254.94999999999996</v>
      </c>
      <c r="E123" s="265">
        <v>248.14999999999992</v>
      </c>
      <c r="F123" s="265">
        <v>243.89999999999995</v>
      </c>
      <c r="G123" s="265">
        <v>237.09999999999991</v>
      </c>
      <c r="H123" s="265">
        <v>259.19999999999993</v>
      </c>
      <c r="I123" s="265">
        <v>265.99999999999994</v>
      </c>
      <c r="J123" s="265">
        <v>270.24999999999994</v>
      </c>
      <c r="K123" s="263">
        <v>261.75</v>
      </c>
      <c r="L123" s="263">
        <v>250.7</v>
      </c>
      <c r="M123" s="263">
        <v>28.20506</v>
      </c>
    </row>
    <row r="124" spans="1:13">
      <c r="A124" s="282">
        <v>115</v>
      </c>
      <c r="B124" s="263" t="s">
        <v>122</v>
      </c>
      <c r="C124" s="263">
        <v>939.45</v>
      </c>
      <c r="D124" s="265">
        <v>938.4666666666667</v>
      </c>
      <c r="E124" s="265">
        <v>918.08333333333337</v>
      </c>
      <c r="F124" s="265">
        <v>896.7166666666667</v>
      </c>
      <c r="G124" s="265">
        <v>876.33333333333337</v>
      </c>
      <c r="H124" s="265">
        <v>959.83333333333337</v>
      </c>
      <c r="I124" s="265">
        <v>980.21666666666658</v>
      </c>
      <c r="J124" s="265">
        <v>1001.5833333333334</v>
      </c>
      <c r="K124" s="263">
        <v>958.85</v>
      </c>
      <c r="L124" s="263">
        <v>917.1</v>
      </c>
      <c r="M124" s="263">
        <v>121.8728</v>
      </c>
    </row>
    <row r="125" spans="1:13">
      <c r="A125" s="282">
        <v>116</v>
      </c>
      <c r="B125" s="263" t="s">
        <v>256</v>
      </c>
      <c r="C125" s="263">
        <v>5008.95</v>
      </c>
      <c r="D125" s="265">
        <v>4996.3499999999995</v>
      </c>
      <c r="E125" s="265">
        <v>4937.6499999999987</v>
      </c>
      <c r="F125" s="265">
        <v>4866.3499999999995</v>
      </c>
      <c r="G125" s="265">
        <v>4807.6499999999987</v>
      </c>
      <c r="H125" s="265">
        <v>5067.6499999999987</v>
      </c>
      <c r="I125" s="265">
        <v>5126.3499999999995</v>
      </c>
      <c r="J125" s="265">
        <v>5197.6499999999987</v>
      </c>
      <c r="K125" s="263">
        <v>5055.05</v>
      </c>
      <c r="L125" s="263">
        <v>4925.05</v>
      </c>
      <c r="M125" s="263">
        <v>4.7487199999999996</v>
      </c>
    </row>
    <row r="126" spans="1:13">
      <c r="A126" s="282">
        <v>117</v>
      </c>
      <c r="B126" s="263" t="s">
        <v>124</v>
      </c>
      <c r="C126" s="263">
        <v>1356.35</v>
      </c>
      <c r="D126" s="265">
        <v>1358.9166666666667</v>
      </c>
      <c r="E126" s="265">
        <v>1348.8333333333335</v>
      </c>
      <c r="F126" s="265">
        <v>1341.3166666666668</v>
      </c>
      <c r="G126" s="265">
        <v>1331.2333333333336</v>
      </c>
      <c r="H126" s="265">
        <v>1366.4333333333334</v>
      </c>
      <c r="I126" s="265">
        <v>1376.5166666666669</v>
      </c>
      <c r="J126" s="265">
        <v>1384.0333333333333</v>
      </c>
      <c r="K126" s="263">
        <v>1369</v>
      </c>
      <c r="L126" s="263">
        <v>1351.4</v>
      </c>
      <c r="M126" s="263">
        <v>54.123570000000001</v>
      </c>
    </row>
    <row r="127" spans="1:13">
      <c r="A127" s="282">
        <v>118</v>
      </c>
      <c r="B127" s="263" t="s">
        <v>121</v>
      </c>
      <c r="C127" s="263">
        <v>1655.85</v>
      </c>
      <c r="D127" s="265">
        <v>1652.6833333333334</v>
      </c>
      <c r="E127" s="265">
        <v>1641.3666666666668</v>
      </c>
      <c r="F127" s="265">
        <v>1626.8833333333334</v>
      </c>
      <c r="G127" s="265">
        <v>1615.5666666666668</v>
      </c>
      <c r="H127" s="265">
        <v>1667.1666666666667</v>
      </c>
      <c r="I127" s="265">
        <v>1678.4833333333333</v>
      </c>
      <c r="J127" s="265">
        <v>1692.9666666666667</v>
      </c>
      <c r="K127" s="263">
        <v>1664</v>
      </c>
      <c r="L127" s="263">
        <v>1638.2</v>
      </c>
      <c r="M127" s="263">
        <v>5.1670499999999997</v>
      </c>
    </row>
    <row r="128" spans="1:13">
      <c r="A128" s="282">
        <v>119</v>
      </c>
      <c r="B128" s="263" t="s">
        <v>257</v>
      </c>
      <c r="C128" s="263">
        <v>2075.1</v>
      </c>
      <c r="D128" s="265">
        <v>2070.7166666666667</v>
      </c>
      <c r="E128" s="265">
        <v>2054.4333333333334</v>
      </c>
      <c r="F128" s="265">
        <v>2033.7666666666669</v>
      </c>
      <c r="G128" s="265">
        <v>2017.4833333333336</v>
      </c>
      <c r="H128" s="265">
        <v>2091.3833333333332</v>
      </c>
      <c r="I128" s="265">
        <v>2107.666666666667</v>
      </c>
      <c r="J128" s="265">
        <v>2128.333333333333</v>
      </c>
      <c r="K128" s="263">
        <v>2087</v>
      </c>
      <c r="L128" s="263">
        <v>2050.0500000000002</v>
      </c>
      <c r="M128" s="263">
        <v>1.2671699999999999</v>
      </c>
    </row>
    <row r="129" spans="1:13">
      <c r="A129" s="282">
        <v>120</v>
      </c>
      <c r="B129" s="263" t="s">
        <v>258</v>
      </c>
      <c r="C129" s="263">
        <v>109</v>
      </c>
      <c r="D129" s="265">
        <v>108.98333333333333</v>
      </c>
      <c r="E129" s="265">
        <v>106.46666666666667</v>
      </c>
      <c r="F129" s="265">
        <v>103.93333333333334</v>
      </c>
      <c r="G129" s="265">
        <v>101.41666666666667</v>
      </c>
      <c r="H129" s="265">
        <v>111.51666666666667</v>
      </c>
      <c r="I129" s="265">
        <v>114.03333333333335</v>
      </c>
      <c r="J129" s="265">
        <v>116.56666666666666</v>
      </c>
      <c r="K129" s="263">
        <v>111.5</v>
      </c>
      <c r="L129" s="263">
        <v>106.45</v>
      </c>
      <c r="M129" s="263">
        <v>97.799760000000006</v>
      </c>
    </row>
    <row r="130" spans="1:13">
      <c r="A130" s="282">
        <v>121</v>
      </c>
      <c r="B130" s="263" t="s">
        <v>128</v>
      </c>
      <c r="C130" s="263">
        <v>726.5</v>
      </c>
      <c r="D130" s="265">
        <v>707.81666666666661</v>
      </c>
      <c r="E130" s="265">
        <v>686.73333333333323</v>
      </c>
      <c r="F130" s="265">
        <v>646.96666666666658</v>
      </c>
      <c r="G130" s="265">
        <v>625.88333333333321</v>
      </c>
      <c r="H130" s="265">
        <v>747.58333333333326</v>
      </c>
      <c r="I130" s="265">
        <v>768.66666666666674</v>
      </c>
      <c r="J130" s="265">
        <v>808.43333333333328</v>
      </c>
      <c r="K130" s="263">
        <v>728.9</v>
      </c>
      <c r="L130" s="263">
        <v>668.05</v>
      </c>
      <c r="M130" s="263">
        <v>568.16962000000001</v>
      </c>
    </row>
    <row r="131" spans="1:13">
      <c r="A131" s="282">
        <v>122</v>
      </c>
      <c r="B131" s="263" t="s">
        <v>127</v>
      </c>
      <c r="C131" s="263">
        <v>454.25</v>
      </c>
      <c r="D131" s="265">
        <v>451.93333333333334</v>
      </c>
      <c r="E131" s="265">
        <v>444.61666666666667</v>
      </c>
      <c r="F131" s="265">
        <v>434.98333333333335</v>
      </c>
      <c r="G131" s="265">
        <v>427.66666666666669</v>
      </c>
      <c r="H131" s="265">
        <v>461.56666666666666</v>
      </c>
      <c r="I131" s="265">
        <v>468.88333333333338</v>
      </c>
      <c r="J131" s="265">
        <v>478.51666666666665</v>
      </c>
      <c r="K131" s="263">
        <v>459.25</v>
      </c>
      <c r="L131" s="263">
        <v>442.3</v>
      </c>
      <c r="M131" s="263">
        <v>207.39924999999999</v>
      </c>
    </row>
    <row r="132" spans="1:13">
      <c r="A132" s="282">
        <v>123</v>
      </c>
      <c r="B132" s="263" t="s">
        <v>129</v>
      </c>
      <c r="C132" s="263">
        <v>2938.15</v>
      </c>
      <c r="D132" s="265">
        <v>2949.8333333333335</v>
      </c>
      <c r="E132" s="265">
        <v>2895.666666666667</v>
      </c>
      <c r="F132" s="265">
        <v>2853.1833333333334</v>
      </c>
      <c r="G132" s="265">
        <v>2799.0166666666669</v>
      </c>
      <c r="H132" s="265">
        <v>2992.3166666666671</v>
      </c>
      <c r="I132" s="265">
        <v>3046.483333333334</v>
      </c>
      <c r="J132" s="265">
        <v>3088.9666666666672</v>
      </c>
      <c r="K132" s="263">
        <v>3004</v>
      </c>
      <c r="L132" s="263">
        <v>2907.35</v>
      </c>
      <c r="M132" s="263">
        <v>5.9960800000000001</v>
      </c>
    </row>
    <row r="133" spans="1:13">
      <c r="A133" s="282">
        <v>124</v>
      </c>
      <c r="B133" s="263" t="s">
        <v>131</v>
      </c>
      <c r="C133" s="263">
        <v>1805</v>
      </c>
      <c r="D133" s="265">
        <v>1810.3333333333333</v>
      </c>
      <c r="E133" s="265">
        <v>1775.2166666666665</v>
      </c>
      <c r="F133" s="265">
        <v>1745.4333333333332</v>
      </c>
      <c r="G133" s="265">
        <v>1710.3166666666664</v>
      </c>
      <c r="H133" s="265">
        <v>1840.1166666666666</v>
      </c>
      <c r="I133" s="265">
        <v>1875.2333333333333</v>
      </c>
      <c r="J133" s="265">
        <v>1905.0166666666667</v>
      </c>
      <c r="K133" s="263">
        <v>1845.45</v>
      </c>
      <c r="L133" s="263">
        <v>1780.55</v>
      </c>
      <c r="M133" s="263">
        <v>39.600949999999997</v>
      </c>
    </row>
    <row r="134" spans="1:13">
      <c r="A134" s="282">
        <v>125</v>
      </c>
      <c r="B134" s="263" t="s">
        <v>132</v>
      </c>
      <c r="C134" s="263">
        <v>89.9</v>
      </c>
      <c r="D134" s="265">
        <v>90.850000000000009</v>
      </c>
      <c r="E134" s="265">
        <v>88.250000000000014</v>
      </c>
      <c r="F134" s="265">
        <v>86.600000000000009</v>
      </c>
      <c r="G134" s="265">
        <v>84.000000000000014</v>
      </c>
      <c r="H134" s="265">
        <v>92.500000000000014</v>
      </c>
      <c r="I134" s="265">
        <v>95.100000000000009</v>
      </c>
      <c r="J134" s="265">
        <v>96.750000000000014</v>
      </c>
      <c r="K134" s="263">
        <v>93.45</v>
      </c>
      <c r="L134" s="263">
        <v>89.2</v>
      </c>
      <c r="M134" s="263">
        <v>187.40477000000001</v>
      </c>
    </row>
    <row r="135" spans="1:13">
      <c r="A135" s="282">
        <v>126</v>
      </c>
      <c r="B135" s="263" t="s">
        <v>259</v>
      </c>
      <c r="C135" s="263">
        <v>2628.15</v>
      </c>
      <c r="D135" s="265">
        <v>2634.7166666666667</v>
      </c>
      <c r="E135" s="265">
        <v>2604.4333333333334</v>
      </c>
      <c r="F135" s="265">
        <v>2580.7166666666667</v>
      </c>
      <c r="G135" s="265">
        <v>2550.4333333333334</v>
      </c>
      <c r="H135" s="265">
        <v>2658.4333333333334</v>
      </c>
      <c r="I135" s="265">
        <v>2688.7166666666672</v>
      </c>
      <c r="J135" s="265">
        <v>2712.4333333333334</v>
      </c>
      <c r="K135" s="263">
        <v>2665</v>
      </c>
      <c r="L135" s="263">
        <v>2611</v>
      </c>
      <c r="M135" s="263">
        <v>1.46831</v>
      </c>
    </row>
    <row r="136" spans="1:13">
      <c r="A136" s="282">
        <v>127</v>
      </c>
      <c r="B136" s="263" t="s">
        <v>133</v>
      </c>
      <c r="C136" s="263">
        <v>411.5</v>
      </c>
      <c r="D136" s="265">
        <v>414.18333333333334</v>
      </c>
      <c r="E136" s="265">
        <v>406.76666666666665</v>
      </c>
      <c r="F136" s="265">
        <v>402.0333333333333</v>
      </c>
      <c r="G136" s="265">
        <v>394.61666666666662</v>
      </c>
      <c r="H136" s="265">
        <v>418.91666666666669</v>
      </c>
      <c r="I136" s="265">
        <v>426.33333333333331</v>
      </c>
      <c r="J136" s="265">
        <v>431.06666666666672</v>
      </c>
      <c r="K136" s="263">
        <v>421.6</v>
      </c>
      <c r="L136" s="263">
        <v>409.45</v>
      </c>
      <c r="M136" s="263">
        <v>35.999369999999999</v>
      </c>
    </row>
    <row r="137" spans="1:13">
      <c r="A137" s="282">
        <v>128</v>
      </c>
      <c r="B137" s="263" t="s">
        <v>260</v>
      </c>
      <c r="C137" s="263">
        <v>3851</v>
      </c>
      <c r="D137" s="265">
        <v>3873.9333333333329</v>
      </c>
      <c r="E137" s="265">
        <v>3807.0666666666657</v>
      </c>
      <c r="F137" s="265">
        <v>3763.1333333333328</v>
      </c>
      <c r="G137" s="265">
        <v>3696.2666666666655</v>
      </c>
      <c r="H137" s="265">
        <v>3917.8666666666659</v>
      </c>
      <c r="I137" s="265">
        <v>3984.7333333333336</v>
      </c>
      <c r="J137" s="265">
        <v>4028.6666666666661</v>
      </c>
      <c r="K137" s="263">
        <v>3940.8</v>
      </c>
      <c r="L137" s="263">
        <v>3830</v>
      </c>
      <c r="M137" s="263">
        <v>2.5778799999999999</v>
      </c>
    </row>
    <row r="138" spans="1:13">
      <c r="A138" s="282">
        <v>129</v>
      </c>
      <c r="B138" s="263" t="s">
        <v>134</v>
      </c>
      <c r="C138" s="263">
        <v>1358.65</v>
      </c>
      <c r="D138" s="265">
        <v>1367.2333333333333</v>
      </c>
      <c r="E138" s="265">
        <v>1344.9166666666667</v>
      </c>
      <c r="F138" s="265">
        <v>1331.1833333333334</v>
      </c>
      <c r="G138" s="265">
        <v>1308.8666666666668</v>
      </c>
      <c r="H138" s="265">
        <v>1380.9666666666667</v>
      </c>
      <c r="I138" s="265">
        <v>1403.2833333333333</v>
      </c>
      <c r="J138" s="265">
        <v>1417.0166666666667</v>
      </c>
      <c r="K138" s="263">
        <v>1389.55</v>
      </c>
      <c r="L138" s="263">
        <v>1353.5</v>
      </c>
      <c r="M138" s="263">
        <v>22.213460000000001</v>
      </c>
    </row>
    <row r="139" spans="1:13">
      <c r="A139" s="282">
        <v>130</v>
      </c>
      <c r="B139" s="263" t="s">
        <v>135</v>
      </c>
      <c r="C139" s="263">
        <v>1055.5</v>
      </c>
      <c r="D139" s="265">
        <v>1056.5333333333335</v>
      </c>
      <c r="E139" s="265">
        <v>1048.166666666667</v>
      </c>
      <c r="F139" s="265">
        <v>1040.8333333333335</v>
      </c>
      <c r="G139" s="265">
        <v>1032.4666666666669</v>
      </c>
      <c r="H139" s="265">
        <v>1063.866666666667</v>
      </c>
      <c r="I139" s="265">
        <v>1072.2333333333333</v>
      </c>
      <c r="J139" s="265">
        <v>1079.5666666666671</v>
      </c>
      <c r="K139" s="263">
        <v>1064.9000000000001</v>
      </c>
      <c r="L139" s="263">
        <v>1049.2</v>
      </c>
      <c r="M139" s="263">
        <v>14.682359999999999</v>
      </c>
    </row>
    <row r="140" spans="1:13">
      <c r="A140" s="282">
        <v>131</v>
      </c>
      <c r="B140" s="263" t="s">
        <v>146</v>
      </c>
      <c r="C140" s="263">
        <v>77656.899999999994</v>
      </c>
      <c r="D140" s="265">
        <v>78087.3</v>
      </c>
      <c r="E140" s="265">
        <v>77074.600000000006</v>
      </c>
      <c r="F140" s="265">
        <v>76492.3</v>
      </c>
      <c r="G140" s="265">
        <v>75479.600000000006</v>
      </c>
      <c r="H140" s="265">
        <v>78669.600000000006</v>
      </c>
      <c r="I140" s="265">
        <v>79682.299999999988</v>
      </c>
      <c r="J140" s="265">
        <v>80264.600000000006</v>
      </c>
      <c r="K140" s="263">
        <v>79100</v>
      </c>
      <c r="L140" s="263">
        <v>77505</v>
      </c>
      <c r="M140" s="263">
        <v>0.18240000000000001</v>
      </c>
    </row>
    <row r="141" spans="1:13">
      <c r="A141" s="282">
        <v>132</v>
      </c>
      <c r="B141" s="263" t="s">
        <v>143</v>
      </c>
      <c r="C141" s="263">
        <v>1097.55</v>
      </c>
      <c r="D141" s="265">
        <v>1104.1000000000001</v>
      </c>
      <c r="E141" s="265">
        <v>1088.0000000000002</v>
      </c>
      <c r="F141" s="265">
        <v>1078.45</v>
      </c>
      <c r="G141" s="265">
        <v>1062.3500000000001</v>
      </c>
      <c r="H141" s="265">
        <v>1113.6500000000003</v>
      </c>
      <c r="I141" s="265">
        <v>1129.7500000000002</v>
      </c>
      <c r="J141" s="265">
        <v>1139.3000000000004</v>
      </c>
      <c r="K141" s="263">
        <v>1120.2</v>
      </c>
      <c r="L141" s="263">
        <v>1094.55</v>
      </c>
      <c r="M141" s="263">
        <v>2.9209499999999999</v>
      </c>
    </row>
    <row r="142" spans="1:13">
      <c r="A142" s="282">
        <v>133</v>
      </c>
      <c r="B142" s="263" t="s">
        <v>137</v>
      </c>
      <c r="C142" s="263">
        <v>165.3</v>
      </c>
      <c r="D142" s="265">
        <v>166.81666666666669</v>
      </c>
      <c r="E142" s="265">
        <v>163.38333333333338</v>
      </c>
      <c r="F142" s="265">
        <v>161.4666666666667</v>
      </c>
      <c r="G142" s="265">
        <v>158.03333333333339</v>
      </c>
      <c r="H142" s="265">
        <v>168.73333333333338</v>
      </c>
      <c r="I142" s="265">
        <v>172.16666666666671</v>
      </c>
      <c r="J142" s="265">
        <v>174.08333333333337</v>
      </c>
      <c r="K142" s="263">
        <v>170.25</v>
      </c>
      <c r="L142" s="263">
        <v>164.9</v>
      </c>
      <c r="M142" s="263">
        <v>83.108710000000002</v>
      </c>
    </row>
    <row r="143" spans="1:13">
      <c r="A143" s="282">
        <v>134</v>
      </c>
      <c r="B143" s="263" t="s">
        <v>136</v>
      </c>
      <c r="C143" s="263">
        <v>774.6</v>
      </c>
      <c r="D143" s="265">
        <v>778.41666666666663</v>
      </c>
      <c r="E143" s="265">
        <v>764.7833333333333</v>
      </c>
      <c r="F143" s="265">
        <v>754.9666666666667</v>
      </c>
      <c r="G143" s="265">
        <v>741.33333333333337</v>
      </c>
      <c r="H143" s="265">
        <v>788.23333333333323</v>
      </c>
      <c r="I143" s="265">
        <v>801.86666666666667</v>
      </c>
      <c r="J143" s="265">
        <v>811.68333333333317</v>
      </c>
      <c r="K143" s="263">
        <v>792.05</v>
      </c>
      <c r="L143" s="263">
        <v>768.6</v>
      </c>
      <c r="M143" s="263">
        <v>36.423229999999997</v>
      </c>
    </row>
    <row r="144" spans="1:13">
      <c r="A144" s="282">
        <v>135</v>
      </c>
      <c r="B144" s="263" t="s">
        <v>138</v>
      </c>
      <c r="C144" s="263">
        <v>147.19999999999999</v>
      </c>
      <c r="D144" s="265">
        <v>148.04999999999998</v>
      </c>
      <c r="E144" s="265">
        <v>145.34999999999997</v>
      </c>
      <c r="F144" s="265">
        <v>143.49999999999997</v>
      </c>
      <c r="G144" s="265">
        <v>140.79999999999995</v>
      </c>
      <c r="H144" s="265">
        <v>149.89999999999998</v>
      </c>
      <c r="I144" s="265">
        <v>152.59999999999997</v>
      </c>
      <c r="J144" s="265">
        <v>154.44999999999999</v>
      </c>
      <c r="K144" s="263">
        <v>150.75</v>
      </c>
      <c r="L144" s="263">
        <v>146.19999999999999</v>
      </c>
      <c r="M144" s="263">
        <v>25.971679999999999</v>
      </c>
    </row>
    <row r="145" spans="1:13">
      <c r="A145" s="282">
        <v>136</v>
      </c>
      <c r="B145" s="263" t="s">
        <v>139</v>
      </c>
      <c r="C145" s="263">
        <v>409.85</v>
      </c>
      <c r="D145" s="265">
        <v>410.59999999999997</v>
      </c>
      <c r="E145" s="265">
        <v>406.74999999999994</v>
      </c>
      <c r="F145" s="265">
        <v>403.65</v>
      </c>
      <c r="G145" s="265">
        <v>399.79999999999995</v>
      </c>
      <c r="H145" s="265">
        <v>413.69999999999993</v>
      </c>
      <c r="I145" s="265">
        <v>417.54999999999995</v>
      </c>
      <c r="J145" s="265">
        <v>420.64999999999992</v>
      </c>
      <c r="K145" s="263">
        <v>414.45</v>
      </c>
      <c r="L145" s="263">
        <v>407.5</v>
      </c>
      <c r="M145" s="263">
        <v>7.1704600000000003</v>
      </c>
    </row>
    <row r="146" spans="1:13">
      <c r="A146" s="282">
        <v>137</v>
      </c>
      <c r="B146" s="263" t="s">
        <v>140</v>
      </c>
      <c r="C146" s="263">
        <v>6565.65</v>
      </c>
      <c r="D146" s="265">
        <v>6588.3666666666659</v>
      </c>
      <c r="E146" s="265">
        <v>6529.2833333333319</v>
      </c>
      <c r="F146" s="265">
        <v>6492.9166666666661</v>
      </c>
      <c r="G146" s="265">
        <v>6433.8333333333321</v>
      </c>
      <c r="H146" s="265">
        <v>6624.7333333333318</v>
      </c>
      <c r="I146" s="265">
        <v>6683.8166666666657</v>
      </c>
      <c r="J146" s="265">
        <v>6720.1833333333316</v>
      </c>
      <c r="K146" s="263">
        <v>6647.45</v>
      </c>
      <c r="L146" s="263">
        <v>6552</v>
      </c>
      <c r="M146" s="263">
        <v>7.5707500000000003</v>
      </c>
    </row>
    <row r="147" spans="1:13">
      <c r="A147" s="282">
        <v>138</v>
      </c>
      <c r="B147" s="263" t="s">
        <v>142</v>
      </c>
      <c r="C147" s="263">
        <v>914.55</v>
      </c>
      <c r="D147" s="265">
        <v>918.66666666666663</v>
      </c>
      <c r="E147" s="265">
        <v>908.33333333333326</v>
      </c>
      <c r="F147" s="265">
        <v>902.11666666666667</v>
      </c>
      <c r="G147" s="265">
        <v>891.7833333333333</v>
      </c>
      <c r="H147" s="265">
        <v>924.88333333333321</v>
      </c>
      <c r="I147" s="265">
        <v>935.21666666666647</v>
      </c>
      <c r="J147" s="265">
        <v>941.43333333333317</v>
      </c>
      <c r="K147" s="263">
        <v>929</v>
      </c>
      <c r="L147" s="263">
        <v>912.45</v>
      </c>
      <c r="M147" s="263">
        <v>2.5398999999999998</v>
      </c>
    </row>
    <row r="148" spans="1:13">
      <c r="A148" s="282">
        <v>139</v>
      </c>
      <c r="B148" s="263" t="s">
        <v>144</v>
      </c>
      <c r="C148" s="263">
        <v>2097.8000000000002</v>
      </c>
      <c r="D148" s="265">
        <v>2113.4</v>
      </c>
      <c r="E148" s="265">
        <v>2074.4</v>
      </c>
      <c r="F148" s="265">
        <v>2051</v>
      </c>
      <c r="G148" s="265">
        <v>2012</v>
      </c>
      <c r="H148" s="265">
        <v>2136.8000000000002</v>
      </c>
      <c r="I148" s="265">
        <v>2175.8000000000002</v>
      </c>
      <c r="J148" s="265">
        <v>2199.2000000000003</v>
      </c>
      <c r="K148" s="263">
        <v>2152.4</v>
      </c>
      <c r="L148" s="263">
        <v>2090</v>
      </c>
      <c r="M148" s="263">
        <v>5.67333</v>
      </c>
    </row>
    <row r="149" spans="1:13">
      <c r="A149" s="282">
        <v>140</v>
      </c>
      <c r="B149" s="263" t="s">
        <v>145</v>
      </c>
      <c r="C149" s="263">
        <v>219.4</v>
      </c>
      <c r="D149" s="265">
        <v>220.73333333333335</v>
      </c>
      <c r="E149" s="265">
        <v>217.16666666666669</v>
      </c>
      <c r="F149" s="265">
        <v>214.93333333333334</v>
      </c>
      <c r="G149" s="265">
        <v>211.36666666666667</v>
      </c>
      <c r="H149" s="265">
        <v>222.9666666666667</v>
      </c>
      <c r="I149" s="265">
        <v>226.53333333333336</v>
      </c>
      <c r="J149" s="265">
        <v>228.76666666666671</v>
      </c>
      <c r="K149" s="263">
        <v>224.3</v>
      </c>
      <c r="L149" s="263">
        <v>218.5</v>
      </c>
      <c r="M149" s="263">
        <v>84.281030000000001</v>
      </c>
    </row>
    <row r="150" spans="1:13">
      <c r="A150" s="282">
        <v>141</v>
      </c>
      <c r="B150" s="263" t="s">
        <v>262</v>
      </c>
      <c r="C150" s="263">
        <v>1770</v>
      </c>
      <c r="D150" s="265">
        <v>1764.5666666666666</v>
      </c>
      <c r="E150" s="265">
        <v>1753.1833333333332</v>
      </c>
      <c r="F150" s="265">
        <v>1736.3666666666666</v>
      </c>
      <c r="G150" s="265">
        <v>1724.9833333333331</v>
      </c>
      <c r="H150" s="265">
        <v>1781.3833333333332</v>
      </c>
      <c r="I150" s="265">
        <v>1792.7666666666664</v>
      </c>
      <c r="J150" s="265">
        <v>1809.5833333333333</v>
      </c>
      <c r="K150" s="263">
        <v>1775.95</v>
      </c>
      <c r="L150" s="263">
        <v>1747.75</v>
      </c>
      <c r="M150" s="263">
        <v>5.6692799999999997</v>
      </c>
    </row>
    <row r="151" spans="1:13">
      <c r="A151" s="282">
        <v>142</v>
      </c>
      <c r="B151" s="263" t="s">
        <v>147</v>
      </c>
      <c r="C151" s="263">
        <v>1166.25</v>
      </c>
      <c r="D151" s="265">
        <v>1174.0333333333333</v>
      </c>
      <c r="E151" s="265">
        <v>1154.3666666666666</v>
      </c>
      <c r="F151" s="265">
        <v>1142.4833333333333</v>
      </c>
      <c r="G151" s="265">
        <v>1122.8166666666666</v>
      </c>
      <c r="H151" s="265">
        <v>1185.9166666666665</v>
      </c>
      <c r="I151" s="265">
        <v>1205.5833333333335</v>
      </c>
      <c r="J151" s="265">
        <v>1217.4666666666665</v>
      </c>
      <c r="K151" s="263">
        <v>1193.7</v>
      </c>
      <c r="L151" s="263">
        <v>1162.1500000000001</v>
      </c>
      <c r="M151" s="263">
        <v>11.191269999999999</v>
      </c>
    </row>
    <row r="152" spans="1:13">
      <c r="A152" s="282">
        <v>143</v>
      </c>
      <c r="B152" s="263" t="s">
        <v>263</v>
      </c>
      <c r="C152" s="263">
        <v>890.15</v>
      </c>
      <c r="D152" s="265">
        <v>895.66666666666663</v>
      </c>
      <c r="E152" s="265">
        <v>880.5333333333333</v>
      </c>
      <c r="F152" s="265">
        <v>870.91666666666663</v>
      </c>
      <c r="G152" s="265">
        <v>855.7833333333333</v>
      </c>
      <c r="H152" s="265">
        <v>905.2833333333333</v>
      </c>
      <c r="I152" s="265">
        <v>920.41666666666674</v>
      </c>
      <c r="J152" s="265">
        <v>930.0333333333333</v>
      </c>
      <c r="K152" s="263">
        <v>910.8</v>
      </c>
      <c r="L152" s="263">
        <v>886.05</v>
      </c>
      <c r="M152" s="263">
        <v>2.3780800000000002</v>
      </c>
    </row>
    <row r="153" spans="1:13">
      <c r="A153" s="282">
        <v>144</v>
      </c>
      <c r="B153" s="263" t="s">
        <v>152</v>
      </c>
      <c r="C153" s="263">
        <v>154</v>
      </c>
      <c r="D153" s="265">
        <v>152.28333333333333</v>
      </c>
      <c r="E153" s="265">
        <v>149.96666666666667</v>
      </c>
      <c r="F153" s="265">
        <v>145.93333333333334</v>
      </c>
      <c r="G153" s="265">
        <v>143.61666666666667</v>
      </c>
      <c r="H153" s="265">
        <v>156.31666666666666</v>
      </c>
      <c r="I153" s="265">
        <v>158.63333333333333</v>
      </c>
      <c r="J153" s="265">
        <v>162.66666666666666</v>
      </c>
      <c r="K153" s="263">
        <v>154.6</v>
      </c>
      <c r="L153" s="263">
        <v>148.25</v>
      </c>
      <c r="M153" s="263">
        <v>181.21701999999999</v>
      </c>
    </row>
    <row r="154" spans="1:13">
      <c r="A154" s="282">
        <v>145</v>
      </c>
      <c r="B154" s="263" t="s">
        <v>153</v>
      </c>
      <c r="C154" s="263">
        <v>103.05</v>
      </c>
      <c r="D154" s="265">
        <v>103.56666666666668</v>
      </c>
      <c r="E154" s="265">
        <v>102.13333333333335</v>
      </c>
      <c r="F154" s="265">
        <v>101.21666666666668</v>
      </c>
      <c r="G154" s="265">
        <v>99.78333333333336</v>
      </c>
      <c r="H154" s="265">
        <v>104.48333333333335</v>
      </c>
      <c r="I154" s="265">
        <v>105.91666666666666</v>
      </c>
      <c r="J154" s="265">
        <v>106.83333333333334</v>
      </c>
      <c r="K154" s="263">
        <v>105</v>
      </c>
      <c r="L154" s="263">
        <v>102.65</v>
      </c>
      <c r="M154" s="263">
        <v>115.88556</v>
      </c>
    </row>
    <row r="155" spans="1:13">
      <c r="A155" s="282">
        <v>146</v>
      </c>
      <c r="B155" s="263" t="s">
        <v>148</v>
      </c>
      <c r="C155" s="263">
        <v>64.75</v>
      </c>
      <c r="D155" s="265">
        <v>63.716666666666661</v>
      </c>
      <c r="E155" s="265">
        <v>62.333333333333329</v>
      </c>
      <c r="F155" s="265">
        <v>59.916666666666664</v>
      </c>
      <c r="G155" s="265">
        <v>58.533333333333331</v>
      </c>
      <c r="H155" s="265">
        <v>66.133333333333326</v>
      </c>
      <c r="I155" s="265">
        <v>67.516666666666666</v>
      </c>
      <c r="J155" s="265">
        <v>69.933333333333323</v>
      </c>
      <c r="K155" s="263">
        <v>65.099999999999994</v>
      </c>
      <c r="L155" s="263">
        <v>61.3</v>
      </c>
      <c r="M155" s="263">
        <v>820.49507000000006</v>
      </c>
    </row>
    <row r="156" spans="1:13">
      <c r="A156" s="282">
        <v>147</v>
      </c>
      <c r="B156" s="263" t="s">
        <v>450</v>
      </c>
      <c r="C156" s="263">
        <v>3391.6</v>
      </c>
      <c r="D156" s="265">
        <v>3392.5333333333333</v>
      </c>
      <c r="E156" s="265">
        <v>3335.0666666666666</v>
      </c>
      <c r="F156" s="265">
        <v>3278.5333333333333</v>
      </c>
      <c r="G156" s="265">
        <v>3221.0666666666666</v>
      </c>
      <c r="H156" s="265">
        <v>3449.0666666666666</v>
      </c>
      <c r="I156" s="265">
        <v>3506.5333333333328</v>
      </c>
      <c r="J156" s="265">
        <v>3563.0666666666666</v>
      </c>
      <c r="K156" s="263">
        <v>3450</v>
      </c>
      <c r="L156" s="263">
        <v>3336</v>
      </c>
      <c r="M156" s="263">
        <v>3.17835</v>
      </c>
    </row>
    <row r="157" spans="1:13">
      <c r="A157" s="282">
        <v>148</v>
      </c>
      <c r="B157" s="263" t="s">
        <v>151</v>
      </c>
      <c r="C157" s="263">
        <v>16502.55</v>
      </c>
      <c r="D157" s="265">
        <v>16565.716666666664</v>
      </c>
      <c r="E157" s="265">
        <v>16416.833333333328</v>
      </c>
      <c r="F157" s="265">
        <v>16331.116666666665</v>
      </c>
      <c r="G157" s="265">
        <v>16182.23333333333</v>
      </c>
      <c r="H157" s="265">
        <v>16651.433333333327</v>
      </c>
      <c r="I157" s="265">
        <v>16800.316666666666</v>
      </c>
      <c r="J157" s="265">
        <v>16886.033333333326</v>
      </c>
      <c r="K157" s="263">
        <v>16714.599999999999</v>
      </c>
      <c r="L157" s="263">
        <v>16480</v>
      </c>
      <c r="M157" s="263">
        <v>0.80206999999999995</v>
      </c>
    </row>
    <row r="158" spans="1:13">
      <c r="A158" s="282">
        <v>149</v>
      </c>
      <c r="B158" s="263" t="s">
        <v>790</v>
      </c>
      <c r="C158" s="263">
        <v>342.65</v>
      </c>
      <c r="D158" s="265">
        <v>342.3</v>
      </c>
      <c r="E158" s="265">
        <v>336.95000000000005</v>
      </c>
      <c r="F158" s="265">
        <v>331.25000000000006</v>
      </c>
      <c r="G158" s="265">
        <v>325.90000000000009</v>
      </c>
      <c r="H158" s="265">
        <v>348</v>
      </c>
      <c r="I158" s="265">
        <v>353.35</v>
      </c>
      <c r="J158" s="265">
        <v>359.04999999999995</v>
      </c>
      <c r="K158" s="263">
        <v>347.65</v>
      </c>
      <c r="L158" s="263">
        <v>336.6</v>
      </c>
      <c r="M158" s="263">
        <v>7.4315300000000004</v>
      </c>
    </row>
    <row r="159" spans="1:13">
      <c r="A159" s="282">
        <v>150</v>
      </c>
      <c r="B159" s="263" t="s">
        <v>265</v>
      </c>
      <c r="C159" s="263">
        <v>548.95000000000005</v>
      </c>
      <c r="D159" s="265">
        <v>546.4666666666667</v>
      </c>
      <c r="E159" s="265">
        <v>541.93333333333339</v>
      </c>
      <c r="F159" s="265">
        <v>534.91666666666674</v>
      </c>
      <c r="G159" s="265">
        <v>530.38333333333344</v>
      </c>
      <c r="H159" s="265">
        <v>553.48333333333335</v>
      </c>
      <c r="I159" s="265">
        <v>558.01666666666665</v>
      </c>
      <c r="J159" s="265">
        <v>565.0333333333333</v>
      </c>
      <c r="K159" s="263">
        <v>551</v>
      </c>
      <c r="L159" s="263">
        <v>539.45000000000005</v>
      </c>
      <c r="M159" s="263">
        <v>1.21109</v>
      </c>
    </row>
    <row r="160" spans="1:13">
      <c r="A160" s="282">
        <v>151</v>
      </c>
      <c r="B160" s="263" t="s">
        <v>155</v>
      </c>
      <c r="C160" s="263">
        <v>104.05</v>
      </c>
      <c r="D160" s="265">
        <v>104.5</v>
      </c>
      <c r="E160" s="265">
        <v>103.1</v>
      </c>
      <c r="F160" s="265">
        <v>102.14999999999999</v>
      </c>
      <c r="G160" s="265">
        <v>100.74999999999999</v>
      </c>
      <c r="H160" s="265">
        <v>105.45</v>
      </c>
      <c r="I160" s="265">
        <v>106.85000000000001</v>
      </c>
      <c r="J160" s="265">
        <v>107.80000000000001</v>
      </c>
      <c r="K160" s="263">
        <v>105.9</v>
      </c>
      <c r="L160" s="263">
        <v>103.55</v>
      </c>
      <c r="M160" s="263">
        <v>149.90087</v>
      </c>
    </row>
    <row r="161" spans="1:13">
      <c r="A161" s="282">
        <v>152</v>
      </c>
      <c r="B161" s="263" t="s">
        <v>154</v>
      </c>
      <c r="C161" s="263">
        <v>119.5</v>
      </c>
      <c r="D161" s="265">
        <v>119.31666666666666</v>
      </c>
      <c r="E161" s="265">
        <v>118.68333333333332</v>
      </c>
      <c r="F161" s="265">
        <v>117.86666666666666</v>
      </c>
      <c r="G161" s="265">
        <v>117.23333333333332</v>
      </c>
      <c r="H161" s="265">
        <v>120.13333333333333</v>
      </c>
      <c r="I161" s="265">
        <v>120.76666666666665</v>
      </c>
      <c r="J161" s="265">
        <v>121.58333333333333</v>
      </c>
      <c r="K161" s="263">
        <v>119.95</v>
      </c>
      <c r="L161" s="263">
        <v>118.5</v>
      </c>
      <c r="M161" s="263">
        <v>5.0001499999999997</v>
      </c>
    </row>
    <row r="162" spans="1:13">
      <c r="A162" s="282">
        <v>153</v>
      </c>
      <c r="B162" s="263" t="s">
        <v>266</v>
      </c>
      <c r="C162" s="263">
        <v>3469.5</v>
      </c>
      <c r="D162" s="265">
        <v>3508</v>
      </c>
      <c r="E162" s="265">
        <v>3406.7</v>
      </c>
      <c r="F162" s="265">
        <v>3343.8999999999996</v>
      </c>
      <c r="G162" s="265">
        <v>3242.5999999999995</v>
      </c>
      <c r="H162" s="265">
        <v>3570.8</v>
      </c>
      <c r="I162" s="265">
        <v>3672.1000000000004</v>
      </c>
      <c r="J162" s="265">
        <v>3734.9000000000005</v>
      </c>
      <c r="K162" s="263">
        <v>3609.3</v>
      </c>
      <c r="L162" s="263">
        <v>3445.2</v>
      </c>
      <c r="M162" s="263">
        <v>0.93539000000000005</v>
      </c>
    </row>
    <row r="163" spans="1:13">
      <c r="A163" s="282">
        <v>154</v>
      </c>
      <c r="B163" s="263" t="s">
        <v>267</v>
      </c>
      <c r="C163" s="263">
        <v>2572.9</v>
      </c>
      <c r="D163" s="265">
        <v>2574.5833333333335</v>
      </c>
      <c r="E163" s="265">
        <v>2543.9666666666672</v>
      </c>
      <c r="F163" s="265">
        <v>2515.0333333333338</v>
      </c>
      <c r="G163" s="265">
        <v>2484.4166666666674</v>
      </c>
      <c r="H163" s="265">
        <v>2603.5166666666669</v>
      </c>
      <c r="I163" s="265">
        <v>2634.1333333333328</v>
      </c>
      <c r="J163" s="265">
        <v>2663.0666666666666</v>
      </c>
      <c r="K163" s="263">
        <v>2605.1999999999998</v>
      </c>
      <c r="L163" s="263">
        <v>2545.65</v>
      </c>
      <c r="M163" s="263">
        <v>1.90906</v>
      </c>
    </row>
    <row r="164" spans="1:13">
      <c r="A164" s="282">
        <v>155</v>
      </c>
      <c r="B164" s="263" t="s">
        <v>156</v>
      </c>
      <c r="C164" s="263">
        <v>29890.7</v>
      </c>
      <c r="D164" s="265">
        <v>30032.116666666669</v>
      </c>
      <c r="E164" s="265">
        <v>29608.683333333338</v>
      </c>
      <c r="F164" s="265">
        <v>29326.666666666668</v>
      </c>
      <c r="G164" s="265">
        <v>28903.233333333337</v>
      </c>
      <c r="H164" s="265">
        <v>30314.133333333339</v>
      </c>
      <c r="I164" s="265">
        <v>30737.566666666673</v>
      </c>
      <c r="J164" s="265">
        <v>31019.583333333339</v>
      </c>
      <c r="K164" s="263">
        <v>30455.55</v>
      </c>
      <c r="L164" s="263">
        <v>29750.1</v>
      </c>
      <c r="M164" s="263">
        <v>0.28988000000000003</v>
      </c>
    </row>
    <row r="165" spans="1:13">
      <c r="A165" s="282">
        <v>156</v>
      </c>
      <c r="B165" s="263" t="s">
        <v>158</v>
      </c>
      <c r="C165" s="263">
        <v>234.85</v>
      </c>
      <c r="D165" s="265">
        <v>236.33333333333334</v>
      </c>
      <c r="E165" s="265">
        <v>233.01666666666668</v>
      </c>
      <c r="F165" s="265">
        <v>231.18333333333334</v>
      </c>
      <c r="G165" s="265">
        <v>227.86666666666667</v>
      </c>
      <c r="H165" s="265">
        <v>238.16666666666669</v>
      </c>
      <c r="I165" s="265">
        <v>241.48333333333335</v>
      </c>
      <c r="J165" s="265">
        <v>243.31666666666669</v>
      </c>
      <c r="K165" s="263">
        <v>239.65</v>
      </c>
      <c r="L165" s="263">
        <v>234.5</v>
      </c>
      <c r="M165" s="263">
        <v>22.31672</v>
      </c>
    </row>
    <row r="166" spans="1:13">
      <c r="A166" s="282">
        <v>157</v>
      </c>
      <c r="B166" s="263" t="s">
        <v>269</v>
      </c>
      <c r="C166" s="263">
        <v>5308.15</v>
      </c>
      <c r="D166" s="265">
        <v>5249.45</v>
      </c>
      <c r="E166" s="265">
        <v>5162.5</v>
      </c>
      <c r="F166" s="265">
        <v>5016.8500000000004</v>
      </c>
      <c r="G166" s="265">
        <v>4929.9000000000005</v>
      </c>
      <c r="H166" s="265">
        <v>5395.0999999999995</v>
      </c>
      <c r="I166" s="265">
        <v>5482.0499999999984</v>
      </c>
      <c r="J166" s="265">
        <v>5627.6999999999989</v>
      </c>
      <c r="K166" s="263">
        <v>5336.4</v>
      </c>
      <c r="L166" s="263">
        <v>5103.8</v>
      </c>
      <c r="M166" s="263">
        <v>2.0773799999999998</v>
      </c>
    </row>
    <row r="167" spans="1:13">
      <c r="A167" s="282">
        <v>158</v>
      </c>
      <c r="B167" s="263" t="s">
        <v>160</v>
      </c>
      <c r="C167" s="263">
        <v>1848.2</v>
      </c>
      <c r="D167" s="265">
        <v>1863.8</v>
      </c>
      <c r="E167" s="265">
        <v>1829.55</v>
      </c>
      <c r="F167" s="265">
        <v>1810.9</v>
      </c>
      <c r="G167" s="265">
        <v>1776.65</v>
      </c>
      <c r="H167" s="265">
        <v>1882.4499999999998</v>
      </c>
      <c r="I167" s="265">
        <v>1916.6999999999998</v>
      </c>
      <c r="J167" s="265">
        <v>1935.3499999999997</v>
      </c>
      <c r="K167" s="263">
        <v>1898.05</v>
      </c>
      <c r="L167" s="263">
        <v>1845.15</v>
      </c>
      <c r="M167" s="263">
        <v>3.2709000000000001</v>
      </c>
    </row>
    <row r="168" spans="1:13">
      <c r="A168" s="282">
        <v>159</v>
      </c>
      <c r="B168" s="263" t="s">
        <v>157</v>
      </c>
      <c r="C168" s="263">
        <v>1692.45</v>
      </c>
      <c r="D168" s="265">
        <v>1705.3166666666666</v>
      </c>
      <c r="E168" s="265">
        <v>1672.1333333333332</v>
      </c>
      <c r="F168" s="265">
        <v>1651.8166666666666</v>
      </c>
      <c r="G168" s="265">
        <v>1618.6333333333332</v>
      </c>
      <c r="H168" s="265">
        <v>1725.6333333333332</v>
      </c>
      <c r="I168" s="265">
        <v>1758.8166666666666</v>
      </c>
      <c r="J168" s="265">
        <v>1779.1333333333332</v>
      </c>
      <c r="K168" s="263">
        <v>1738.5</v>
      </c>
      <c r="L168" s="263">
        <v>1685</v>
      </c>
      <c r="M168" s="263">
        <v>7.4596299999999998</v>
      </c>
    </row>
    <row r="169" spans="1:13">
      <c r="A169" s="282">
        <v>160</v>
      </c>
      <c r="B169" s="263" t="s">
        <v>461</v>
      </c>
      <c r="C169" s="263">
        <v>1539.5</v>
      </c>
      <c r="D169" s="265">
        <v>1545.8333333333333</v>
      </c>
      <c r="E169" s="265">
        <v>1519.6666666666665</v>
      </c>
      <c r="F169" s="265">
        <v>1499.8333333333333</v>
      </c>
      <c r="G169" s="265">
        <v>1473.6666666666665</v>
      </c>
      <c r="H169" s="265">
        <v>1565.6666666666665</v>
      </c>
      <c r="I169" s="265">
        <v>1591.833333333333</v>
      </c>
      <c r="J169" s="265">
        <v>1611.6666666666665</v>
      </c>
      <c r="K169" s="263">
        <v>1572</v>
      </c>
      <c r="L169" s="263">
        <v>1526</v>
      </c>
      <c r="M169" s="263">
        <v>2.5190899999999998</v>
      </c>
    </row>
    <row r="170" spans="1:13">
      <c r="A170" s="282">
        <v>161</v>
      </c>
      <c r="B170" s="263" t="s">
        <v>159</v>
      </c>
      <c r="C170" s="263">
        <v>107.15</v>
      </c>
      <c r="D170" s="265">
        <v>108.2</v>
      </c>
      <c r="E170" s="265">
        <v>105.85000000000001</v>
      </c>
      <c r="F170" s="265">
        <v>104.55000000000001</v>
      </c>
      <c r="G170" s="265">
        <v>102.20000000000002</v>
      </c>
      <c r="H170" s="265">
        <v>109.5</v>
      </c>
      <c r="I170" s="265">
        <v>111.85</v>
      </c>
      <c r="J170" s="265">
        <v>113.14999999999999</v>
      </c>
      <c r="K170" s="263">
        <v>110.55</v>
      </c>
      <c r="L170" s="263">
        <v>106.9</v>
      </c>
      <c r="M170" s="263">
        <v>54.667439999999999</v>
      </c>
    </row>
    <row r="171" spans="1:13">
      <c r="A171" s="282">
        <v>162</v>
      </c>
      <c r="B171" s="263" t="s">
        <v>162</v>
      </c>
      <c r="C171" s="263">
        <v>220.15</v>
      </c>
      <c r="D171" s="265">
        <v>220.95000000000002</v>
      </c>
      <c r="E171" s="265">
        <v>218.25000000000003</v>
      </c>
      <c r="F171" s="265">
        <v>216.35000000000002</v>
      </c>
      <c r="G171" s="265">
        <v>213.65000000000003</v>
      </c>
      <c r="H171" s="265">
        <v>222.85000000000002</v>
      </c>
      <c r="I171" s="265">
        <v>225.55</v>
      </c>
      <c r="J171" s="265">
        <v>227.45000000000002</v>
      </c>
      <c r="K171" s="263">
        <v>223.65</v>
      </c>
      <c r="L171" s="263">
        <v>219.05</v>
      </c>
      <c r="M171" s="263">
        <v>83.036100000000005</v>
      </c>
    </row>
    <row r="172" spans="1:13">
      <c r="A172" s="282">
        <v>163</v>
      </c>
      <c r="B172" s="263" t="s">
        <v>270</v>
      </c>
      <c r="C172" s="263">
        <v>276.05</v>
      </c>
      <c r="D172" s="265">
        <v>276.68333333333334</v>
      </c>
      <c r="E172" s="265">
        <v>273.36666666666667</v>
      </c>
      <c r="F172" s="265">
        <v>270.68333333333334</v>
      </c>
      <c r="G172" s="265">
        <v>267.36666666666667</v>
      </c>
      <c r="H172" s="265">
        <v>279.36666666666667</v>
      </c>
      <c r="I172" s="265">
        <v>282.68333333333339</v>
      </c>
      <c r="J172" s="265">
        <v>285.36666666666667</v>
      </c>
      <c r="K172" s="263">
        <v>280</v>
      </c>
      <c r="L172" s="263">
        <v>274</v>
      </c>
      <c r="M172" s="263">
        <v>4.4531599999999996</v>
      </c>
    </row>
    <row r="173" spans="1:13">
      <c r="A173" s="282">
        <v>164</v>
      </c>
      <c r="B173" s="263" t="s">
        <v>271</v>
      </c>
      <c r="C173" s="263">
        <v>13480.2</v>
      </c>
      <c r="D173" s="265">
        <v>13492.983333333332</v>
      </c>
      <c r="E173" s="265">
        <v>13387.216666666664</v>
      </c>
      <c r="F173" s="265">
        <v>13294.233333333332</v>
      </c>
      <c r="G173" s="265">
        <v>13188.466666666664</v>
      </c>
      <c r="H173" s="265">
        <v>13585.966666666664</v>
      </c>
      <c r="I173" s="265">
        <v>13691.73333333333</v>
      </c>
      <c r="J173" s="265">
        <v>13784.716666666664</v>
      </c>
      <c r="K173" s="263">
        <v>13598.75</v>
      </c>
      <c r="L173" s="263">
        <v>13400</v>
      </c>
      <c r="M173" s="263">
        <v>6.4699999999999994E-2</v>
      </c>
    </row>
    <row r="174" spans="1:13">
      <c r="A174" s="282">
        <v>165</v>
      </c>
      <c r="B174" s="263" t="s">
        <v>161</v>
      </c>
      <c r="C174" s="263">
        <v>35.049999999999997</v>
      </c>
      <c r="D174" s="265">
        <v>35.383333333333333</v>
      </c>
      <c r="E174" s="265">
        <v>34.566666666666663</v>
      </c>
      <c r="F174" s="265">
        <v>34.083333333333329</v>
      </c>
      <c r="G174" s="265">
        <v>33.266666666666659</v>
      </c>
      <c r="H174" s="265">
        <v>35.866666666666667</v>
      </c>
      <c r="I174" s="265">
        <v>36.683333333333344</v>
      </c>
      <c r="J174" s="265">
        <v>37.166666666666671</v>
      </c>
      <c r="K174" s="263">
        <v>36.200000000000003</v>
      </c>
      <c r="L174" s="263">
        <v>34.9</v>
      </c>
      <c r="M174" s="263">
        <v>1271.30844</v>
      </c>
    </row>
    <row r="175" spans="1:13">
      <c r="A175" s="282">
        <v>166</v>
      </c>
      <c r="B175" s="263" t="s">
        <v>165</v>
      </c>
      <c r="C175" s="263">
        <v>190.3</v>
      </c>
      <c r="D175" s="265">
        <v>191.78333333333333</v>
      </c>
      <c r="E175" s="265">
        <v>187.01666666666665</v>
      </c>
      <c r="F175" s="265">
        <v>183.73333333333332</v>
      </c>
      <c r="G175" s="265">
        <v>178.96666666666664</v>
      </c>
      <c r="H175" s="265">
        <v>195.06666666666666</v>
      </c>
      <c r="I175" s="265">
        <v>199.83333333333337</v>
      </c>
      <c r="J175" s="265">
        <v>203.11666666666667</v>
      </c>
      <c r="K175" s="263">
        <v>196.55</v>
      </c>
      <c r="L175" s="263">
        <v>188.5</v>
      </c>
      <c r="M175" s="263">
        <v>202.28144</v>
      </c>
    </row>
    <row r="176" spans="1:13">
      <c r="A176" s="282">
        <v>167</v>
      </c>
      <c r="B176" s="263" t="s">
        <v>166</v>
      </c>
      <c r="C176" s="263">
        <v>127.85</v>
      </c>
      <c r="D176" s="265">
        <v>129.39999999999998</v>
      </c>
      <c r="E176" s="265">
        <v>125.84999999999997</v>
      </c>
      <c r="F176" s="265">
        <v>123.85</v>
      </c>
      <c r="G176" s="265">
        <v>120.29999999999998</v>
      </c>
      <c r="H176" s="265">
        <v>131.39999999999995</v>
      </c>
      <c r="I176" s="265">
        <v>134.94999999999996</v>
      </c>
      <c r="J176" s="265">
        <v>136.94999999999993</v>
      </c>
      <c r="K176" s="263">
        <v>132.94999999999999</v>
      </c>
      <c r="L176" s="263">
        <v>127.4</v>
      </c>
      <c r="M176" s="263">
        <v>57.481630000000003</v>
      </c>
    </row>
    <row r="177" spans="1:13">
      <c r="A177" s="282">
        <v>168</v>
      </c>
      <c r="B177" s="263" t="s">
        <v>273</v>
      </c>
      <c r="C177" s="263">
        <v>528.5</v>
      </c>
      <c r="D177" s="265">
        <v>531.33333333333337</v>
      </c>
      <c r="E177" s="265">
        <v>517.66666666666674</v>
      </c>
      <c r="F177" s="265">
        <v>506.83333333333337</v>
      </c>
      <c r="G177" s="265">
        <v>493.16666666666674</v>
      </c>
      <c r="H177" s="265">
        <v>542.16666666666674</v>
      </c>
      <c r="I177" s="265">
        <v>555.83333333333348</v>
      </c>
      <c r="J177" s="265">
        <v>566.66666666666674</v>
      </c>
      <c r="K177" s="263">
        <v>545</v>
      </c>
      <c r="L177" s="263">
        <v>520.5</v>
      </c>
      <c r="M177" s="263">
        <v>4.3369400000000002</v>
      </c>
    </row>
    <row r="178" spans="1:13">
      <c r="A178" s="282">
        <v>169</v>
      </c>
      <c r="B178" s="263" t="s">
        <v>167</v>
      </c>
      <c r="C178" s="263">
        <v>2024.05</v>
      </c>
      <c r="D178" s="265">
        <v>2025.2833333333335</v>
      </c>
      <c r="E178" s="265">
        <v>2006.0666666666671</v>
      </c>
      <c r="F178" s="265">
        <v>1988.0833333333335</v>
      </c>
      <c r="G178" s="265">
        <v>1968.866666666667</v>
      </c>
      <c r="H178" s="265">
        <v>2043.2666666666671</v>
      </c>
      <c r="I178" s="265">
        <v>2062.4833333333336</v>
      </c>
      <c r="J178" s="265">
        <v>2080.4666666666672</v>
      </c>
      <c r="K178" s="263">
        <v>2044.5</v>
      </c>
      <c r="L178" s="263">
        <v>2007.3</v>
      </c>
      <c r="M178" s="263">
        <v>80.35915</v>
      </c>
    </row>
    <row r="179" spans="1:13">
      <c r="A179" s="282">
        <v>170</v>
      </c>
      <c r="B179" s="263" t="s">
        <v>815</v>
      </c>
      <c r="C179" s="263">
        <v>990.05</v>
      </c>
      <c r="D179" s="265">
        <v>994</v>
      </c>
      <c r="E179" s="265">
        <v>972</v>
      </c>
      <c r="F179" s="265">
        <v>953.95</v>
      </c>
      <c r="G179" s="265">
        <v>931.95</v>
      </c>
      <c r="H179" s="265">
        <v>1012.05</v>
      </c>
      <c r="I179" s="265">
        <v>1034.05</v>
      </c>
      <c r="J179" s="265">
        <v>1052.0999999999999</v>
      </c>
      <c r="K179" s="263">
        <v>1016</v>
      </c>
      <c r="L179" s="263">
        <v>975.95</v>
      </c>
      <c r="M179" s="263">
        <v>20.285039999999999</v>
      </c>
    </row>
    <row r="180" spans="1:13">
      <c r="A180" s="282">
        <v>171</v>
      </c>
      <c r="B180" s="263" t="s">
        <v>274</v>
      </c>
      <c r="C180" s="263">
        <v>928.2</v>
      </c>
      <c r="D180" s="265">
        <v>928.16666666666663</v>
      </c>
      <c r="E180" s="265">
        <v>921.33333333333326</v>
      </c>
      <c r="F180" s="265">
        <v>914.46666666666658</v>
      </c>
      <c r="G180" s="265">
        <v>907.63333333333321</v>
      </c>
      <c r="H180" s="265">
        <v>935.0333333333333</v>
      </c>
      <c r="I180" s="265">
        <v>941.86666666666656</v>
      </c>
      <c r="J180" s="265">
        <v>948.73333333333335</v>
      </c>
      <c r="K180" s="263">
        <v>935</v>
      </c>
      <c r="L180" s="263">
        <v>921.3</v>
      </c>
      <c r="M180" s="263">
        <v>8.3057700000000008</v>
      </c>
    </row>
    <row r="181" spans="1:13">
      <c r="A181" s="282">
        <v>172</v>
      </c>
      <c r="B181" s="263" t="s">
        <v>172</v>
      </c>
      <c r="C181" s="263">
        <v>6440.2</v>
      </c>
      <c r="D181" s="265">
        <v>6460.45</v>
      </c>
      <c r="E181" s="265">
        <v>6378.45</v>
      </c>
      <c r="F181" s="265">
        <v>6316.7</v>
      </c>
      <c r="G181" s="265">
        <v>6234.7</v>
      </c>
      <c r="H181" s="265">
        <v>6522.2</v>
      </c>
      <c r="I181" s="265">
        <v>6604.2</v>
      </c>
      <c r="J181" s="265">
        <v>6665.95</v>
      </c>
      <c r="K181" s="263">
        <v>6542.45</v>
      </c>
      <c r="L181" s="263">
        <v>6398.7</v>
      </c>
      <c r="M181" s="263">
        <v>1.3026500000000001</v>
      </c>
    </row>
    <row r="182" spans="1:13">
      <c r="A182" s="282">
        <v>173</v>
      </c>
      <c r="B182" s="263" t="s">
        <v>478</v>
      </c>
      <c r="C182" s="263">
        <v>7490.6</v>
      </c>
      <c r="D182" s="265">
        <v>7512.2</v>
      </c>
      <c r="E182" s="265">
        <v>7450.4</v>
      </c>
      <c r="F182" s="265">
        <v>7410.2</v>
      </c>
      <c r="G182" s="265">
        <v>7348.4</v>
      </c>
      <c r="H182" s="265">
        <v>7552.4</v>
      </c>
      <c r="I182" s="265">
        <v>7614.2000000000007</v>
      </c>
      <c r="J182" s="265">
        <v>7654.4</v>
      </c>
      <c r="K182" s="263">
        <v>7574</v>
      </c>
      <c r="L182" s="263">
        <v>7472</v>
      </c>
      <c r="M182" s="263">
        <v>0.23315</v>
      </c>
    </row>
    <row r="183" spans="1:13">
      <c r="A183" s="282">
        <v>174</v>
      </c>
      <c r="B183" s="263" t="s">
        <v>170</v>
      </c>
      <c r="C183" s="263">
        <v>28444.35</v>
      </c>
      <c r="D183" s="265">
        <v>28581.25</v>
      </c>
      <c r="E183" s="265">
        <v>28112.5</v>
      </c>
      <c r="F183" s="265">
        <v>27780.65</v>
      </c>
      <c r="G183" s="265">
        <v>27311.9</v>
      </c>
      <c r="H183" s="265">
        <v>28913.1</v>
      </c>
      <c r="I183" s="265">
        <v>29381.85</v>
      </c>
      <c r="J183" s="265">
        <v>29713.699999999997</v>
      </c>
      <c r="K183" s="263">
        <v>29050</v>
      </c>
      <c r="L183" s="263">
        <v>28249.4</v>
      </c>
      <c r="M183" s="263">
        <v>0.47588999999999998</v>
      </c>
    </row>
    <row r="184" spans="1:13">
      <c r="A184" s="282">
        <v>175</v>
      </c>
      <c r="B184" s="263" t="s">
        <v>173</v>
      </c>
      <c r="C184" s="263">
        <v>1416.3</v>
      </c>
      <c r="D184" s="265">
        <v>1413.6000000000001</v>
      </c>
      <c r="E184" s="265">
        <v>1392.7000000000003</v>
      </c>
      <c r="F184" s="265">
        <v>1369.1000000000001</v>
      </c>
      <c r="G184" s="265">
        <v>1348.2000000000003</v>
      </c>
      <c r="H184" s="265">
        <v>1437.2000000000003</v>
      </c>
      <c r="I184" s="265">
        <v>1458.1000000000004</v>
      </c>
      <c r="J184" s="265">
        <v>1481.7000000000003</v>
      </c>
      <c r="K184" s="263">
        <v>1434.5</v>
      </c>
      <c r="L184" s="263">
        <v>1390</v>
      </c>
      <c r="M184" s="263">
        <v>28.940110000000001</v>
      </c>
    </row>
    <row r="185" spans="1:13">
      <c r="A185" s="282">
        <v>176</v>
      </c>
      <c r="B185" s="263" t="s">
        <v>171</v>
      </c>
      <c r="C185" s="263">
        <v>1877.45</v>
      </c>
      <c r="D185" s="265">
        <v>1888.8166666666666</v>
      </c>
      <c r="E185" s="265">
        <v>1859.6333333333332</v>
      </c>
      <c r="F185" s="265">
        <v>1841.8166666666666</v>
      </c>
      <c r="G185" s="265">
        <v>1812.6333333333332</v>
      </c>
      <c r="H185" s="265">
        <v>1906.6333333333332</v>
      </c>
      <c r="I185" s="265">
        <v>1935.8166666666666</v>
      </c>
      <c r="J185" s="265">
        <v>1953.6333333333332</v>
      </c>
      <c r="K185" s="263">
        <v>1918</v>
      </c>
      <c r="L185" s="263">
        <v>1871</v>
      </c>
      <c r="M185" s="263">
        <v>6.3167600000000004</v>
      </c>
    </row>
    <row r="186" spans="1:13">
      <c r="A186" s="282">
        <v>177</v>
      </c>
      <c r="B186" s="263" t="s">
        <v>169</v>
      </c>
      <c r="C186" s="263">
        <v>359.4</v>
      </c>
      <c r="D186" s="265">
        <v>361.61666666666662</v>
      </c>
      <c r="E186" s="265">
        <v>353.28333333333325</v>
      </c>
      <c r="F186" s="265">
        <v>347.16666666666663</v>
      </c>
      <c r="G186" s="265">
        <v>338.83333333333326</v>
      </c>
      <c r="H186" s="265">
        <v>367.73333333333323</v>
      </c>
      <c r="I186" s="265">
        <v>376.06666666666661</v>
      </c>
      <c r="J186" s="265">
        <v>382.18333333333322</v>
      </c>
      <c r="K186" s="263">
        <v>369.95</v>
      </c>
      <c r="L186" s="263">
        <v>355.5</v>
      </c>
      <c r="M186" s="263">
        <v>636.92926</v>
      </c>
    </row>
    <row r="187" spans="1:13">
      <c r="A187" s="282">
        <v>178</v>
      </c>
      <c r="B187" s="263" t="s">
        <v>168</v>
      </c>
      <c r="C187" s="263">
        <v>112.5</v>
      </c>
      <c r="D187" s="265">
        <v>110.25</v>
      </c>
      <c r="E187" s="265">
        <v>107</v>
      </c>
      <c r="F187" s="265">
        <v>101.5</v>
      </c>
      <c r="G187" s="265">
        <v>98.25</v>
      </c>
      <c r="H187" s="265">
        <v>115.75</v>
      </c>
      <c r="I187" s="265">
        <v>119</v>
      </c>
      <c r="J187" s="265">
        <v>124.5</v>
      </c>
      <c r="K187" s="263">
        <v>113.5</v>
      </c>
      <c r="L187" s="263">
        <v>104.75</v>
      </c>
      <c r="M187" s="263">
        <v>1444.3508099999999</v>
      </c>
    </row>
    <row r="188" spans="1:13">
      <c r="A188" s="282">
        <v>179</v>
      </c>
      <c r="B188" s="263" t="s">
        <v>175</v>
      </c>
      <c r="C188" s="263">
        <v>644.5</v>
      </c>
      <c r="D188" s="265">
        <v>645.86666666666667</v>
      </c>
      <c r="E188" s="265">
        <v>639.73333333333335</v>
      </c>
      <c r="F188" s="265">
        <v>634.9666666666667</v>
      </c>
      <c r="G188" s="265">
        <v>628.83333333333337</v>
      </c>
      <c r="H188" s="265">
        <v>650.63333333333333</v>
      </c>
      <c r="I188" s="265">
        <v>656.76666666666677</v>
      </c>
      <c r="J188" s="265">
        <v>661.5333333333333</v>
      </c>
      <c r="K188" s="263">
        <v>652</v>
      </c>
      <c r="L188" s="263">
        <v>641.1</v>
      </c>
      <c r="M188" s="263">
        <v>56.762900000000002</v>
      </c>
    </row>
    <row r="189" spans="1:13">
      <c r="A189" s="282">
        <v>180</v>
      </c>
      <c r="B189" s="263" t="s">
        <v>176</v>
      </c>
      <c r="C189" s="263">
        <v>519.45000000000005</v>
      </c>
      <c r="D189" s="265">
        <v>513.16666666666663</v>
      </c>
      <c r="E189" s="265">
        <v>502.43333333333328</v>
      </c>
      <c r="F189" s="265">
        <v>485.41666666666663</v>
      </c>
      <c r="G189" s="265">
        <v>474.68333333333328</v>
      </c>
      <c r="H189" s="265">
        <v>530.18333333333328</v>
      </c>
      <c r="I189" s="265">
        <v>540.91666666666663</v>
      </c>
      <c r="J189" s="265">
        <v>557.93333333333328</v>
      </c>
      <c r="K189" s="263">
        <v>523.9</v>
      </c>
      <c r="L189" s="263">
        <v>496.15</v>
      </c>
      <c r="M189" s="263">
        <v>55.27581</v>
      </c>
    </row>
    <row r="190" spans="1:13">
      <c r="A190" s="282">
        <v>181</v>
      </c>
      <c r="B190" s="263" t="s">
        <v>275</v>
      </c>
      <c r="C190" s="263">
        <v>575.6</v>
      </c>
      <c r="D190" s="265">
        <v>586.16666666666663</v>
      </c>
      <c r="E190" s="265">
        <v>559.48333333333323</v>
      </c>
      <c r="F190" s="265">
        <v>543.36666666666656</v>
      </c>
      <c r="G190" s="265">
        <v>516.68333333333317</v>
      </c>
      <c r="H190" s="265">
        <v>602.2833333333333</v>
      </c>
      <c r="I190" s="265">
        <v>628.9666666666667</v>
      </c>
      <c r="J190" s="265">
        <v>645.08333333333337</v>
      </c>
      <c r="K190" s="263">
        <v>612.85</v>
      </c>
      <c r="L190" s="263">
        <v>570.04999999999995</v>
      </c>
      <c r="M190" s="263">
        <v>11.471270000000001</v>
      </c>
    </row>
    <row r="191" spans="1:13">
      <c r="A191" s="282">
        <v>182</v>
      </c>
      <c r="B191" s="263" t="s">
        <v>188</v>
      </c>
      <c r="C191" s="263">
        <v>633.75</v>
      </c>
      <c r="D191" s="265">
        <v>639</v>
      </c>
      <c r="E191" s="265">
        <v>625.75</v>
      </c>
      <c r="F191" s="265">
        <v>617.75</v>
      </c>
      <c r="G191" s="265">
        <v>604.5</v>
      </c>
      <c r="H191" s="265">
        <v>647</v>
      </c>
      <c r="I191" s="265">
        <v>660.25</v>
      </c>
      <c r="J191" s="265">
        <v>668.25</v>
      </c>
      <c r="K191" s="263">
        <v>652.25</v>
      </c>
      <c r="L191" s="263">
        <v>631</v>
      </c>
      <c r="M191" s="263">
        <v>75.754549999999995</v>
      </c>
    </row>
    <row r="192" spans="1:13">
      <c r="A192" s="282">
        <v>183</v>
      </c>
      <c r="B192" s="263" t="s">
        <v>177</v>
      </c>
      <c r="C192" s="263">
        <v>763.25</v>
      </c>
      <c r="D192" s="265">
        <v>766.93333333333339</v>
      </c>
      <c r="E192" s="265">
        <v>756.86666666666679</v>
      </c>
      <c r="F192" s="265">
        <v>750.48333333333335</v>
      </c>
      <c r="G192" s="265">
        <v>740.41666666666674</v>
      </c>
      <c r="H192" s="265">
        <v>773.31666666666683</v>
      </c>
      <c r="I192" s="265">
        <v>783.38333333333344</v>
      </c>
      <c r="J192" s="265">
        <v>789.76666666666688</v>
      </c>
      <c r="K192" s="263">
        <v>777</v>
      </c>
      <c r="L192" s="263">
        <v>760.55</v>
      </c>
      <c r="M192" s="263">
        <v>35.861330000000002</v>
      </c>
    </row>
    <row r="193" spans="1:13">
      <c r="A193" s="282">
        <v>184</v>
      </c>
      <c r="B193" s="263" t="s">
        <v>183</v>
      </c>
      <c r="C193" s="263">
        <v>3115.25</v>
      </c>
      <c r="D193" s="265">
        <v>3126.0333333333333</v>
      </c>
      <c r="E193" s="265">
        <v>3094.7166666666667</v>
      </c>
      <c r="F193" s="265">
        <v>3074.1833333333334</v>
      </c>
      <c r="G193" s="265">
        <v>3042.8666666666668</v>
      </c>
      <c r="H193" s="265">
        <v>3146.5666666666666</v>
      </c>
      <c r="I193" s="265">
        <v>3177.8833333333332</v>
      </c>
      <c r="J193" s="265">
        <v>3198.4166666666665</v>
      </c>
      <c r="K193" s="263">
        <v>3157.35</v>
      </c>
      <c r="L193" s="263">
        <v>3105.5</v>
      </c>
      <c r="M193" s="263">
        <v>16.213950000000001</v>
      </c>
    </row>
    <row r="194" spans="1:13">
      <c r="A194" s="282">
        <v>185</v>
      </c>
      <c r="B194" s="263" t="s">
        <v>804</v>
      </c>
      <c r="C194" s="263">
        <v>671.85</v>
      </c>
      <c r="D194" s="265">
        <v>672.76666666666677</v>
      </c>
      <c r="E194" s="265">
        <v>665.08333333333348</v>
      </c>
      <c r="F194" s="265">
        <v>658.31666666666672</v>
      </c>
      <c r="G194" s="265">
        <v>650.63333333333344</v>
      </c>
      <c r="H194" s="265">
        <v>679.53333333333353</v>
      </c>
      <c r="I194" s="265">
        <v>687.2166666666667</v>
      </c>
      <c r="J194" s="265">
        <v>693.98333333333358</v>
      </c>
      <c r="K194" s="263">
        <v>680.45</v>
      </c>
      <c r="L194" s="263">
        <v>666</v>
      </c>
      <c r="M194" s="263">
        <v>32.470950000000002</v>
      </c>
    </row>
    <row r="195" spans="1:13">
      <c r="A195" s="282">
        <v>186</v>
      </c>
      <c r="B195" s="263" t="s">
        <v>179</v>
      </c>
      <c r="C195" s="263">
        <v>301.89999999999998</v>
      </c>
      <c r="D195" s="265">
        <v>304.38333333333333</v>
      </c>
      <c r="E195" s="265">
        <v>298.76666666666665</v>
      </c>
      <c r="F195" s="265">
        <v>295.63333333333333</v>
      </c>
      <c r="G195" s="265">
        <v>290.01666666666665</v>
      </c>
      <c r="H195" s="265">
        <v>307.51666666666665</v>
      </c>
      <c r="I195" s="265">
        <v>313.13333333333333</v>
      </c>
      <c r="J195" s="265">
        <v>316.26666666666665</v>
      </c>
      <c r="K195" s="263">
        <v>310</v>
      </c>
      <c r="L195" s="263">
        <v>301.25</v>
      </c>
      <c r="M195" s="263">
        <v>366.47291999999999</v>
      </c>
    </row>
    <row r="196" spans="1:13">
      <c r="A196" s="282">
        <v>187</v>
      </c>
      <c r="B196" s="254" t="s">
        <v>181</v>
      </c>
      <c r="C196" s="254">
        <v>97.65</v>
      </c>
      <c r="D196" s="289">
        <v>98.433333333333337</v>
      </c>
      <c r="E196" s="289">
        <v>96.666666666666671</v>
      </c>
      <c r="F196" s="289">
        <v>95.683333333333337</v>
      </c>
      <c r="G196" s="289">
        <v>93.916666666666671</v>
      </c>
      <c r="H196" s="289">
        <v>99.416666666666671</v>
      </c>
      <c r="I196" s="289">
        <v>101.18333333333332</v>
      </c>
      <c r="J196" s="289">
        <v>102.16666666666667</v>
      </c>
      <c r="K196" s="254">
        <v>100.2</v>
      </c>
      <c r="L196" s="254">
        <v>97.45</v>
      </c>
      <c r="M196" s="254">
        <v>398.09692000000001</v>
      </c>
    </row>
    <row r="197" spans="1:13">
      <c r="A197" s="282">
        <v>188</v>
      </c>
      <c r="B197" s="254" t="s">
        <v>182</v>
      </c>
      <c r="C197" s="254">
        <v>1031.3499999999999</v>
      </c>
      <c r="D197" s="289">
        <v>1017.1</v>
      </c>
      <c r="E197" s="289">
        <v>997.25</v>
      </c>
      <c r="F197" s="289">
        <v>963.15</v>
      </c>
      <c r="G197" s="289">
        <v>943.3</v>
      </c>
      <c r="H197" s="289">
        <v>1051.2</v>
      </c>
      <c r="I197" s="289">
        <v>1071.0500000000002</v>
      </c>
      <c r="J197" s="289">
        <v>1105.1500000000001</v>
      </c>
      <c r="K197" s="254">
        <v>1036.95</v>
      </c>
      <c r="L197" s="254">
        <v>983</v>
      </c>
      <c r="M197" s="254">
        <v>447.18646999999999</v>
      </c>
    </row>
    <row r="198" spans="1:13">
      <c r="A198" s="282">
        <v>189</v>
      </c>
      <c r="B198" s="254" t="s">
        <v>184</v>
      </c>
      <c r="C198" s="254">
        <v>976.9</v>
      </c>
      <c r="D198" s="289">
        <v>977.48333333333323</v>
      </c>
      <c r="E198" s="289">
        <v>969.96666666666647</v>
      </c>
      <c r="F198" s="289">
        <v>963.03333333333319</v>
      </c>
      <c r="G198" s="289">
        <v>955.51666666666642</v>
      </c>
      <c r="H198" s="289">
        <v>984.41666666666652</v>
      </c>
      <c r="I198" s="289">
        <v>991.93333333333317</v>
      </c>
      <c r="J198" s="289">
        <v>998.86666666666656</v>
      </c>
      <c r="K198" s="254">
        <v>985</v>
      </c>
      <c r="L198" s="254">
        <v>970.55</v>
      </c>
      <c r="M198" s="254">
        <v>27.47579</v>
      </c>
    </row>
    <row r="199" spans="1:13">
      <c r="A199" s="282">
        <v>190</v>
      </c>
      <c r="B199" s="254" t="s">
        <v>164</v>
      </c>
      <c r="C199" s="254">
        <v>989.65</v>
      </c>
      <c r="D199" s="289">
        <v>984.86666666666679</v>
      </c>
      <c r="E199" s="289">
        <v>970.98333333333358</v>
      </c>
      <c r="F199" s="289">
        <v>952.31666666666683</v>
      </c>
      <c r="G199" s="289">
        <v>938.43333333333362</v>
      </c>
      <c r="H199" s="289">
        <v>1003.5333333333335</v>
      </c>
      <c r="I199" s="289">
        <v>1017.4166666666667</v>
      </c>
      <c r="J199" s="289">
        <v>1036.0833333333335</v>
      </c>
      <c r="K199" s="254">
        <v>998.75</v>
      </c>
      <c r="L199" s="254">
        <v>966.2</v>
      </c>
      <c r="M199" s="254">
        <v>7.4164199999999996</v>
      </c>
    </row>
    <row r="200" spans="1:13">
      <c r="A200" s="282">
        <v>191</v>
      </c>
      <c r="B200" s="254" t="s">
        <v>185</v>
      </c>
      <c r="C200" s="254">
        <v>1506.8</v>
      </c>
      <c r="D200" s="289">
        <v>1510.4333333333334</v>
      </c>
      <c r="E200" s="289">
        <v>1493.3666666666668</v>
      </c>
      <c r="F200" s="289">
        <v>1479.9333333333334</v>
      </c>
      <c r="G200" s="289">
        <v>1462.8666666666668</v>
      </c>
      <c r="H200" s="289">
        <v>1523.8666666666668</v>
      </c>
      <c r="I200" s="289">
        <v>1540.9333333333334</v>
      </c>
      <c r="J200" s="289">
        <v>1554.3666666666668</v>
      </c>
      <c r="K200" s="254">
        <v>1527.5</v>
      </c>
      <c r="L200" s="254">
        <v>1497</v>
      </c>
      <c r="M200" s="254">
        <v>19.275459999999999</v>
      </c>
    </row>
    <row r="201" spans="1:13">
      <c r="A201" s="282">
        <v>192</v>
      </c>
      <c r="B201" s="254" t="s">
        <v>186</v>
      </c>
      <c r="C201" s="254">
        <v>2500.4499999999998</v>
      </c>
      <c r="D201" s="289">
        <v>2503.5833333333335</v>
      </c>
      <c r="E201" s="289">
        <v>2472.3666666666668</v>
      </c>
      <c r="F201" s="289">
        <v>2444.2833333333333</v>
      </c>
      <c r="G201" s="289">
        <v>2413.0666666666666</v>
      </c>
      <c r="H201" s="289">
        <v>2531.666666666667</v>
      </c>
      <c r="I201" s="289">
        <v>2562.8833333333332</v>
      </c>
      <c r="J201" s="289">
        <v>2590.9666666666672</v>
      </c>
      <c r="K201" s="254">
        <v>2534.8000000000002</v>
      </c>
      <c r="L201" s="254">
        <v>2475.5</v>
      </c>
      <c r="M201" s="254">
        <v>3.8321000000000001</v>
      </c>
    </row>
    <row r="202" spans="1:13">
      <c r="A202" s="282">
        <v>193</v>
      </c>
      <c r="B202" s="254" t="s">
        <v>187</v>
      </c>
      <c r="C202" s="254">
        <v>394.65</v>
      </c>
      <c r="D202" s="289">
        <v>395.31666666666666</v>
      </c>
      <c r="E202" s="289">
        <v>387.63333333333333</v>
      </c>
      <c r="F202" s="289">
        <v>380.61666666666667</v>
      </c>
      <c r="G202" s="289">
        <v>372.93333333333334</v>
      </c>
      <c r="H202" s="289">
        <v>402.33333333333331</v>
      </c>
      <c r="I202" s="289">
        <v>410.01666666666659</v>
      </c>
      <c r="J202" s="289">
        <v>417.0333333333333</v>
      </c>
      <c r="K202" s="254">
        <v>403</v>
      </c>
      <c r="L202" s="254">
        <v>388.3</v>
      </c>
      <c r="M202" s="254">
        <v>12.48574</v>
      </c>
    </row>
    <row r="203" spans="1:13">
      <c r="A203" s="282">
        <v>194</v>
      </c>
      <c r="B203" s="254" t="s">
        <v>510</v>
      </c>
      <c r="C203" s="254">
        <v>775.85</v>
      </c>
      <c r="D203" s="289">
        <v>777.81666666666661</v>
      </c>
      <c r="E203" s="289">
        <v>766.63333333333321</v>
      </c>
      <c r="F203" s="289">
        <v>757.41666666666663</v>
      </c>
      <c r="G203" s="289">
        <v>746.23333333333323</v>
      </c>
      <c r="H203" s="289">
        <v>787.03333333333319</v>
      </c>
      <c r="I203" s="289">
        <v>798.21666666666658</v>
      </c>
      <c r="J203" s="289">
        <v>807.43333333333317</v>
      </c>
      <c r="K203" s="254">
        <v>789</v>
      </c>
      <c r="L203" s="254">
        <v>768.6</v>
      </c>
      <c r="M203" s="254">
        <v>5.8957100000000002</v>
      </c>
    </row>
    <row r="204" spans="1:13">
      <c r="A204" s="282">
        <v>195</v>
      </c>
      <c r="B204" s="254" t="s">
        <v>193</v>
      </c>
      <c r="C204" s="254">
        <v>615.79999999999995</v>
      </c>
      <c r="D204" s="289">
        <v>615.5333333333333</v>
      </c>
      <c r="E204" s="289">
        <v>610.06666666666661</v>
      </c>
      <c r="F204" s="289">
        <v>604.33333333333326</v>
      </c>
      <c r="G204" s="289">
        <v>598.86666666666656</v>
      </c>
      <c r="H204" s="289">
        <v>621.26666666666665</v>
      </c>
      <c r="I204" s="289">
        <v>626.73333333333335</v>
      </c>
      <c r="J204" s="289">
        <v>632.4666666666667</v>
      </c>
      <c r="K204" s="254">
        <v>621</v>
      </c>
      <c r="L204" s="254">
        <v>609.79999999999995</v>
      </c>
      <c r="M204" s="254">
        <v>62.570140000000002</v>
      </c>
    </row>
    <row r="205" spans="1:13">
      <c r="A205" s="282">
        <v>196</v>
      </c>
      <c r="B205" s="254" t="s">
        <v>191</v>
      </c>
      <c r="C205" s="254">
        <v>6382.45</v>
      </c>
      <c r="D205" s="289">
        <v>6383.3833333333341</v>
      </c>
      <c r="E205" s="289">
        <v>6319.4666666666681</v>
      </c>
      <c r="F205" s="289">
        <v>6256.4833333333336</v>
      </c>
      <c r="G205" s="289">
        <v>6192.5666666666675</v>
      </c>
      <c r="H205" s="289">
        <v>6446.3666666666686</v>
      </c>
      <c r="I205" s="289">
        <v>6510.2833333333347</v>
      </c>
      <c r="J205" s="289">
        <v>6573.2666666666692</v>
      </c>
      <c r="K205" s="254">
        <v>6447.3</v>
      </c>
      <c r="L205" s="254">
        <v>6320.4</v>
      </c>
      <c r="M205" s="254">
        <v>4.0686900000000001</v>
      </c>
    </row>
    <row r="206" spans="1:13">
      <c r="A206" s="282">
        <v>197</v>
      </c>
      <c r="B206" s="254" t="s">
        <v>192</v>
      </c>
      <c r="C206" s="254">
        <v>34.75</v>
      </c>
      <c r="D206" s="289">
        <v>34.616666666666667</v>
      </c>
      <c r="E206" s="289">
        <v>33.983333333333334</v>
      </c>
      <c r="F206" s="289">
        <v>33.216666666666669</v>
      </c>
      <c r="G206" s="289">
        <v>32.583333333333336</v>
      </c>
      <c r="H206" s="289">
        <v>35.383333333333333</v>
      </c>
      <c r="I206" s="289">
        <v>36.016666666666673</v>
      </c>
      <c r="J206" s="289">
        <v>36.783333333333331</v>
      </c>
      <c r="K206" s="254">
        <v>35.25</v>
      </c>
      <c r="L206" s="254">
        <v>33.85</v>
      </c>
      <c r="M206" s="254">
        <v>99.863929999999996</v>
      </c>
    </row>
    <row r="207" spans="1:13">
      <c r="A207" s="282">
        <v>198</v>
      </c>
      <c r="B207" s="254" t="s">
        <v>189</v>
      </c>
      <c r="C207" s="254">
        <v>1196.7</v>
      </c>
      <c r="D207" s="289">
        <v>1199.55</v>
      </c>
      <c r="E207" s="289">
        <v>1179.1499999999999</v>
      </c>
      <c r="F207" s="289">
        <v>1161.5999999999999</v>
      </c>
      <c r="G207" s="289">
        <v>1141.1999999999998</v>
      </c>
      <c r="H207" s="289">
        <v>1217.0999999999999</v>
      </c>
      <c r="I207" s="289">
        <v>1237.5</v>
      </c>
      <c r="J207" s="289">
        <v>1255.05</v>
      </c>
      <c r="K207" s="254">
        <v>1219.95</v>
      </c>
      <c r="L207" s="254">
        <v>1182</v>
      </c>
      <c r="M207" s="254">
        <v>3.7894899999999998</v>
      </c>
    </row>
    <row r="208" spans="1:13">
      <c r="A208" s="282">
        <v>199</v>
      </c>
      <c r="B208" s="254" t="s">
        <v>141</v>
      </c>
      <c r="C208" s="254">
        <v>525.25</v>
      </c>
      <c r="D208" s="289">
        <v>530.06666666666672</v>
      </c>
      <c r="E208" s="289">
        <v>518.48333333333346</v>
      </c>
      <c r="F208" s="289">
        <v>511.7166666666667</v>
      </c>
      <c r="G208" s="289">
        <v>500.13333333333344</v>
      </c>
      <c r="H208" s="289">
        <v>536.83333333333348</v>
      </c>
      <c r="I208" s="289">
        <v>548.41666666666674</v>
      </c>
      <c r="J208" s="289">
        <v>555.18333333333351</v>
      </c>
      <c r="K208" s="254">
        <v>541.65</v>
      </c>
      <c r="L208" s="254">
        <v>523.29999999999995</v>
      </c>
      <c r="M208" s="254">
        <v>22.6036</v>
      </c>
    </row>
    <row r="209" spans="1:13">
      <c r="A209" s="282">
        <v>200</v>
      </c>
      <c r="B209" s="254" t="s">
        <v>277</v>
      </c>
      <c r="C209" s="254">
        <v>223.65</v>
      </c>
      <c r="D209" s="289">
        <v>224.46666666666667</v>
      </c>
      <c r="E209" s="289">
        <v>221.53333333333333</v>
      </c>
      <c r="F209" s="289">
        <v>219.41666666666666</v>
      </c>
      <c r="G209" s="289">
        <v>216.48333333333332</v>
      </c>
      <c r="H209" s="289">
        <v>226.58333333333334</v>
      </c>
      <c r="I209" s="289">
        <v>229.51666666666668</v>
      </c>
      <c r="J209" s="289">
        <v>231.63333333333335</v>
      </c>
      <c r="K209" s="254">
        <v>227.4</v>
      </c>
      <c r="L209" s="254">
        <v>222.35</v>
      </c>
      <c r="M209" s="254">
        <v>2.82789</v>
      </c>
    </row>
    <row r="210" spans="1:13">
      <c r="A210" s="282">
        <v>201</v>
      </c>
      <c r="B210" s="254" t="s">
        <v>522</v>
      </c>
      <c r="C210" s="254">
        <v>937.05</v>
      </c>
      <c r="D210" s="289">
        <v>945.68333333333339</v>
      </c>
      <c r="E210" s="289">
        <v>896.36666666666679</v>
      </c>
      <c r="F210" s="289">
        <v>855.68333333333339</v>
      </c>
      <c r="G210" s="289">
        <v>806.36666666666679</v>
      </c>
      <c r="H210" s="289">
        <v>986.36666666666679</v>
      </c>
      <c r="I210" s="289">
        <v>1035.6833333333334</v>
      </c>
      <c r="J210" s="289">
        <v>1076.3666666666668</v>
      </c>
      <c r="K210" s="254">
        <v>995</v>
      </c>
      <c r="L210" s="254">
        <v>905</v>
      </c>
      <c r="M210" s="254">
        <v>7.0199800000000003</v>
      </c>
    </row>
    <row r="211" spans="1:13">
      <c r="A211" s="282">
        <v>202</v>
      </c>
      <c r="B211" s="254" t="s">
        <v>118</v>
      </c>
      <c r="C211" s="254">
        <v>8.4</v>
      </c>
      <c r="D211" s="289">
        <v>8.5</v>
      </c>
      <c r="E211" s="289">
        <v>8.25</v>
      </c>
      <c r="F211" s="289">
        <v>8.1</v>
      </c>
      <c r="G211" s="289">
        <v>7.85</v>
      </c>
      <c r="H211" s="289">
        <v>8.65</v>
      </c>
      <c r="I211" s="289">
        <v>8.9</v>
      </c>
      <c r="J211" s="289">
        <v>9.0500000000000007</v>
      </c>
      <c r="K211" s="254">
        <v>8.75</v>
      </c>
      <c r="L211" s="254">
        <v>8.35</v>
      </c>
      <c r="M211" s="254">
        <v>1556.1311599999999</v>
      </c>
    </row>
    <row r="212" spans="1:13">
      <c r="A212" s="282">
        <v>203</v>
      </c>
      <c r="B212" s="254" t="s">
        <v>195</v>
      </c>
      <c r="C212" s="254">
        <v>967.1</v>
      </c>
      <c r="D212" s="289">
        <v>973.51666666666677</v>
      </c>
      <c r="E212" s="289">
        <v>957.58333333333348</v>
      </c>
      <c r="F212" s="289">
        <v>948.06666666666672</v>
      </c>
      <c r="G212" s="289">
        <v>932.13333333333344</v>
      </c>
      <c r="H212" s="289">
        <v>983.03333333333353</v>
      </c>
      <c r="I212" s="289">
        <v>998.9666666666667</v>
      </c>
      <c r="J212" s="289">
        <v>1008.4833333333336</v>
      </c>
      <c r="K212" s="254">
        <v>989.45</v>
      </c>
      <c r="L212" s="254">
        <v>964</v>
      </c>
      <c r="M212" s="254">
        <v>14.091060000000001</v>
      </c>
    </row>
    <row r="213" spans="1:13">
      <c r="A213" s="282">
        <v>204</v>
      </c>
      <c r="B213" s="254" t="s">
        <v>528</v>
      </c>
      <c r="C213" s="254">
        <v>2171.5</v>
      </c>
      <c r="D213" s="289">
        <v>2169.5666666666666</v>
      </c>
      <c r="E213" s="289">
        <v>2149.9833333333331</v>
      </c>
      <c r="F213" s="289">
        <v>2128.4666666666667</v>
      </c>
      <c r="G213" s="289">
        <v>2108.8833333333332</v>
      </c>
      <c r="H213" s="289">
        <v>2191.083333333333</v>
      </c>
      <c r="I213" s="289">
        <v>2210.666666666667</v>
      </c>
      <c r="J213" s="289">
        <v>2232.1833333333329</v>
      </c>
      <c r="K213" s="254">
        <v>2189.15</v>
      </c>
      <c r="L213" s="254">
        <v>2148.0500000000002</v>
      </c>
      <c r="M213" s="254">
        <v>0.60958000000000001</v>
      </c>
    </row>
    <row r="214" spans="1:13">
      <c r="A214" s="282">
        <v>205</v>
      </c>
      <c r="B214" s="254" t="s">
        <v>196</v>
      </c>
      <c r="C214" s="289">
        <v>489.85</v>
      </c>
      <c r="D214" s="289">
        <v>489.45000000000005</v>
      </c>
      <c r="E214" s="289">
        <v>486.10000000000008</v>
      </c>
      <c r="F214" s="289">
        <v>482.35</v>
      </c>
      <c r="G214" s="289">
        <v>479.00000000000006</v>
      </c>
      <c r="H214" s="289">
        <v>493.2000000000001</v>
      </c>
      <c r="I214" s="289">
        <v>496.55</v>
      </c>
      <c r="J214" s="289">
        <v>500.30000000000013</v>
      </c>
      <c r="K214" s="289">
        <v>492.8</v>
      </c>
      <c r="L214" s="289">
        <v>485.7</v>
      </c>
      <c r="M214" s="289">
        <v>76.411330000000007</v>
      </c>
    </row>
    <row r="215" spans="1:13">
      <c r="A215" s="282">
        <v>206</v>
      </c>
      <c r="B215" s="254" t="s">
        <v>197</v>
      </c>
      <c r="C215" s="289">
        <v>14.5</v>
      </c>
      <c r="D215" s="289">
        <v>14.666666666666666</v>
      </c>
      <c r="E215" s="289">
        <v>14.183333333333332</v>
      </c>
      <c r="F215" s="289">
        <v>13.866666666666665</v>
      </c>
      <c r="G215" s="289">
        <v>13.383333333333331</v>
      </c>
      <c r="H215" s="289">
        <v>14.983333333333333</v>
      </c>
      <c r="I215" s="289">
        <v>15.466666666666667</v>
      </c>
      <c r="J215" s="289">
        <v>15.783333333333333</v>
      </c>
      <c r="K215" s="289">
        <v>15.15</v>
      </c>
      <c r="L215" s="289">
        <v>14.35</v>
      </c>
      <c r="M215" s="289">
        <v>1355.59239</v>
      </c>
    </row>
    <row r="216" spans="1:13">
      <c r="A216" s="282">
        <v>207</v>
      </c>
      <c r="B216" s="254" t="s">
        <v>198</v>
      </c>
      <c r="C216" s="289">
        <v>186.55</v>
      </c>
      <c r="D216" s="289">
        <v>188.06666666666669</v>
      </c>
      <c r="E216" s="289">
        <v>184.48333333333338</v>
      </c>
      <c r="F216" s="289">
        <v>182.41666666666669</v>
      </c>
      <c r="G216" s="289">
        <v>178.83333333333337</v>
      </c>
      <c r="H216" s="289">
        <v>190.13333333333338</v>
      </c>
      <c r="I216" s="289">
        <v>193.7166666666667</v>
      </c>
      <c r="J216" s="289">
        <v>195.78333333333339</v>
      </c>
      <c r="K216" s="289">
        <v>191.65</v>
      </c>
      <c r="L216" s="289">
        <v>186</v>
      </c>
      <c r="M216" s="289">
        <v>94.830089999999998</v>
      </c>
    </row>
    <row r="217" spans="1:13">
      <c r="A217" s="282"/>
      <c r="B217" s="254"/>
      <c r="C217" s="289"/>
      <c r="D217" s="289"/>
      <c r="E217" s="289"/>
      <c r="F217" s="289"/>
      <c r="G217" s="289"/>
      <c r="H217" s="289"/>
      <c r="I217" s="289"/>
      <c r="J217" s="289"/>
      <c r="K217" s="289"/>
      <c r="L217" s="289"/>
      <c r="M217" s="289"/>
    </row>
    <row r="218" spans="1:13">
      <c r="A218" s="38"/>
      <c r="B218" s="273"/>
      <c r="C218" s="272"/>
      <c r="D218" s="272"/>
      <c r="E218" s="272"/>
      <c r="F218" s="272"/>
      <c r="G218" s="272"/>
      <c r="H218" s="272"/>
      <c r="I218" s="272"/>
      <c r="J218" s="272"/>
      <c r="K218" s="272"/>
      <c r="L218" s="293"/>
      <c r="M218" s="13"/>
    </row>
    <row r="219" spans="1:13">
      <c r="A219" s="38"/>
      <c r="B219" s="13"/>
      <c r="C219" s="272"/>
      <c r="D219" s="272"/>
      <c r="E219" s="272"/>
      <c r="F219" s="272"/>
      <c r="G219" s="272"/>
      <c r="H219" s="272"/>
      <c r="I219" s="272"/>
      <c r="J219" s="272"/>
      <c r="K219" s="272"/>
      <c r="L219" s="293"/>
      <c r="M219" s="13"/>
    </row>
    <row r="220" spans="1:13">
      <c r="A220" s="38"/>
      <c r="B220" s="13"/>
      <c r="C220" s="272"/>
      <c r="D220" s="272"/>
      <c r="E220" s="272"/>
      <c r="F220" s="272"/>
      <c r="G220" s="272"/>
      <c r="H220" s="272"/>
      <c r="I220" s="272"/>
      <c r="J220" s="272"/>
      <c r="K220" s="272"/>
      <c r="L220" s="293"/>
      <c r="M220" s="13"/>
    </row>
    <row r="221" spans="1:13">
      <c r="A221" s="290" t="s">
        <v>279</v>
      </c>
      <c r="B221" s="13"/>
      <c r="C221" s="272"/>
      <c r="D221" s="272"/>
      <c r="E221" s="272"/>
      <c r="F221" s="272"/>
      <c r="G221" s="272"/>
      <c r="H221" s="272"/>
      <c r="I221" s="272"/>
      <c r="J221" s="272"/>
      <c r="K221" s="272"/>
      <c r="L221" s="293"/>
      <c r="M221" s="13"/>
    </row>
    <row r="222" spans="1:13">
      <c r="B222" s="13"/>
      <c r="C222" s="272"/>
      <c r="D222" s="272"/>
      <c r="E222" s="272"/>
      <c r="F222" s="272"/>
      <c r="G222" s="272"/>
      <c r="H222" s="272"/>
      <c r="I222" s="272"/>
      <c r="J222" s="272"/>
      <c r="K222" s="272"/>
      <c r="L222" s="293"/>
      <c r="M222" s="13"/>
    </row>
    <row r="223" spans="1:13">
      <c r="B223" s="13"/>
      <c r="C223" s="272"/>
      <c r="D223" s="272"/>
      <c r="E223" s="272"/>
      <c r="F223" s="272"/>
      <c r="G223" s="272"/>
      <c r="H223" s="272"/>
      <c r="I223" s="272"/>
      <c r="J223" s="272"/>
      <c r="K223" s="272"/>
      <c r="L223" s="293"/>
      <c r="M223" s="13"/>
    </row>
    <row r="224" spans="1:13">
      <c r="A224" s="291" t="s">
        <v>280</v>
      </c>
      <c r="B224" s="13"/>
      <c r="C224" s="272"/>
      <c r="D224" s="272"/>
      <c r="E224" s="272"/>
      <c r="F224" s="272"/>
      <c r="G224" s="272"/>
      <c r="H224" s="272"/>
      <c r="I224" s="272"/>
      <c r="J224" s="272"/>
      <c r="K224" s="272"/>
      <c r="L224" s="293"/>
      <c r="M224" s="13"/>
    </row>
    <row r="225" spans="1:15">
      <c r="A225" s="292"/>
      <c r="B225" s="13"/>
      <c r="C225" s="272"/>
      <c r="D225" s="272"/>
      <c r="E225" s="272"/>
      <c r="F225" s="272"/>
      <c r="G225" s="272"/>
      <c r="H225" s="272"/>
      <c r="I225" s="272"/>
      <c r="J225" s="272"/>
      <c r="K225" s="272"/>
      <c r="L225" s="293"/>
      <c r="M225" s="13"/>
    </row>
    <row r="226" spans="1:15">
      <c r="A226" s="276" t="s">
        <v>281</v>
      </c>
      <c r="B226" s="13"/>
      <c r="C226" s="272"/>
      <c r="D226" s="272"/>
      <c r="E226" s="272"/>
      <c r="F226" s="272"/>
      <c r="G226" s="272"/>
      <c r="H226" s="272"/>
      <c r="I226" s="272"/>
      <c r="J226" s="272"/>
      <c r="K226" s="272"/>
      <c r="L226" s="293"/>
      <c r="M226" s="13"/>
    </row>
    <row r="227" spans="1:15">
      <c r="A227" s="277" t="s">
        <v>199</v>
      </c>
      <c r="B227" s="13"/>
      <c r="C227" s="272"/>
      <c r="D227" s="272"/>
      <c r="E227" s="272"/>
      <c r="F227" s="272"/>
      <c r="G227" s="272"/>
      <c r="H227" s="272"/>
      <c r="I227" s="272"/>
      <c r="J227" s="272"/>
      <c r="K227" s="272"/>
      <c r="L227" s="293"/>
      <c r="M227" s="13"/>
      <c r="N227" s="13"/>
      <c r="O227" s="13"/>
    </row>
    <row r="228" spans="1:15">
      <c r="A228" s="277" t="s">
        <v>200</v>
      </c>
      <c r="B228" s="13"/>
      <c r="C228" s="272"/>
      <c r="D228" s="272"/>
      <c r="E228" s="272"/>
      <c r="F228" s="272"/>
      <c r="G228" s="272"/>
      <c r="H228" s="272"/>
      <c r="I228" s="272"/>
      <c r="J228" s="272"/>
      <c r="K228" s="272"/>
      <c r="L228" s="293"/>
      <c r="M228" s="13"/>
      <c r="N228" s="13"/>
      <c r="O228" s="13"/>
    </row>
    <row r="229" spans="1:15">
      <c r="A229" s="277" t="s">
        <v>201</v>
      </c>
      <c r="B229" s="13"/>
      <c r="C229" s="274"/>
      <c r="D229" s="274"/>
      <c r="E229" s="274"/>
      <c r="F229" s="274"/>
      <c r="G229" s="274"/>
      <c r="H229" s="274"/>
      <c r="I229" s="274"/>
      <c r="J229" s="274"/>
      <c r="K229" s="274"/>
      <c r="L229" s="293"/>
      <c r="M229" s="13"/>
      <c r="N229" s="13"/>
      <c r="O229" s="13"/>
    </row>
    <row r="230" spans="1:15">
      <c r="A230" s="277" t="s">
        <v>202</v>
      </c>
      <c r="B230" s="13"/>
      <c r="C230" s="272"/>
      <c r="D230" s="272"/>
      <c r="E230" s="272"/>
      <c r="F230" s="272"/>
      <c r="G230" s="272"/>
      <c r="H230" s="272"/>
      <c r="I230" s="272"/>
      <c r="J230" s="272"/>
      <c r="K230" s="272"/>
      <c r="L230" s="293"/>
      <c r="M230" s="13"/>
      <c r="N230" s="13"/>
      <c r="O230" s="13"/>
    </row>
    <row r="231" spans="1:15">
      <c r="A231" s="277" t="s">
        <v>203</v>
      </c>
      <c r="B231" s="13"/>
      <c r="C231" s="272"/>
      <c r="D231" s="272"/>
      <c r="E231" s="272"/>
      <c r="F231" s="272"/>
      <c r="G231" s="272"/>
      <c r="H231" s="272"/>
      <c r="I231" s="272"/>
      <c r="J231" s="272"/>
      <c r="K231" s="272"/>
      <c r="L231" s="293"/>
      <c r="M231" s="13"/>
      <c r="N231" s="13"/>
      <c r="O231" s="13"/>
    </row>
    <row r="232" spans="1:15">
      <c r="A232" s="278"/>
      <c r="B232" s="13"/>
      <c r="C232" s="272"/>
      <c r="D232" s="272"/>
      <c r="E232" s="272"/>
      <c r="F232" s="272"/>
      <c r="G232" s="272"/>
      <c r="H232" s="272"/>
      <c r="I232" s="272"/>
      <c r="J232" s="272"/>
      <c r="K232" s="272"/>
      <c r="L232" s="293"/>
      <c r="M232" s="13"/>
      <c r="N232" s="13"/>
      <c r="O232" s="13"/>
    </row>
    <row r="233" spans="1:15">
      <c r="A233" s="13"/>
      <c r="B233" s="13"/>
      <c r="C233" s="272"/>
      <c r="D233" s="272"/>
      <c r="E233" s="272"/>
      <c r="F233" s="272"/>
      <c r="G233" s="272"/>
      <c r="H233" s="272"/>
      <c r="I233" s="272"/>
      <c r="J233" s="272"/>
      <c r="K233" s="272"/>
      <c r="L233" s="293"/>
      <c r="M233" s="13"/>
      <c r="N233" s="13"/>
      <c r="O233" s="13"/>
    </row>
    <row r="234" spans="1:15">
      <c r="A234" s="13"/>
      <c r="B234" s="13"/>
      <c r="C234" s="272"/>
      <c r="D234" s="272"/>
      <c r="E234" s="272"/>
      <c r="F234" s="272"/>
      <c r="G234" s="272"/>
      <c r="H234" s="272"/>
      <c r="I234" s="272"/>
      <c r="J234" s="272"/>
      <c r="K234" s="272"/>
      <c r="L234" s="293"/>
      <c r="M234" s="13"/>
      <c r="N234" s="13"/>
      <c r="O234" s="13"/>
    </row>
    <row r="235" spans="1:15">
      <c r="A235" s="13"/>
      <c r="B235" s="13"/>
      <c r="C235" s="272"/>
      <c r="D235" s="272"/>
      <c r="E235" s="272"/>
      <c r="F235" s="272"/>
      <c r="G235" s="272"/>
      <c r="H235" s="272"/>
      <c r="I235" s="272"/>
      <c r="J235" s="272"/>
      <c r="K235" s="272"/>
      <c r="L235" s="293"/>
      <c r="M235" s="13"/>
      <c r="N235" s="13"/>
      <c r="O235" s="13"/>
    </row>
    <row r="236" spans="1:15">
      <c r="A236" s="13"/>
      <c r="B236" s="13"/>
      <c r="C236" s="272"/>
      <c r="D236" s="272"/>
      <c r="E236" s="272"/>
      <c r="F236" s="272"/>
      <c r="G236" s="272"/>
      <c r="H236" s="272"/>
      <c r="I236" s="272"/>
      <c r="J236" s="272"/>
      <c r="K236" s="272"/>
      <c r="L236" s="293"/>
      <c r="M236" s="13"/>
      <c r="N236" s="13"/>
      <c r="O236" s="13"/>
    </row>
    <row r="237" spans="1:15">
      <c r="A237" s="257" t="s">
        <v>204</v>
      </c>
      <c r="B237" s="13"/>
      <c r="C237" s="272"/>
      <c r="D237" s="272"/>
      <c r="E237" s="272"/>
      <c r="F237" s="272"/>
      <c r="G237" s="272"/>
      <c r="H237" s="272"/>
      <c r="I237" s="272"/>
      <c r="J237" s="272"/>
      <c r="K237" s="272"/>
      <c r="L237" s="293"/>
      <c r="M237" s="13"/>
      <c r="N237" s="13"/>
      <c r="O237" s="13"/>
    </row>
    <row r="238" spans="1:15">
      <c r="A238" s="275" t="s">
        <v>205</v>
      </c>
      <c r="B238" s="13"/>
      <c r="C238" s="272"/>
      <c r="D238" s="272"/>
      <c r="E238" s="272"/>
      <c r="F238" s="272"/>
      <c r="G238" s="272"/>
      <c r="H238" s="272"/>
      <c r="I238" s="272"/>
      <c r="J238" s="272"/>
      <c r="K238" s="272"/>
      <c r="L238" s="293"/>
      <c r="M238" s="13"/>
    </row>
    <row r="239" spans="1:15">
      <c r="A239" s="275" t="s">
        <v>206</v>
      </c>
      <c r="B239" s="13"/>
      <c r="C239" s="272"/>
      <c r="D239" s="272"/>
      <c r="E239" s="272"/>
      <c r="F239" s="272"/>
      <c r="G239" s="272"/>
      <c r="H239" s="272"/>
      <c r="I239" s="272"/>
      <c r="J239" s="272"/>
      <c r="K239" s="272"/>
      <c r="L239" s="293"/>
      <c r="M239" s="13"/>
    </row>
    <row r="240" spans="1:15">
      <c r="A240" s="275" t="s">
        <v>207</v>
      </c>
      <c r="B240" s="13"/>
      <c r="C240" s="272"/>
      <c r="D240" s="272"/>
      <c r="E240" s="272"/>
      <c r="F240" s="272"/>
      <c r="G240" s="272"/>
      <c r="H240" s="272"/>
      <c r="I240" s="272"/>
      <c r="J240" s="272"/>
      <c r="K240" s="272"/>
      <c r="L240" s="293"/>
      <c r="M240" s="13"/>
    </row>
    <row r="241" spans="1:13">
      <c r="A241" s="279" t="s">
        <v>208</v>
      </c>
      <c r="B241" s="13"/>
      <c r="C241" s="272"/>
      <c r="D241" s="272"/>
      <c r="E241" s="272"/>
      <c r="F241" s="272"/>
      <c r="G241" s="272"/>
      <c r="H241" s="272"/>
      <c r="I241" s="272"/>
      <c r="J241" s="272"/>
      <c r="K241" s="272"/>
      <c r="L241" s="293"/>
      <c r="M241" s="13"/>
    </row>
    <row r="242" spans="1:13">
      <c r="A242" s="279" t="s">
        <v>209</v>
      </c>
      <c r="B242" s="13"/>
      <c r="C242" s="272"/>
      <c r="D242" s="272"/>
      <c r="E242" s="272"/>
      <c r="F242" s="272"/>
      <c r="G242" s="272"/>
      <c r="H242" s="272"/>
      <c r="I242" s="272"/>
      <c r="J242" s="272"/>
      <c r="K242" s="272"/>
      <c r="L242" s="293"/>
      <c r="M242" s="13"/>
    </row>
    <row r="243" spans="1:13">
      <c r="A243" s="279" t="s">
        <v>210</v>
      </c>
      <c r="B243" s="13"/>
      <c r="C243" s="272"/>
      <c r="D243" s="272"/>
      <c r="E243" s="272"/>
      <c r="F243" s="272"/>
      <c r="G243" s="272"/>
      <c r="H243" s="272"/>
      <c r="I243" s="272"/>
      <c r="J243" s="272"/>
      <c r="K243" s="272"/>
      <c r="L243" s="293"/>
      <c r="M243" s="13"/>
    </row>
    <row r="244" spans="1:13">
      <c r="A244" s="279" t="s">
        <v>211</v>
      </c>
      <c r="B244" s="13"/>
      <c r="C244" s="272"/>
      <c r="D244" s="272"/>
      <c r="E244" s="272"/>
      <c r="F244" s="272"/>
      <c r="G244" s="272"/>
      <c r="H244" s="272"/>
      <c r="I244" s="272"/>
      <c r="J244" s="272"/>
      <c r="K244" s="272"/>
      <c r="L244" s="293"/>
      <c r="M244" s="13"/>
    </row>
    <row r="245" spans="1:13">
      <c r="A245" s="279" t="s">
        <v>212</v>
      </c>
      <c r="B245" s="13"/>
      <c r="C245" s="272"/>
      <c r="D245" s="272"/>
      <c r="E245" s="272"/>
      <c r="F245" s="272"/>
      <c r="G245" s="272"/>
      <c r="H245" s="272"/>
      <c r="I245" s="272"/>
      <c r="J245" s="272"/>
      <c r="K245" s="272"/>
      <c r="L245" s="293"/>
      <c r="M245" s="13"/>
    </row>
    <row r="246" spans="1:13">
      <c r="A246" s="279" t="s">
        <v>213</v>
      </c>
      <c r="B246" s="13"/>
      <c r="C246" s="274"/>
      <c r="D246" s="274"/>
      <c r="E246" s="274"/>
      <c r="F246" s="274"/>
      <c r="G246" s="274"/>
      <c r="H246" s="274"/>
      <c r="I246" s="274"/>
      <c r="J246" s="274"/>
      <c r="K246" s="274"/>
      <c r="L246" s="293"/>
      <c r="M246" s="13"/>
    </row>
    <row r="247" spans="1:13">
      <c r="B247" s="13"/>
      <c r="C247" s="272"/>
      <c r="D247" s="272"/>
      <c r="E247" s="272"/>
      <c r="F247" s="272"/>
      <c r="G247" s="272"/>
      <c r="H247" s="272"/>
      <c r="I247" s="272"/>
      <c r="J247" s="272"/>
      <c r="K247" s="272"/>
      <c r="L247" s="293"/>
      <c r="M247" s="13"/>
    </row>
    <row r="248" spans="1:13">
      <c r="B248" s="13"/>
      <c r="C248" s="272"/>
      <c r="D248" s="272"/>
      <c r="E248" s="272"/>
      <c r="F248" s="272"/>
      <c r="G248" s="272"/>
      <c r="H248" s="272"/>
      <c r="I248" s="272"/>
      <c r="J248" s="272"/>
      <c r="K248" s="272"/>
      <c r="L248" s="293"/>
      <c r="M248" s="13"/>
    </row>
    <row r="249" spans="1:13">
      <c r="B249" s="13"/>
      <c r="C249" s="272"/>
      <c r="D249" s="272"/>
      <c r="E249" s="272"/>
      <c r="F249" s="272"/>
      <c r="G249" s="272"/>
      <c r="H249" s="272"/>
      <c r="I249" s="272"/>
      <c r="J249" s="272"/>
      <c r="K249" s="272"/>
      <c r="L249" s="293"/>
      <c r="M249" s="13"/>
    </row>
    <row r="250" spans="1:13">
      <c r="B250" s="13"/>
      <c r="C250" s="272"/>
      <c r="D250" s="272"/>
      <c r="E250" s="272"/>
      <c r="F250" s="272"/>
      <c r="G250" s="272"/>
      <c r="H250" s="272"/>
      <c r="I250" s="272"/>
      <c r="J250" s="272"/>
      <c r="K250" s="272"/>
      <c r="L250" s="293"/>
      <c r="M250" s="13"/>
    </row>
    <row r="251" spans="1:13">
      <c r="B251" s="13"/>
      <c r="C251" s="272"/>
      <c r="D251" s="272"/>
      <c r="E251" s="272"/>
      <c r="F251" s="272"/>
      <c r="G251" s="272"/>
      <c r="H251" s="272"/>
      <c r="I251" s="272"/>
      <c r="J251" s="272"/>
      <c r="K251" s="272"/>
      <c r="L251" s="293"/>
      <c r="M251" s="13"/>
    </row>
    <row r="252" spans="1:13">
      <c r="B252" s="13"/>
      <c r="C252" s="272"/>
      <c r="D252" s="272"/>
      <c r="E252" s="272"/>
      <c r="F252" s="272"/>
      <c r="G252" s="272"/>
      <c r="H252" s="272"/>
      <c r="I252" s="272"/>
      <c r="J252" s="272"/>
      <c r="K252" s="272"/>
      <c r="L252" s="293"/>
      <c r="M252" s="13"/>
    </row>
    <row r="253" spans="1:13">
      <c r="B253" s="13"/>
      <c r="C253" s="272"/>
      <c r="D253" s="272"/>
      <c r="E253" s="272"/>
      <c r="F253" s="272"/>
      <c r="G253" s="272"/>
      <c r="H253" s="272"/>
      <c r="I253" s="272"/>
      <c r="J253" s="272"/>
      <c r="K253" s="272"/>
      <c r="L253" s="293"/>
      <c r="M253" s="13"/>
    </row>
    <row r="254" spans="1:13">
      <c r="B254" s="13"/>
      <c r="C254" s="272"/>
      <c r="D254" s="272"/>
      <c r="E254" s="272"/>
      <c r="F254" s="272"/>
      <c r="G254" s="272"/>
      <c r="H254" s="272"/>
      <c r="I254" s="272"/>
      <c r="J254" s="272"/>
      <c r="K254" s="272"/>
      <c r="L254" s="293"/>
      <c r="M254" s="13"/>
    </row>
    <row r="255" spans="1:13">
      <c r="B255" s="13"/>
      <c r="C255" s="272"/>
      <c r="D255" s="272"/>
      <c r="E255" s="272"/>
      <c r="F255" s="272"/>
      <c r="G255" s="272"/>
      <c r="H255" s="272"/>
      <c r="I255" s="272"/>
      <c r="J255" s="272"/>
      <c r="K255" s="272"/>
      <c r="L255" s="293"/>
      <c r="M255" s="13"/>
    </row>
    <row r="256" spans="1:13">
      <c r="B256" s="13"/>
      <c r="C256" s="272"/>
      <c r="D256" s="272"/>
      <c r="E256" s="272"/>
      <c r="F256" s="272"/>
      <c r="G256" s="272"/>
      <c r="H256" s="272"/>
      <c r="I256" s="272"/>
      <c r="J256" s="272"/>
      <c r="K256" s="272"/>
      <c r="L256" s="293"/>
      <c r="M256" s="13"/>
    </row>
    <row r="257" spans="2:13">
      <c r="B257" s="13"/>
      <c r="C257" s="272"/>
      <c r="D257" s="272"/>
      <c r="E257" s="272"/>
      <c r="F257" s="272"/>
      <c r="G257" s="272"/>
      <c r="H257" s="272"/>
      <c r="I257" s="272"/>
      <c r="J257" s="272"/>
      <c r="K257" s="272"/>
      <c r="L257" s="293"/>
      <c r="M257" s="13"/>
    </row>
    <row r="258" spans="2:13">
      <c r="B258" s="13"/>
      <c r="C258" s="272"/>
      <c r="D258" s="272"/>
      <c r="E258" s="272"/>
      <c r="F258" s="272"/>
      <c r="G258" s="272"/>
      <c r="H258" s="272"/>
      <c r="I258" s="272"/>
      <c r="J258" s="272"/>
      <c r="K258" s="272"/>
      <c r="L258" s="293"/>
      <c r="M258" s="13"/>
    </row>
    <row r="259" spans="2:13">
      <c r="B259" s="13"/>
      <c r="C259" s="272"/>
      <c r="D259" s="272"/>
      <c r="E259" s="272"/>
      <c r="F259" s="272"/>
      <c r="G259" s="272"/>
      <c r="H259" s="272"/>
      <c r="I259" s="272"/>
      <c r="J259" s="272"/>
      <c r="K259" s="272"/>
      <c r="L259" s="293"/>
      <c r="M259" s="13"/>
    </row>
    <row r="260" spans="2:13">
      <c r="B260" s="13"/>
      <c r="C260" s="272"/>
      <c r="D260" s="272"/>
      <c r="E260" s="272"/>
      <c r="F260" s="272"/>
      <c r="G260" s="272"/>
      <c r="H260" s="272"/>
      <c r="I260" s="272"/>
      <c r="J260" s="272"/>
      <c r="K260" s="272"/>
      <c r="L260" s="293"/>
      <c r="M260" s="13"/>
    </row>
    <row r="261" spans="2:13">
      <c r="B261" s="13"/>
      <c r="C261" s="272"/>
      <c r="D261" s="272"/>
      <c r="E261" s="272"/>
      <c r="F261" s="272"/>
      <c r="G261" s="272"/>
      <c r="H261" s="272"/>
      <c r="I261" s="272"/>
      <c r="J261" s="272"/>
      <c r="K261" s="272"/>
      <c r="L261" s="293"/>
      <c r="M261" s="13"/>
    </row>
    <row r="262" spans="2:13">
      <c r="B262" s="13"/>
      <c r="C262" s="272"/>
      <c r="D262" s="272"/>
      <c r="E262" s="272"/>
      <c r="F262" s="272"/>
      <c r="G262" s="272"/>
      <c r="H262" s="272"/>
      <c r="I262" s="272"/>
      <c r="J262" s="272"/>
      <c r="K262" s="272"/>
      <c r="L262" s="293"/>
      <c r="M262" s="13"/>
    </row>
    <row r="263" spans="2:13">
      <c r="B263" s="13"/>
      <c r="C263" s="272"/>
      <c r="D263" s="272"/>
      <c r="E263" s="272"/>
      <c r="F263" s="272"/>
      <c r="G263" s="272"/>
      <c r="H263" s="272"/>
      <c r="I263" s="272"/>
      <c r="J263" s="272"/>
      <c r="K263" s="272"/>
      <c r="L263" s="293"/>
      <c r="M263" s="13"/>
    </row>
    <row r="264" spans="2:13">
      <c r="B264" s="13"/>
      <c r="C264" s="272"/>
      <c r="D264" s="272"/>
      <c r="E264" s="272"/>
      <c r="F264" s="272"/>
      <c r="G264" s="272"/>
      <c r="H264" s="272"/>
      <c r="I264" s="272"/>
      <c r="J264" s="272"/>
      <c r="K264" s="272"/>
      <c r="L264" s="293"/>
      <c r="M264" s="13"/>
    </row>
    <row r="265" spans="2:13">
      <c r="B265" s="13"/>
      <c r="C265" s="272"/>
      <c r="D265" s="272"/>
      <c r="E265" s="272"/>
      <c r="F265" s="272"/>
      <c r="G265" s="272"/>
      <c r="H265" s="272"/>
      <c r="I265" s="272"/>
      <c r="J265" s="272"/>
      <c r="K265" s="272"/>
      <c r="L265" s="293"/>
      <c r="M265" s="13"/>
    </row>
    <row r="266" spans="2:13">
      <c r="B266" s="13"/>
      <c r="C266" s="272"/>
      <c r="D266" s="272"/>
      <c r="E266" s="272"/>
      <c r="F266" s="272"/>
      <c r="G266" s="272"/>
      <c r="H266" s="272"/>
      <c r="I266" s="272"/>
      <c r="J266" s="272"/>
      <c r="K266" s="272"/>
      <c r="L266" s="293"/>
      <c r="M266" s="13"/>
    </row>
    <row r="267" spans="2:13">
      <c r="B267" s="13"/>
      <c r="C267" s="272"/>
      <c r="D267" s="272"/>
      <c r="E267" s="272"/>
      <c r="F267" s="272"/>
      <c r="G267" s="272"/>
      <c r="H267" s="272"/>
      <c r="I267" s="272"/>
      <c r="J267" s="272"/>
      <c r="K267" s="272"/>
      <c r="L267" s="293"/>
      <c r="M267" s="13"/>
    </row>
    <row r="268" spans="2:13">
      <c r="B268" s="13"/>
      <c r="C268" s="272"/>
      <c r="D268" s="272"/>
      <c r="E268" s="272"/>
      <c r="F268" s="272"/>
      <c r="G268" s="272"/>
      <c r="H268" s="272"/>
      <c r="I268" s="272"/>
      <c r="J268" s="272"/>
      <c r="K268" s="272"/>
      <c r="L268" s="293"/>
      <c r="M268" s="13"/>
    </row>
    <row r="269" spans="2:13">
      <c r="B269" s="13"/>
      <c r="C269" s="272"/>
      <c r="D269" s="272"/>
      <c r="E269" s="272"/>
      <c r="F269" s="272"/>
      <c r="G269" s="272"/>
      <c r="H269" s="272"/>
      <c r="I269" s="272"/>
      <c r="J269" s="272"/>
      <c r="K269" s="272"/>
      <c r="L269" s="293"/>
      <c r="M269" s="13"/>
    </row>
    <row r="270" spans="2:13">
      <c r="B270" s="13"/>
      <c r="C270" s="272"/>
      <c r="D270" s="272"/>
      <c r="E270" s="272"/>
      <c r="F270" s="272"/>
      <c r="G270" s="272"/>
      <c r="H270" s="272"/>
      <c r="I270" s="272"/>
      <c r="J270" s="272"/>
      <c r="K270" s="272"/>
      <c r="L270" s="293"/>
      <c r="M270" s="13"/>
    </row>
    <row r="271" spans="2:13">
      <c r="B271" s="13"/>
      <c r="C271" s="272"/>
      <c r="D271" s="272"/>
      <c r="E271" s="272"/>
      <c r="F271" s="272"/>
      <c r="G271" s="272"/>
      <c r="H271" s="272"/>
      <c r="I271" s="272"/>
      <c r="J271" s="272"/>
      <c r="K271" s="272"/>
      <c r="L271" s="293"/>
      <c r="M271" s="13"/>
    </row>
    <row r="272" spans="2:13">
      <c r="B272" s="13"/>
      <c r="C272" s="272"/>
      <c r="D272" s="272"/>
      <c r="E272" s="272"/>
      <c r="F272" s="272"/>
      <c r="G272" s="272"/>
      <c r="H272" s="272"/>
      <c r="I272" s="272"/>
      <c r="J272" s="272"/>
      <c r="K272" s="272"/>
      <c r="L272" s="293"/>
      <c r="M272" s="13"/>
    </row>
    <row r="273" spans="2:13">
      <c r="B273" s="13"/>
      <c r="C273" s="272"/>
      <c r="D273" s="272"/>
      <c r="E273" s="272"/>
      <c r="F273" s="272"/>
      <c r="G273" s="272"/>
      <c r="H273" s="272"/>
      <c r="I273" s="272"/>
      <c r="J273" s="272"/>
      <c r="K273" s="272"/>
      <c r="L273" s="293"/>
      <c r="M273" s="13"/>
    </row>
    <row r="274" spans="2:13">
      <c r="B274" s="13"/>
      <c r="C274" s="272"/>
      <c r="D274" s="272"/>
      <c r="E274" s="272"/>
      <c r="F274" s="272"/>
      <c r="G274" s="272"/>
      <c r="H274" s="272"/>
      <c r="I274" s="272"/>
      <c r="J274" s="272"/>
      <c r="K274" s="272"/>
      <c r="L274" s="293"/>
      <c r="M274" s="13"/>
    </row>
    <row r="275" spans="2:13">
      <c r="B275" s="13"/>
      <c r="C275" s="272"/>
      <c r="D275" s="272"/>
      <c r="E275" s="272"/>
      <c r="F275" s="272"/>
      <c r="G275" s="272"/>
      <c r="H275" s="272"/>
      <c r="I275" s="272"/>
      <c r="J275" s="272"/>
      <c r="K275" s="272"/>
      <c r="L275" s="293"/>
      <c r="M275" s="13"/>
    </row>
    <row r="276" spans="2:13">
      <c r="B276" s="13"/>
      <c r="C276" s="272"/>
      <c r="D276" s="272"/>
      <c r="E276" s="272"/>
      <c r="F276" s="272"/>
      <c r="G276" s="272"/>
      <c r="H276" s="272"/>
      <c r="I276" s="272"/>
      <c r="J276" s="272"/>
      <c r="K276" s="272"/>
      <c r="L276" s="293"/>
      <c r="M276" s="13"/>
    </row>
    <row r="277" spans="2:13">
      <c r="B277" s="13"/>
      <c r="C277" s="272"/>
      <c r="D277" s="272"/>
      <c r="E277" s="272"/>
      <c r="F277" s="272"/>
      <c r="G277" s="272"/>
      <c r="H277" s="272"/>
      <c r="I277" s="272"/>
      <c r="J277" s="272"/>
      <c r="K277" s="272"/>
      <c r="L277" s="293"/>
      <c r="M277" s="13"/>
    </row>
    <row r="278" spans="2:13">
      <c r="B278" s="13"/>
      <c r="C278" s="272"/>
      <c r="D278" s="272"/>
      <c r="E278" s="272"/>
      <c r="F278" s="272"/>
      <c r="G278" s="272"/>
      <c r="H278" s="272"/>
      <c r="I278" s="272"/>
      <c r="J278" s="272"/>
      <c r="K278" s="272"/>
      <c r="L278" s="293"/>
      <c r="M278" s="13"/>
    </row>
    <row r="279" spans="2:13">
      <c r="B279" s="13"/>
      <c r="C279" s="272"/>
      <c r="D279" s="272"/>
      <c r="E279" s="272"/>
      <c r="F279" s="272"/>
      <c r="G279" s="272"/>
      <c r="H279" s="272"/>
      <c r="I279" s="272"/>
      <c r="J279" s="272"/>
      <c r="K279" s="272"/>
      <c r="L279" s="293"/>
      <c r="M279" s="13"/>
    </row>
    <row r="280" spans="2:13">
      <c r="B280" s="13"/>
      <c r="C280" s="272"/>
      <c r="D280" s="272"/>
      <c r="E280" s="272"/>
      <c r="F280" s="272"/>
      <c r="G280" s="272"/>
      <c r="H280" s="272"/>
      <c r="I280" s="272"/>
      <c r="J280" s="272"/>
      <c r="K280" s="272"/>
      <c r="L280" s="293"/>
      <c r="M280" s="13"/>
    </row>
    <row r="281" spans="2:13">
      <c r="B281" s="13"/>
      <c r="C281" s="272"/>
      <c r="D281" s="272"/>
      <c r="E281" s="272"/>
      <c r="F281" s="272"/>
      <c r="G281" s="272"/>
      <c r="H281" s="272"/>
      <c r="I281" s="272"/>
      <c r="J281" s="272"/>
      <c r="K281" s="272"/>
      <c r="L281" s="293"/>
      <c r="M281" s="13"/>
    </row>
    <row r="282" spans="2:13">
      <c r="B282" s="13"/>
      <c r="C282" s="272"/>
      <c r="D282" s="272"/>
      <c r="E282" s="272"/>
      <c r="F282" s="272"/>
      <c r="G282" s="272"/>
      <c r="H282" s="272"/>
      <c r="I282" s="272"/>
      <c r="J282" s="272"/>
      <c r="K282" s="272"/>
      <c r="L282" s="293"/>
      <c r="M282" s="13"/>
    </row>
    <row r="283" spans="2:13">
      <c r="B283" s="13"/>
      <c r="C283" s="272"/>
      <c r="D283" s="272"/>
      <c r="E283" s="272"/>
      <c r="F283" s="272"/>
      <c r="G283" s="272"/>
      <c r="H283" s="272"/>
      <c r="I283" s="272"/>
      <c r="J283" s="272"/>
      <c r="K283" s="272"/>
      <c r="L283" s="293"/>
      <c r="M283" s="13"/>
    </row>
    <row r="284" spans="2:13">
      <c r="B284" s="13"/>
      <c r="C284" s="272"/>
      <c r="D284" s="272"/>
      <c r="E284" s="272"/>
      <c r="F284" s="272"/>
      <c r="G284" s="272"/>
      <c r="H284" s="272"/>
      <c r="I284" s="272"/>
      <c r="J284" s="272"/>
      <c r="K284" s="272"/>
      <c r="L284" s="293"/>
      <c r="M284" s="13"/>
    </row>
    <row r="285" spans="2:13">
      <c r="B285" s="13"/>
      <c r="C285" s="272"/>
      <c r="D285" s="272"/>
      <c r="E285" s="272"/>
      <c r="F285" s="272"/>
      <c r="G285" s="272"/>
      <c r="H285" s="272"/>
      <c r="I285" s="272"/>
      <c r="J285" s="272"/>
      <c r="K285" s="272"/>
      <c r="L285" s="293"/>
      <c r="M285" s="13"/>
    </row>
    <row r="286" spans="2:13">
      <c r="B286" s="13"/>
      <c r="C286" s="272"/>
      <c r="D286" s="272"/>
      <c r="E286" s="272"/>
      <c r="F286" s="272"/>
      <c r="G286" s="272"/>
      <c r="H286" s="272"/>
      <c r="I286" s="272"/>
      <c r="J286" s="272"/>
      <c r="K286" s="272"/>
      <c r="L286" s="293"/>
      <c r="M286" s="13"/>
    </row>
    <row r="287" spans="2:13">
      <c r="B287" s="13"/>
      <c r="C287" s="272"/>
      <c r="D287" s="272"/>
      <c r="E287" s="272"/>
      <c r="F287" s="272"/>
      <c r="G287" s="272"/>
      <c r="H287" s="272"/>
      <c r="I287" s="272"/>
      <c r="J287" s="272"/>
      <c r="K287" s="272"/>
      <c r="L287" s="293"/>
      <c r="M287" s="13"/>
    </row>
    <row r="288" spans="2:13">
      <c r="B288" s="13"/>
      <c r="C288" s="272"/>
      <c r="D288" s="272"/>
      <c r="E288" s="272"/>
      <c r="F288" s="272"/>
      <c r="G288" s="272"/>
      <c r="H288" s="272"/>
      <c r="I288" s="272"/>
      <c r="J288" s="272"/>
      <c r="K288" s="272"/>
      <c r="L288" s="293"/>
      <c r="M288" s="13"/>
    </row>
    <row r="289" spans="2:13">
      <c r="B289" s="13"/>
      <c r="C289" s="272"/>
      <c r="D289" s="272"/>
      <c r="E289" s="272"/>
      <c r="F289" s="272"/>
      <c r="G289" s="272"/>
      <c r="H289" s="272"/>
      <c r="I289" s="272"/>
      <c r="J289" s="272"/>
      <c r="K289" s="272"/>
      <c r="L289" s="293"/>
      <c r="M289" s="13"/>
    </row>
    <row r="290" spans="2:13">
      <c r="B290" s="13"/>
      <c r="C290" s="272"/>
      <c r="D290" s="272"/>
      <c r="E290" s="272"/>
      <c r="F290" s="272"/>
      <c r="G290" s="272"/>
      <c r="H290" s="272"/>
      <c r="I290" s="272"/>
      <c r="J290" s="272"/>
      <c r="K290" s="272"/>
      <c r="L290" s="293"/>
      <c r="M290" s="13"/>
    </row>
    <row r="291" spans="2:13">
      <c r="B291" s="13"/>
      <c r="C291" s="272"/>
      <c r="D291" s="272"/>
      <c r="E291" s="272"/>
      <c r="F291" s="272"/>
      <c r="G291" s="272"/>
      <c r="H291" s="272"/>
      <c r="I291" s="272"/>
      <c r="J291" s="272"/>
      <c r="K291" s="272"/>
      <c r="L291" s="293"/>
      <c r="M291" s="13"/>
    </row>
    <row r="292" spans="2:13">
      <c r="B292" s="13"/>
      <c r="C292" s="272"/>
      <c r="D292" s="272"/>
      <c r="E292" s="272"/>
      <c r="F292" s="272"/>
      <c r="G292" s="272"/>
      <c r="H292" s="272"/>
      <c r="I292" s="272"/>
      <c r="J292" s="272"/>
      <c r="K292" s="272"/>
      <c r="L292" s="293"/>
      <c r="M292" s="13"/>
    </row>
    <row r="293" spans="2:13">
      <c r="B293" s="13"/>
      <c r="C293" s="272"/>
      <c r="D293" s="272"/>
      <c r="E293" s="272"/>
      <c r="F293" s="272"/>
      <c r="G293" s="272"/>
      <c r="H293" s="272"/>
      <c r="I293" s="272"/>
      <c r="J293" s="272"/>
      <c r="K293" s="272"/>
      <c r="L293" s="293"/>
      <c r="M293" s="13"/>
    </row>
    <row r="294" spans="2:13">
      <c r="B294" s="13"/>
      <c r="C294" s="274"/>
      <c r="D294" s="274"/>
      <c r="E294" s="274"/>
      <c r="F294" s="274"/>
      <c r="G294" s="274"/>
      <c r="H294" s="274"/>
      <c r="I294" s="274"/>
      <c r="J294" s="274"/>
      <c r="K294" s="274"/>
      <c r="L294" s="293"/>
      <c r="M294" s="13"/>
    </row>
    <row r="295" spans="2:13">
      <c r="B295" s="13"/>
      <c r="C295" s="272"/>
      <c r="D295" s="272"/>
      <c r="E295" s="272"/>
      <c r="F295" s="272"/>
      <c r="G295" s="272"/>
      <c r="H295" s="272"/>
      <c r="I295" s="272"/>
      <c r="J295" s="272"/>
      <c r="K295" s="272"/>
      <c r="L295" s="293"/>
      <c r="M295" s="13"/>
    </row>
    <row r="296" spans="2:13">
      <c r="B296" s="13"/>
      <c r="C296" s="272"/>
      <c r="D296" s="272"/>
      <c r="E296" s="272"/>
      <c r="F296" s="272"/>
      <c r="G296" s="272"/>
      <c r="H296" s="272"/>
      <c r="I296" s="272"/>
      <c r="J296" s="272"/>
      <c r="K296" s="272"/>
      <c r="L296" s="293"/>
      <c r="M296" s="13"/>
    </row>
    <row r="297" spans="2:13">
      <c r="B297" s="13"/>
      <c r="C297" s="272"/>
      <c r="D297" s="272"/>
      <c r="E297" s="272"/>
      <c r="F297" s="272"/>
      <c r="G297" s="272"/>
      <c r="H297" s="272"/>
      <c r="I297" s="272"/>
      <c r="J297" s="272"/>
      <c r="K297" s="272"/>
      <c r="L297" s="293"/>
      <c r="M297" s="13"/>
    </row>
    <row r="298" spans="2:13">
      <c r="B298" s="13"/>
      <c r="C298" s="272"/>
      <c r="D298" s="272"/>
      <c r="E298" s="272"/>
      <c r="F298" s="272"/>
      <c r="G298" s="272"/>
      <c r="H298" s="272"/>
      <c r="I298" s="272"/>
      <c r="J298" s="272"/>
      <c r="K298" s="272"/>
      <c r="L298" s="293"/>
      <c r="M298" s="13"/>
    </row>
    <row r="299" spans="2:13">
      <c r="B299" s="13"/>
      <c r="C299" s="272"/>
      <c r="D299" s="272"/>
      <c r="E299" s="272"/>
      <c r="F299" s="272"/>
      <c r="G299" s="272"/>
      <c r="H299" s="272"/>
      <c r="I299" s="272"/>
      <c r="J299" s="272"/>
      <c r="K299" s="272"/>
      <c r="L299" s="293"/>
      <c r="M299" s="13"/>
    </row>
    <row r="300" spans="2:13">
      <c r="B300" s="13"/>
      <c r="C300" s="272"/>
      <c r="D300" s="272"/>
      <c r="E300" s="272"/>
      <c r="F300" s="272"/>
      <c r="G300" s="272"/>
      <c r="H300" s="272"/>
      <c r="I300" s="272"/>
      <c r="J300" s="272"/>
      <c r="K300" s="272"/>
      <c r="L300" s="293"/>
      <c r="M300" s="13"/>
    </row>
    <row r="301" spans="2:13">
      <c r="B301" s="13"/>
      <c r="C301" s="272"/>
      <c r="D301" s="272"/>
      <c r="E301" s="272"/>
      <c r="F301" s="272"/>
      <c r="G301" s="272"/>
      <c r="H301" s="272"/>
      <c r="I301" s="272"/>
      <c r="J301" s="272"/>
      <c r="K301" s="272"/>
      <c r="L301" s="293"/>
      <c r="M301" s="13"/>
    </row>
    <row r="302" spans="2:13">
      <c r="B302" s="13"/>
      <c r="C302" s="272"/>
      <c r="D302" s="272"/>
      <c r="E302" s="272"/>
      <c r="F302" s="272"/>
      <c r="G302" s="272"/>
      <c r="H302" s="272"/>
      <c r="I302" s="272"/>
      <c r="J302" s="272"/>
      <c r="K302" s="272"/>
      <c r="L302" s="293"/>
      <c r="M302" s="13"/>
    </row>
    <row r="303" spans="2:13">
      <c r="B303" s="13"/>
      <c r="C303" s="272"/>
      <c r="D303" s="272"/>
      <c r="E303" s="272"/>
      <c r="F303" s="272"/>
      <c r="G303" s="272"/>
      <c r="H303" s="272"/>
      <c r="I303" s="272"/>
      <c r="J303" s="272"/>
      <c r="K303" s="272"/>
      <c r="L303" s="293"/>
      <c r="M303" s="13"/>
    </row>
    <row r="304" spans="2:13">
      <c r="B304" s="13"/>
      <c r="C304" s="272"/>
      <c r="D304" s="272"/>
      <c r="E304" s="272"/>
      <c r="F304" s="272"/>
      <c r="G304" s="272"/>
      <c r="H304" s="272"/>
      <c r="I304" s="272"/>
      <c r="J304" s="272"/>
      <c r="K304" s="272"/>
      <c r="L304" s="293"/>
      <c r="M304" s="13"/>
    </row>
    <row r="305" spans="2:13">
      <c r="B305" s="13"/>
      <c r="C305" s="272"/>
      <c r="D305" s="272"/>
      <c r="E305" s="272"/>
      <c r="F305" s="272"/>
      <c r="G305" s="272"/>
      <c r="H305" s="272"/>
      <c r="I305" s="272"/>
      <c r="J305" s="272"/>
      <c r="K305" s="272"/>
      <c r="L305" s="293"/>
      <c r="M305" s="13"/>
    </row>
    <row r="306" spans="2:13">
      <c r="B306" s="13"/>
      <c r="C306" s="272"/>
      <c r="D306" s="272"/>
      <c r="E306" s="272"/>
      <c r="F306" s="272"/>
      <c r="G306" s="272"/>
      <c r="H306" s="272"/>
      <c r="I306" s="272"/>
      <c r="J306" s="272"/>
      <c r="K306" s="272"/>
      <c r="L306" s="293"/>
      <c r="M306" s="13"/>
    </row>
    <row r="307" spans="2:13">
      <c r="B307" s="13"/>
      <c r="C307" s="272"/>
      <c r="D307" s="272"/>
      <c r="E307" s="272"/>
      <c r="F307" s="272"/>
      <c r="G307" s="272"/>
      <c r="H307" s="272"/>
      <c r="I307" s="272"/>
      <c r="J307" s="272"/>
      <c r="K307" s="272"/>
      <c r="L307" s="293"/>
      <c r="M307" s="13"/>
    </row>
    <row r="308" spans="2:13">
      <c r="B308" s="13"/>
      <c r="C308" s="272"/>
      <c r="D308" s="272"/>
      <c r="E308" s="272"/>
      <c r="F308" s="272"/>
      <c r="G308" s="272"/>
      <c r="H308" s="272"/>
      <c r="I308" s="272"/>
      <c r="J308" s="272"/>
      <c r="K308" s="272"/>
      <c r="L308" s="293"/>
      <c r="M308" s="13"/>
    </row>
    <row r="309" spans="2:13">
      <c r="B309" s="13"/>
      <c r="C309" s="272"/>
      <c r="D309" s="272"/>
      <c r="E309" s="272"/>
      <c r="F309" s="272"/>
      <c r="G309" s="272"/>
      <c r="H309" s="272"/>
      <c r="I309" s="272"/>
      <c r="J309" s="272"/>
      <c r="K309" s="272"/>
      <c r="L309" s="293"/>
      <c r="M309" s="13"/>
    </row>
    <row r="310" spans="2:13">
      <c r="B310" s="13"/>
      <c r="C310" s="272"/>
      <c r="D310" s="272"/>
      <c r="E310" s="272"/>
      <c r="F310" s="272"/>
      <c r="G310" s="272"/>
      <c r="H310" s="272"/>
      <c r="I310" s="272"/>
      <c r="J310" s="272"/>
      <c r="K310" s="272"/>
      <c r="L310" s="293"/>
      <c r="M310" s="13"/>
    </row>
    <row r="311" spans="2:13">
      <c r="B311" s="13"/>
      <c r="C311" s="272"/>
      <c r="D311" s="272"/>
      <c r="E311" s="272"/>
      <c r="F311" s="272"/>
      <c r="G311" s="272"/>
      <c r="H311" s="272"/>
      <c r="I311" s="272"/>
      <c r="J311" s="272"/>
      <c r="K311" s="272"/>
      <c r="L311" s="293"/>
      <c r="M311" s="13"/>
    </row>
    <row r="312" spans="2:13">
      <c r="B312" s="13"/>
      <c r="C312" s="272"/>
      <c r="D312" s="272"/>
      <c r="E312" s="272"/>
      <c r="F312" s="272"/>
      <c r="G312" s="272"/>
      <c r="H312" s="272"/>
      <c r="I312" s="272"/>
      <c r="J312" s="272"/>
      <c r="K312" s="272"/>
      <c r="L312" s="293"/>
      <c r="M312" s="13"/>
    </row>
    <row r="313" spans="2:13">
      <c r="B313" s="13"/>
      <c r="C313" s="272"/>
      <c r="D313" s="272"/>
      <c r="E313" s="272"/>
      <c r="F313" s="272"/>
      <c r="G313" s="272"/>
      <c r="H313" s="272"/>
      <c r="I313" s="272"/>
      <c r="J313" s="272"/>
      <c r="K313" s="272"/>
      <c r="L313" s="293"/>
      <c r="M313" s="13"/>
    </row>
    <row r="314" spans="2:13">
      <c r="B314" s="13"/>
      <c r="C314" s="272"/>
      <c r="D314" s="272"/>
      <c r="E314" s="272"/>
      <c r="F314" s="272"/>
      <c r="G314" s="272"/>
      <c r="H314" s="272"/>
      <c r="I314" s="272"/>
      <c r="J314" s="272"/>
      <c r="K314" s="272"/>
      <c r="L314" s="293"/>
      <c r="M314" s="13"/>
    </row>
    <row r="315" spans="2:13">
      <c r="B315" s="13"/>
      <c r="C315" s="272"/>
      <c r="D315" s="272"/>
      <c r="E315" s="272"/>
      <c r="F315" s="272"/>
      <c r="G315" s="272"/>
      <c r="H315" s="272"/>
      <c r="I315" s="272"/>
      <c r="J315" s="272"/>
      <c r="K315" s="272"/>
      <c r="L315" s="293"/>
      <c r="M315" s="13"/>
    </row>
    <row r="316" spans="2:13">
      <c r="B316" s="13"/>
      <c r="C316" s="272"/>
      <c r="D316" s="272"/>
      <c r="E316" s="272"/>
      <c r="F316" s="272"/>
      <c r="G316" s="272"/>
      <c r="H316" s="272"/>
      <c r="I316" s="272"/>
      <c r="J316" s="272"/>
      <c r="K316" s="272"/>
      <c r="L316" s="293"/>
      <c r="M316" s="13"/>
    </row>
    <row r="317" spans="2:13">
      <c r="B317" s="13"/>
      <c r="C317" s="272"/>
      <c r="D317" s="272"/>
      <c r="E317" s="272"/>
      <c r="F317" s="272"/>
      <c r="G317" s="272"/>
      <c r="H317" s="272"/>
      <c r="I317" s="272"/>
      <c r="J317" s="272"/>
      <c r="K317" s="272"/>
      <c r="L317" s="293"/>
      <c r="M317" s="13"/>
    </row>
    <row r="318" spans="2:13">
      <c r="B318" s="13"/>
      <c r="C318" s="272"/>
      <c r="D318" s="272"/>
      <c r="E318" s="272"/>
      <c r="F318" s="272"/>
      <c r="G318" s="272"/>
      <c r="H318" s="272"/>
      <c r="I318" s="272"/>
      <c r="J318" s="272"/>
      <c r="K318" s="272"/>
      <c r="L318" s="293"/>
      <c r="M318" s="13"/>
    </row>
    <row r="319" spans="2:13">
      <c r="B319" s="13"/>
      <c r="C319" s="272"/>
      <c r="D319" s="272"/>
      <c r="E319" s="272"/>
      <c r="F319" s="272"/>
      <c r="G319" s="272"/>
      <c r="H319" s="272"/>
      <c r="I319" s="272"/>
      <c r="J319" s="272"/>
      <c r="K319" s="272"/>
      <c r="L319" s="293"/>
      <c r="M319" s="13"/>
    </row>
    <row r="320" spans="2:13">
      <c r="B320" s="13"/>
      <c r="C320" s="272"/>
      <c r="D320" s="272"/>
      <c r="E320" s="272"/>
      <c r="F320" s="272"/>
      <c r="G320" s="272"/>
      <c r="H320" s="272"/>
      <c r="I320" s="272"/>
      <c r="J320" s="272"/>
      <c r="K320" s="272"/>
      <c r="L320" s="293"/>
      <c r="M320" s="13"/>
    </row>
    <row r="321" spans="2:13">
      <c r="B321" s="13"/>
      <c r="C321" s="272"/>
      <c r="D321" s="272"/>
      <c r="E321" s="272"/>
      <c r="F321" s="272"/>
      <c r="G321" s="272"/>
      <c r="H321" s="272"/>
      <c r="I321" s="272"/>
      <c r="J321" s="272"/>
      <c r="K321" s="272"/>
      <c r="L321" s="293"/>
      <c r="M321" s="13"/>
    </row>
    <row r="322" spans="2:13">
      <c r="B322" s="13"/>
      <c r="C322" s="272"/>
      <c r="D322" s="272"/>
      <c r="E322" s="272"/>
      <c r="F322" s="272"/>
      <c r="G322" s="272"/>
      <c r="H322" s="272"/>
      <c r="I322" s="272"/>
      <c r="J322" s="272"/>
      <c r="K322" s="272"/>
      <c r="L322" s="293"/>
      <c r="M322" s="13"/>
    </row>
    <row r="323" spans="2:13">
      <c r="B323" s="13"/>
      <c r="C323" s="272"/>
      <c r="D323" s="272"/>
      <c r="E323" s="272"/>
      <c r="F323" s="272"/>
      <c r="G323" s="272"/>
      <c r="H323" s="272"/>
      <c r="I323" s="272"/>
      <c r="J323" s="272"/>
      <c r="K323" s="272"/>
      <c r="L323" s="293"/>
      <c r="M323" s="13"/>
    </row>
    <row r="324" spans="2:13">
      <c r="B324" s="13"/>
      <c r="C324" s="272"/>
      <c r="D324" s="272"/>
      <c r="E324" s="272"/>
      <c r="F324" s="272"/>
      <c r="G324" s="272"/>
      <c r="H324" s="272"/>
      <c r="I324" s="272"/>
      <c r="J324" s="272"/>
      <c r="K324" s="272"/>
      <c r="L324" s="293"/>
      <c r="M324" s="13"/>
    </row>
    <row r="325" spans="2:13">
      <c r="B325" s="13"/>
      <c r="C325" s="272"/>
      <c r="D325" s="272"/>
      <c r="E325" s="272"/>
      <c r="F325" s="272"/>
      <c r="G325" s="272"/>
      <c r="H325" s="272"/>
      <c r="I325" s="272"/>
      <c r="J325" s="272"/>
      <c r="K325" s="272"/>
      <c r="L325" s="293"/>
      <c r="M325" s="13"/>
    </row>
    <row r="326" spans="2:13">
      <c r="B326" s="13"/>
      <c r="C326" s="272"/>
      <c r="D326" s="272"/>
      <c r="E326" s="272"/>
      <c r="F326" s="272"/>
      <c r="G326" s="272"/>
      <c r="H326" s="272"/>
      <c r="I326" s="272"/>
      <c r="J326" s="272"/>
      <c r="K326" s="272"/>
      <c r="L326" s="293"/>
      <c r="M326" s="13"/>
    </row>
    <row r="327" spans="2:13">
      <c r="B327" s="13"/>
      <c r="C327" s="272"/>
      <c r="D327" s="272"/>
      <c r="E327" s="272"/>
      <c r="F327" s="272"/>
      <c r="G327" s="272"/>
      <c r="H327" s="272"/>
      <c r="I327" s="272"/>
      <c r="J327" s="272"/>
      <c r="K327" s="272"/>
      <c r="L327" s="293"/>
      <c r="M327" s="13"/>
    </row>
    <row r="328" spans="2:13">
      <c r="B328" s="13"/>
      <c r="C328" s="272"/>
      <c r="D328" s="272"/>
      <c r="E328" s="272"/>
      <c r="F328" s="272"/>
      <c r="G328" s="272"/>
      <c r="H328" s="272"/>
      <c r="I328" s="272"/>
      <c r="J328" s="272"/>
      <c r="K328" s="272"/>
      <c r="L328" s="293"/>
      <c r="M328" s="13"/>
    </row>
    <row r="329" spans="2:13">
      <c r="B329" s="13"/>
      <c r="C329" s="272"/>
      <c r="D329" s="272"/>
      <c r="E329" s="272"/>
      <c r="F329" s="272"/>
      <c r="G329" s="272"/>
      <c r="H329" s="272"/>
      <c r="I329" s="272"/>
      <c r="J329" s="272"/>
      <c r="K329" s="272"/>
      <c r="L329" s="293"/>
      <c r="M329" s="13"/>
    </row>
    <row r="330" spans="2:13">
      <c r="B330" s="13"/>
      <c r="C330" s="272"/>
      <c r="D330" s="272"/>
      <c r="E330" s="272"/>
      <c r="F330" s="272"/>
      <c r="G330" s="272"/>
      <c r="H330" s="272"/>
      <c r="I330" s="272"/>
      <c r="J330" s="272"/>
      <c r="K330" s="272"/>
      <c r="L330" s="293"/>
      <c r="M330" s="13"/>
    </row>
    <row r="331" spans="2:13">
      <c r="B331" s="13"/>
      <c r="C331" s="272"/>
      <c r="D331" s="272"/>
      <c r="E331" s="272"/>
      <c r="F331" s="272"/>
      <c r="G331" s="272"/>
      <c r="H331" s="272"/>
      <c r="I331" s="272"/>
      <c r="J331" s="272"/>
      <c r="K331" s="272"/>
      <c r="L331" s="293"/>
      <c r="M331" s="13"/>
    </row>
    <row r="332" spans="2:13">
      <c r="B332" s="13"/>
      <c r="C332" s="272"/>
      <c r="D332" s="272"/>
      <c r="E332" s="272"/>
      <c r="F332" s="272"/>
      <c r="G332" s="272"/>
      <c r="H332" s="272"/>
      <c r="I332" s="272"/>
      <c r="J332" s="272"/>
      <c r="K332" s="272"/>
      <c r="L332" s="293"/>
      <c r="M332" s="13"/>
    </row>
    <row r="333" spans="2:13">
      <c r="B333" s="13"/>
      <c r="C333" s="272"/>
      <c r="D333" s="272"/>
      <c r="E333" s="272"/>
      <c r="F333" s="272"/>
      <c r="G333" s="272"/>
      <c r="H333" s="272"/>
      <c r="I333" s="272"/>
      <c r="J333" s="272"/>
      <c r="K333" s="272"/>
      <c r="L333" s="293"/>
      <c r="M333" s="13"/>
    </row>
    <row r="334" spans="2:13">
      <c r="B334" s="13"/>
      <c r="C334" s="272"/>
      <c r="D334" s="272"/>
      <c r="E334" s="272"/>
      <c r="F334" s="272"/>
      <c r="G334" s="272"/>
      <c r="H334" s="272"/>
      <c r="I334" s="272"/>
      <c r="J334" s="272"/>
      <c r="K334" s="272"/>
      <c r="L334" s="293"/>
      <c r="M334" s="13"/>
    </row>
    <row r="335" spans="2:13">
      <c r="B335" s="13"/>
      <c r="C335" s="274"/>
      <c r="D335" s="274"/>
      <c r="E335" s="272"/>
      <c r="F335" s="272"/>
      <c r="G335" s="272"/>
      <c r="H335" s="274"/>
      <c r="I335" s="274"/>
      <c r="J335" s="274"/>
      <c r="K335" s="274"/>
      <c r="L335" s="293"/>
      <c r="M335" s="13"/>
    </row>
    <row r="336" spans="2:13">
      <c r="B336" s="13"/>
      <c r="C336" s="272"/>
      <c r="D336" s="272"/>
      <c r="E336" s="272"/>
      <c r="F336" s="272"/>
      <c r="G336" s="272"/>
      <c r="H336" s="272"/>
      <c r="I336" s="272"/>
      <c r="J336" s="272"/>
      <c r="K336" s="272"/>
      <c r="L336" s="293"/>
      <c r="M336" s="13"/>
    </row>
    <row r="337" spans="2:13">
      <c r="B337" s="13"/>
      <c r="C337" s="272"/>
      <c r="D337" s="272"/>
      <c r="E337" s="272"/>
      <c r="F337" s="272"/>
      <c r="G337" s="272"/>
      <c r="H337" s="272"/>
      <c r="I337" s="272"/>
      <c r="J337" s="272"/>
      <c r="K337" s="272"/>
      <c r="L337" s="293"/>
      <c r="M337" s="13"/>
    </row>
    <row r="338" spans="2:13">
      <c r="B338" s="13"/>
      <c r="C338" s="272"/>
      <c r="D338" s="272"/>
      <c r="E338" s="272"/>
      <c r="F338" s="272"/>
      <c r="G338" s="272"/>
      <c r="H338" s="272"/>
      <c r="I338" s="272"/>
      <c r="J338" s="272"/>
      <c r="K338" s="272"/>
      <c r="L338" s="293"/>
      <c r="M338" s="13"/>
    </row>
    <row r="339" spans="2:13">
      <c r="B339" s="13"/>
      <c r="C339" s="272"/>
      <c r="D339" s="272"/>
      <c r="E339" s="272"/>
      <c r="F339" s="272"/>
      <c r="G339" s="272"/>
      <c r="H339" s="272"/>
      <c r="I339" s="272"/>
      <c r="J339" s="272"/>
      <c r="K339" s="272"/>
      <c r="L339" s="293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N16" sqref="N16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93"/>
      <c r="B1" s="593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282</v>
      </c>
    </row>
    <row r="6" spans="1:15">
      <c r="A6" s="256" t="s">
        <v>15</v>
      </c>
      <c r="K6" s="266">
        <f>Main!B10</f>
        <v>44316</v>
      </c>
    </row>
    <row r="7" spans="1:15">
      <c r="A7"/>
      <c r="C7" s="8" t="s">
        <v>283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90" t="s">
        <v>16</v>
      </c>
      <c r="B9" s="591" t="s">
        <v>18</v>
      </c>
      <c r="C9" s="589" t="s">
        <v>19</v>
      </c>
      <c r="D9" s="589" t="s">
        <v>20</v>
      </c>
      <c r="E9" s="589" t="s">
        <v>21</v>
      </c>
      <c r="F9" s="589"/>
      <c r="G9" s="589"/>
      <c r="H9" s="589" t="s">
        <v>22</v>
      </c>
      <c r="I9" s="589"/>
      <c r="J9" s="589"/>
      <c r="K9" s="260"/>
      <c r="L9" s="267"/>
      <c r="M9" s="268"/>
    </row>
    <row r="10" spans="1:15" ht="42.75" customHeight="1">
      <c r="A10" s="585"/>
      <c r="B10" s="587"/>
      <c r="C10" s="592" t="s">
        <v>23</v>
      </c>
      <c r="D10" s="592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214</v>
      </c>
    </row>
    <row r="11" spans="1:15" ht="12" customHeight="1">
      <c r="A11" s="254">
        <v>1</v>
      </c>
      <c r="B11" s="495" t="s">
        <v>284</v>
      </c>
      <c r="C11" s="492">
        <v>25494.35</v>
      </c>
      <c r="D11" s="493">
        <v>25510.816666666666</v>
      </c>
      <c r="E11" s="493">
        <v>25083.633333333331</v>
      </c>
      <c r="F11" s="493">
        <v>24672.916666666664</v>
      </c>
      <c r="G11" s="493">
        <v>24245.73333333333</v>
      </c>
      <c r="H11" s="493">
        <v>25921.533333333333</v>
      </c>
      <c r="I11" s="493">
        <v>26348.716666666667</v>
      </c>
      <c r="J11" s="493">
        <v>26759.433333333334</v>
      </c>
      <c r="K11" s="492">
        <v>25938</v>
      </c>
      <c r="L11" s="492">
        <v>25100.1</v>
      </c>
      <c r="M11" s="492">
        <v>3.7080000000000002E-2</v>
      </c>
    </row>
    <row r="12" spans="1:15" ht="12" customHeight="1">
      <c r="A12" s="254">
        <v>2</v>
      </c>
      <c r="B12" s="495" t="s">
        <v>785</v>
      </c>
      <c r="C12" s="492">
        <v>1381.3</v>
      </c>
      <c r="D12" s="493">
        <v>1387.7666666666667</v>
      </c>
      <c r="E12" s="493">
        <v>1370.5333333333333</v>
      </c>
      <c r="F12" s="493">
        <v>1359.7666666666667</v>
      </c>
      <c r="G12" s="493">
        <v>1342.5333333333333</v>
      </c>
      <c r="H12" s="493">
        <v>1398.5333333333333</v>
      </c>
      <c r="I12" s="493">
        <v>1415.7666666666664</v>
      </c>
      <c r="J12" s="493">
        <v>1426.5333333333333</v>
      </c>
      <c r="K12" s="492">
        <v>1405</v>
      </c>
      <c r="L12" s="492">
        <v>1377</v>
      </c>
      <c r="M12" s="492">
        <v>1.1044</v>
      </c>
    </row>
    <row r="13" spans="1:15" ht="12" customHeight="1">
      <c r="A13" s="254">
        <v>3</v>
      </c>
      <c r="B13" s="495" t="s">
        <v>816</v>
      </c>
      <c r="C13" s="492">
        <v>1807.15</v>
      </c>
      <c r="D13" s="493">
        <v>1767.0666666666666</v>
      </c>
      <c r="E13" s="493">
        <v>1704.1333333333332</v>
      </c>
      <c r="F13" s="493">
        <v>1601.1166666666666</v>
      </c>
      <c r="G13" s="493">
        <v>1538.1833333333332</v>
      </c>
      <c r="H13" s="493">
        <v>1870.0833333333333</v>
      </c>
      <c r="I13" s="493">
        <v>1933.0166666666667</v>
      </c>
      <c r="J13" s="493">
        <v>2036.0333333333333</v>
      </c>
      <c r="K13" s="492">
        <v>1830</v>
      </c>
      <c r="L13" s="492">
        <v>1664.05</v>
      </c>
      <c r="M13" s="492">
        <v>1.9416500000000001</v>
      </c>
    </row>
    <row r="14" spans="1:15" ht="12" customHeight="1">
      <c r="A14" s="254">
        <v>4</v>
      </c>
      <c r="B14" s="495" t="s">
        <v>38</v>
      </c>
      <c r="C14" s="492">
        <v>1877.05</v>
      </c>
      <c r="D14" s="493">
        <v>1872.95</v>
      </c>
      <c r="E14" s="493">
        <v>1859.1000000000001</v>
      </c>
      <c r="F14" s="493">
        <v>1841.15</v>
      </c>
      <c r="G14" s="493">
        <v>1827.3000000000002</v>
      </c>
      <c r="H14" s="493">
        <v>1890.9</v>
      </c>
      <c r="I14" s="493">
        <v>1904.75</v>
      </c>
      <c r="J14" s="493">
        <v>1922.7</v>
      </c>
      <c r="K14" s="492">
        <v>1886.8</v>
      </c>
      <c r="L14" s="492">
        <v>1855</v>
      </c>
      <c r="M14" s="492">
        <v>5.9746600000000001</v>
      </c>
    </row>
    <row r="15" spans="1:15" ht="12" customHeight="1">
      <c r="A15" s="254">
        <v>5</v>
      </c>
      <c r="B15" s="495" t="s">
        <v>285</v>
      </c>
      <c r="C15" s="492">
        <v>1880.15</v>
      </c>
      <c r="D15" s="493">
        <v>1893.9333333333334</v>
      </c>
      <c r="E15" s="493">
        <v>1856.2166666666667</v>
      </c>
      <c r="F15" s="493">
        <v>1832.2833333333333</v>
      </c>
      <c r="G15" s="493">
        <v>1794.5666666666666</v>
      </c>
      <c r="H15" s="493">
        <v>1917.8666666666668</v>
      </c>
      <c r="I15" s="493">
        <v>1955.5833333333335</v>
      </c>
      <c r="J15" s="493">
        <v>1979.5166666666669</v>
      </c>
      <c r="K15" s="492">
        <v>1931.65</v>
      </c>
      <c r="L15" s="492">
        <v>1870</v>
      </c>
      <c r="M15" s="492">
        <v>0.11826</v>
      </c>
    </row>
    <row r="16" spans="1:15" ht="12" customHeight="1">
      <c r="A16" s="254">
        <v>6</v>
      </c>
      <c r="B16" s="495" t="s">
        <v>286</v>
      </c>
      <c r="C16" s="492">
        <v>1330.15</v>
      </c>
      <c r="D16" s="493">
        <v>1323.1666666666667</v>
      </c>
      <c r="E16" s="493">
        <v>1303.9833333333336</v>
      </c>
      <c r="F16" s="493">
        <v>1277.8166666666668</v>
      </c>
      <c r="G16" s="493">
        <v>1258.6333333333337</v>
      </c>
      <c r="H16" s="493">
        <v>1349.3333333333335</v>
      </c>
      <c r="I16" s="493">
        <v>1368.5166666666664</v>
      </c>
      <c r="J16" s="493">
        <v>1394.6833333333334</v>
      </c>
      <c r="K16" s="492">
        <v>1342.35</v>
      </c>
      <c r="L16" s="492">
        <v>1297</v>
      </c>
      <c r="M16" s="492">
        <v>1.4381200000000001</v>
      </c>
    </row>
    <row r="17" spans="1:13" ht="12" customHeight="1">
      <c r="A17" s="254">
        <v>7</v>
      </c>
      <c r="B17" s="495" t="s">
        <v>222</v>
      </c>
      <c r="C17" s="492">
        <v>1124.5</v>
      </c>
      <c r="D17" s="493">
        <v>1137.1666666666667</v>
      </c>
      <c r="E17" s="493">
        <v>1102.3333333333335</v>
      </c>
      <c r="F17" s="493">
        <v>1080.1666666666667</v>
      </c>
      <c r="G17" s="493">
        <v>1045.3333333333335</v>
      </c>
      <c r="H17" s="493">
        <v>1159.3333333333335</v>
      </c>
      <c r="I17" s="493">
        <v>1194.166666666667</v>
      </c>
      <c r="J17" s="493">
        <v>1216.3333333333335</v>
      </c>
      <c r="K17" s="492">
        <v>1172</v>
      </c>
      <c r="L17" s="492">
        <v>1115</v>
      </c>
      <c r="M17" s="492">
        <v>26.138359999999999</v>
      </c>
    </row>
    <row r="18" spans="1:13" ht="12" customHeight="1">
      <c r="A18" s="254">
        <v>8</v>
      </c>
      <c r="B18" s="495" t="s">
        <v>734</v>
      </c>
      <c r="C18" s="492">
        <v>718.75</v>
      </c>
      <c r="D18" s="493">
        <v>721.88333333333333</v>
      </c>
      <c r="E18" s="493">
        <v>713.86666666666667</v>
      </c>
      <c r="F18" s="493">
        <v>708.98333333333335</v>
      </c>
      <c r="G18" s="493">
        <v>700.9666666666667</v>
      </c>
      <c r="H18" s="493">
        <v>726.76666666666665</v>
      </c>
      <c r="I18" s="493">
        <v>734.7833333333333</v>
      </c>
      <c r="J18" s="493">
        <v>739.66666666666663</v>
      </c>
      <c r="K18" s="492">
        <v>729.9</v>
      </c>
      <c r="L18" s="492">
        <v>717</v>
      </c>
      <c r="M18" s="492">
        <v>3.8745599999999998</v>
      </c>
    </row>
    <row r="19" spans="1:13" ht="12" customHeight="1">
      <c r="A19" s="254">
        <v>9</v>
      </c>
      <c r="B19" s="495" t="s">
        <v>735</v>
      </c>
      <c r="C19" s="492">
        <v>1556.95</v>
      </c>
      <c r="D19" s="493">
        <v>1551.2</v>
      </c>
      <c r="E19" s="493">
        <v>1525.75</v>
      </c>
      <c r="F19" s="493">
        <v>1494.55</v>
      </c>
      <c r="G19" s="493">
        <v>1469.1</v>
      </c>
      <c r="H19" s="493">
        <v>1582.4</v>
      </c>
      <c r="I19" s="493">
        <v>1607.8500000000004</v>
      </c>
      <c r="J19" s="493">
        <v>1639.0500000000002</v>
      </c>
      <c r="K19" s="492">
        <v>1576.65</v>
      </c>
      <c r="L19" s="492">
        <v>1520</v>
      </c>
      <c r="M19" s="492">
        <v>4.0373599999999996</v>
      </c>
    </row>
    <row r="20" spans="1:13" ht="12" customHeight="1">
      <c r="A20" s="254">
        <v>10</v>
      </c>
      <c r="B20" s="495" t="s">
        <v>287</v>
      </c>
      <c r="C20" s="492">
        <v>2292.5500000000002</v>
      </c>
      <c r="D20" s="493">
        <v>2295.85</v>
      </c>
      <c r="E20" s="493">
        <v>2246.6999999999998</v>
      </c>
      <c r="F20" s="493">
        <v>2200.85</v>
      </c>
      <c r="G20" s="493">
        <v>2151.6999999999998</v>
      </c>
      <c r="H20" s="493">
        <v>2341.6999999999998</v>
      </c>
      <c r="I20" s="493">
        <v>2390.8500000000004</v>
      </c>
      <c r="J20" s="493">
        <v>2436.6999999999998</v>
      </c>
      <c r="K20" s="492">
        <v>2345</v>
      </c>
      <c r="L20" s="492">
        <v>2250</v>
      </c>
      <c r="M20" s="492">
        <v>1.9484999999999999</v>
      </c>
    </row>
    <row r="21" spans="1:13" ht="12" customHeight="1">
      <c r="A21" s="254">
        <v>11</v>
      </c>
      <c r="B21" s="495" t="s">
        <v>288</v>
      </c>
      <c r="C21" s="492">
        <v>14997.25</v>
      </c>
      <c r="D21" s="493">
        <v>15070.766666666668</v>
      </c>
      <c r="E21" s="493">
        <v>14911.533333333336</v>
      </c>
      <c r="F21" s="493">
        <v>14825.816666666668</v>
      </c>
      <c r="G21" s="493">
        <v>14666.583333333336</v>
      </c>
      <c r="H21" s="493">
        <v>15156.483333333337</v>
      </c>
      <c r="I21" s="493">
        <v>15315.716666666671</v>
      </c>
      <c r="J21" s="493">
        <v>15401.433333333338</v>
      </c>
      <c r="K21" s="492">
        <v>15230</v>
      </c>
      <c r="L21" s="492">
        <v>14985.05</v>
      </c>
      <c r="M21" s="492">
        <v>7.7890000000000001E-2</v>
      </c>
    </row>
    <row r="22" spans="1:13" ht="12" customHeight="1">
      <c r="A22" s="254">
        <v>12</v>
      </c>
      <c r="B22" s="495" t="s">
        <v>40</v>
      </c>
      <c r="C22" s="492">
        <v>1182.3</v>
      </c>
      <c r="D22" s="493">
        <v>1190.9833333333333</v>
      </c>
      <c r="E22" s="493">
        <v>1169.3166666666666</v>
      </c>
      <c r="F22" s="493">
        <v>1156.3333333333333</v>
      </c>
      <c r="G22" s="493">
        <v>1134.6666666666665</v>
      </c>
      <c r="H22" s="493">
        <v>1203.9666666666667</v>
      </c>
      <c r="I22" s="493">
        <v>1225.6333333333332</v>
      </c>
      <c r="J22" s="493">
        <v>1238.6166666666668</v>
      </c>
      <c r="K22" s="492">
        <v>1212.6500000000001</v>
      </c>
      <c r="L22" s="492">
        <v>1178</v>
      </c>
      <c r="M22" s="492">
        <v>40.706980000000001</v>
      </c>
    </row>
    <row r="23" spans="1:13">
      <c r="A23" s="254">
        <v>13</v>
      </c>
      <c r="B23" s="495" t="s">
        <v>289</v>
      </c>
      <c r="C23" s="492">
        <v>1055.75</v>
      </c>
      <c r="D23" s="493">
        <v>1056.5833333333333</v>
      </c>
      <c r="E23" s="493">
        <v>1048.1666666666665</v>
      </c>
      <c r="F23" s="493">
        <v>1040.5833333333333</v>
      </c>
      <c r="G23" s="493">
        <v>1032.1666666666665</v>
      </c>
      <c r="H23" s="493">
        <v>1064.1666666666665</v>
      </c>
      <c r="I23" s="493">
        <v>1072.583333333333</v>
      </c>
      <c r="J23" s="493">
        <v>1080.1666666666665</v>
      </c>
      <c r="K23" s="492">
        <v>1065</v>
      </c>
      <c r="L23" s="492">
        <v>1049</v>
      </c>
      <c r="M23" s="492">
        <v>2.1877399999999998</v>
      </c>
    </row>
    <row r="24" spans="1:13">
      <c r="A24" s="254">
        <v>14</v>
      </c>
      <c r="B24" s="495" t="s">
        <v>41</v>
      </c>
      <c r="C24" s="492">
        <v>746.75</v>
      </c>
      <c r="D24" s="493">
        <v>752</v>
      </c>
      <c r="E24" s="493">
        <v>738.15</v>
      </c>
      <c r="F24" s="493">
        <v>729.55</v>
      </c>
      <c r="G24" s="493">
        <v>715.69999999999993</v>
      </c>
      <c r="H24" s="493">
        <v>760.6</v>
      </c>
      <c r="I24" s="493">
        <v>774.44999999999993</v>
      </c>
      <c r="J24" s="493">
        <v>783.05000000000007</v>
      </c>
      <c r="K24" s="492">
        <v>765.85</v>
      </c>
      <c r="L24" s="492">
        <v>743.4</v>
      </c>
      <c r="M24" s="492">
        <v>138.51910000000001</v>
      </c>
    </row>
    <row r="25" spans="1:13">
      <c r="A25" s="254">
        <v>15</v>
      </c>
      <c r="B25" s="495" t="s">
        <v>831</v>
      </c>
      <c r="C25" s="492">
        <v>1147.7</v>
      </c>
      <c r="D25" s="493">
        <v>1150.9166666666667</v>
      </c>
      <c r="E25" s="493">
        <v>1131.9333333333334</v>
      </c>
      <c r="F25" s="493">
        <v>1116.1666666666667</v>
      </c>
      <c r="G25" s="493">
        <v>1097.1833333333334</v>
      </c>
      <c r="H25" s="493">
        <v>1166.6833333333334</v>
      </c>
      <c r="I25" s="493">
        <v>1185.6666666666665</v>
      </c>
      <c r="J25" s="493">
        <v>1201.4333333333334</v>
      </c>
      <c r="K25" s="492">
        <v>1169.9000000000001</v>
      </c>
      <c r="L25" s="492">
        <v>1135.1500000000001</v>
      </c>
      <c r="M25" s="492">
        <v>10.02228</v>
      </c>
    </row>
    <row r="26" spans="1:13">
      <c r="A26" s="254">
        <v>16</v>
      </c>
      <c r="B26" s="495" t="s">
        <v>290</v>
      </c>
      <c r="C26" s="492">
        <v>1050.1500000000001</v>
      </c>
      <c r="D26" s="493">
        <v>1049.6333333333334</v>
      </c>
      <c r="E26" s="493">
        <v>1033.8166666666668</v>
      </c>
      <c r="F26" s="493">
        <v>1017.4833333333333</v>
      </c>
      <c r="G26" s="493">
        <v>1001.6666666666667</v>
      </c>
      <c r="H26" s="493">
        <v>1065.9666666666669</v>
      </c>
      <c r="I26" s="493">
        <v>1081.7833333333335</v>
      </c>
      <c r="J26" s="493">
        <v>1098.116666666667</v>
      </c>
      <c r="K26" s="492">
        <v>1065.45</v>
      </c>
      <c r="L26" s="492">
        <v>1033.3</v>
      </c>
      <c r="M26" s="492">
        <v>3.3544200000000002</v>
      </c>
    </row>
    <row r="27" spans="1:13">
      <c r="A27" s="254">
        <v>17</v>
      </c>
      <c r="B27" s="495" t="s">
        <v>223</v>
      </c>
      <c r="C27" s="492">
        <v>115.9</v>
      </c>
      <c r="D27" s="493">
        <v>117.08333333333333</v>
      </c>
      <c r="E27" s="493">
        <v>114.36666666666666</v>
      </c>
      <c r="F27" s="493">
        <v>112.83333333333333</v>
      </c>
      <c r="G27" s="493">
        <v>110.11666666666666</v>
      </c>
      <c r="H27" s="493">
        <v>118.61666666666666</v>
      </c>
      <c r="I27" s="493">
        <v>121.33333333333333</v>
      </c>
      <c r="J27" s="493">
        <v>122.86666666666666</v>
      </c>
      <c r="K27" s="492">
        <v>119.8</v>
      </c>
      <c r="L27" s="492">
        <v>115.55</v>
      </c>
      <c r="M27" s="492">
        <v>18.695820000000001</v>
      </c>
    </row>
    <row r="28" spans="1:13">
      <c r="A28" s="254">
        <v>18</v>
      </c>
      <c r="B28" s="495" t="s">
        <v>224</v>
      </c>
      <c r="C28" s="492">
        <v>177.75</v>
      </c>
      <c r="D28" s="493">
        <v>179.65</v>
      </c>
      <c r="E28" s="493">
        <v>175.10000000000002</v>
      </c>
      <c r="F28" s="493">
        <v>172.45000000000002</v>
      </c>
      <c r="G28" s="493">
        <v>167.90000000000003</v>
      </c>
      <c r="H28" s="493">
        <v>182.3</v>
      </c>
      <c r="I28" s="493">
        <v>186.85000000000002</v>
      </c>
      <c r="J28" s="493">
        <v>189.5</v>
      </c>
      <c r="K28" s="492">
        <v>184.2</v>
      </c>
      <c r="L28" s="492">
        <v>177</v>
      </c>
      <c r="M28" s="492">
        <v>18.382210000000001</v>
      </c>
    </row>
    <row r="29" spans="1:13">
      <c r="A29" s="254">
        <v>19</v>
      </c>
      <c r="B29" s="495" t="s">
        <v>291</v>
      </c>
      <c r="C29" s="492">
        <v>405.15</v>
      </c>
      <c r="D29" s="493">
        <v>405.10000000000008</v>
      </c>
      <c r="E29" s="493">
        <v>395.15000000000015</v>
      </c>
      <c r="F29" s="493">
        <v>385.15000000000009</v>
      </c>
      <c r="G29" s="493">
        <v>375.20000000000016</v>
      </c>
      <c r="H29" s="493">
        <v>415.10000000000014</v>
      </c>
      <c r="I29" s="493">
        <v>425.05000000000007</v>
      </c>
      <c r="J29" s="493">
        <v>435.05000000000013</v>
      </c>
      <c r="K29" s="492">
        <v>415.05</v>
      </c>
      <c r="L29" s="492">
        <v>395.1</v>
      </c>
      <c r="M29" s="492">
        <v>4.8194999999999997</v>
      </c>
    </row>
    <row r="30" spans="1:13">
      <c r="A30" s="254">
        <v>20</v>
      </c>
      <c r="B30" s="495" t="s">
        <v>292</v>
      </c>
      <c r="C30" s="492">
        <v>308.55</v>
      </c>
      <c r="D30" s="493">
        <v>310.23333333333335</v>
      </c>
      <c r="E30" s="493">
        <v>300.56666666666672</v>
      </c>
      <c r="F30" s="493">
        <v>292.58333333333337</v>
      </c>
      <c r="G30" s="493">
        <v>282.91666666666674</v>
      </c>
      <c r="H30" s="493">
        <v>318.2166666666667</v>
      </c>
      <c r="I30" s="493">
        <v>327.88333333333333</v>
      </c>
      <c r="J30" s="493">
        <v>335.86666666666667</v>
      </c>
      <c r="K30" s="492">
        <v>319.89999999999998</v>
      </c>
      <c r="L30" s="492">
        <v>302.25</v>
      </c>
      <c r="M30" s="492">
        <v>3.7236699999999998</v>
      </c>
    </row>
    <row r="31" spans="1:13">
      <c r="A31" s="254">
        <v>21</v>
      </c>
      <c r="B31" s="495" t="s">
        <v>736</v>
      </c>
      <c r="C31" s="492">
        <v>5547.85</v>
      </c>
      <c r="D31" s="493">
        <v>5589.2833333333328</v>
      </c>
      <c r="E31" s="493">
        <v>5498.5666666666657</v>
      </c>
      <c r="F31" s="493">
        <v>5449.2833333333328</v>
      </c>
      <c r="G31" s="493">
        <v>5358.5666666666657</v>
      </c>
      <c r="H31" s="493">
        <v>5638.5666666666657</v>
      </c>
      <c r="I31" s="493">
        <v>5729.2833333333328</v>
      </c>
      <c r="J31" s="493">
        <v>5778.5666666666657</v>
      </c>
      <c r="K31" s="492">
        <v>5680</v>
      </c>
      <c r="L31" s="492">
        <v>5540</v>
      </c>
      <c r="M31" s="492">
        <v>0.53825000000000001</v>
      </c>
    </row>
    <row r="32" spans="1:13">
      <c r="A32" s="254">
        <v>22</v>
      </c>
      <c r="B32" s="495" t="s">
        <v>225</v>
      </c>
      <c r="C32" s="492">
        <v>1891.7</v>
      </c>
      <c r="D32" s="493">
        <v>1872.6833333333334</v>
      </c>
      <c r="E32" s="493">
        <v>1831.0166666666669</v>
      </c>
      <c r="F32" s="493">
        <v>1770.3333333333335</v>
      </c>
      <c r="G32" s="493">
        <v>1728.666666666667</v>
      </c>
      <c r="H32" s="493">
        <v>1933.3666666666668</v>
      </c>
      <c r="I32" s="493">
        <v>1975.0333333333333</v>
      </c>
      <c r="J32" s="493">
        <v>2035.7166666666667</v>
      </c>
      <c r="K32" s="492">
        <v>1914.35</v>
      </c>
      <c r="L32" s="492">
        <v>1812</v>
      </c>
      <c r="M32" s="492">
        <v>3.21014</v>
      </c>
    </row>
    <row r="33" spans="1:13">
      <c r="A33" s="254">
        <v>23</v>
      </c>
      <c r="B33" s="495" t="s">
        <v>293</v>
      </c>
      <c r="C33" s="492">
        <v>2224.9499999999998</v>
      </c>
      <c r="D33" s="493">
        <v>2237.65</v>
      </c>
      <c r="E33" s="493">
        <v>2207.3000000000002</v>
      </c>
      <c r="F33" s="493">
        <v>2189.65</v>
      </c>
      <c r="G33" s="493">
        <v>2159.3000000000002</v>
      </c>
      <c r="H33" s="493">
        <v>2255.3000000000002</v>
      </c>
      <c r="I33" s="493">
        <v>2285.6499999999996</v>
      </c>
      <c r="J33" s="493">
        <v>2303.3000000000002</v>
      </c>
      <c r="K33" s="492">
        <v>2268</v>
      </c>
      <c r="L33" s="492">
        <v>2220</v>
      </c>
      <c r="M33" s="492">
        <v>5.9319999999999998E-2</v>
      </c>
    </row>
    <row r="34" spans="1:13">
      <c r="A34" s="254">
        <v>24</v>
      </c>
      <c r="B34" s="495" t="s">
        <v>737</v>
      </c>
      <c r="C34" s="492">
        <v>106.95</v>
      </c>
      <c r="D34" s="493">
        <v>107.86666666666667</v>
      </c>
      <c r="E34" s="493">
        <v>105.23333333333335</v>
      </c>
      <c r="F34" s="493">
        <v>103.51666666666668</v>
      </c>
      <c r="G34" s="493">
        <v>100.88333333333335</v>
      </c>
      <c r="H34" s="493">
        <v>109.58333333333334</v>
      </c>
      <c r="I34" s="493">
        <v>112.21666666666667</v>
      </c>
      <c r="J34" s="493">
        <v>113.93333333333334</v>
      </c>
      <c r="K34" s="492">
        <v>110.5</v>
      </c>
      <c r="L34" s="492">
        <v>106.15</v>
      </c>
      <c r="M34" s="492">
        <v>4.7408900000000003</v>
      </c>
    </row>
    <row r="35" spans="1:13">
      <c r="A35" s="254">
        <v>25</v>
      </c>
      <c r="B35" s="495" t="s">
        <v>294</v>
      </c>
      <c r="C35" s="492">
        <v>982.1</v>
      </c>
      <c r="D35" s="493">
        <v>983.63333333333333</v>
      </c>
      <c r="E35" s="493">
        <v>973.4666666666667</v>
      </c>
      <c r="F35" s="493">
        <v>964.83333333333337</v>
      </c>
      <c r="G35" s="493">
        <v>954.66666666666674</v>
      </c>
      <c r="H35" s="493">
        <v>992.26666666666665</v>
      </c>
      <c r="I35" s="493">
        <v>1002.4333333333334</v>
      </c>
      <c r="J35" s="493">
        <v>1011.0666666666666</v>
      </c>
      <c r="K35" s="492">
        <v>993.8</v>
      </c>
      <c r="L35" s="492">
        <v>975</v>
      </c>
      <c r="M35" s="492">
        <v>2.8173400000000002</v>
      </c>
    </row>
    <row r="36" spans="1:13">
      <c r="A36" s="254">
        <v>26</v>
      </c>
      <c r="B36" s="495" t="s">
        <v>226</v>
      </c>
      <c r="C36" s="492">
        <v>2761.7</v>
      </c>
      <c r="D36" s="493">
        <v>2774.4499999999994</v>
      </c>
      <c r="E36" s="493">
        <v>2728.2999999999988</v>
      </c>
      <c r="F36" s="493">
        <v>2694.8999999999996</v>
      </c>
      <c r="G36" s="493">
        <v>2648.7499999999991</v>
      </c>
      <c r="H36" s="493">
        <v>2807.8499999999985</v>
      </c>
      <c r="I36" s="493">
        <v>2853.9999999999991</v>
      </c>
      <c r="J36" s="493">
        <v>2887.3999999999983</v>
      </c>
      <c r="K36" s="492">
        <v>2820.6</v>
      </c>
      <c r="L36" s="492">
        <v>2741.05</v>
      </c>
      <c r="M36" s="492">
        <v>2.0183900000000001</v>
      </c>
    </row>
    <row r="37" spans="1:13">
      <c r="A37" s="254">
        <v>27</v>
      </c>
      <c r="B37" s="495" t="s">
        <v>738</v>
      </c>
      <c r="C37" s="492">
        <v>8156.85</v>
      </c>
      <c r="D37" s="493">
        <v>7992.7166666666662</v>
      </c>
      <c r="E37" s="493">
        <v>7685.4333333333325</v>
      </c>
      <c r="F37" s="493">
        <v>7214.0166666666664</v>
      </c>
      <c r="G37" s="493">
        <v>6906.7333333333327</v>
      </c>
      <c r="H37" s="493">
        <v>8464.1333333333314</v>
      </c>
      <c r="I37" s="493">
        <v>8771.4166666666679</v>
      </c>
      <c r="J37" s="493">
        <v>9242.8333333333321</v>
      </c>
      <c r="K37" s="492">
        <v>8300</v>
      </c>
      <c r="L37" s="492">
        <v>7521.3</v>
      </c>
      <c r="M37" s="492">
        <v>2.7924000000000002</v>
      </c>
    </row>
    <row r="38" spans="1:13">
      <c r="A38" s="254">
        <v>28</v>
      </c>
      <c r="B38" s="495" t="s">
        <v>800</v>
      </c>
      <c r="C38" s="492">
        <v>19.399999999999999</v>
      </c>
      <c r="D38" s="493">
        <v>19.599999999999998</v>
      </c>
      <c r="E38" s="493">
        <v>19.099999999999994</v>
      </c>
      <c r="F38" s="493">
        <v>18.799999999999997</v>
      </c>
      <c r="G38" s="493">
        <v>18.299999999999994</v>
      </c>
      <c r="H38" s="493">
        <v>19.899999999999995</v>
      </c>
      <c r="I38" s="493">
        <v>20.400000000000002</v>
      </c>
      <c r="J38" s="493">
        <v>20.699999999999996</v>
      </c>
      <c r="K38" s="492">
        <v>20.100000000000001</v>
      </c>
      <c r="L38" s="492">
        <v>19.3</v>
      </c>
      <c r="M38" s="492">
        <v>199.55894000000001</v>
      </c>
    </row>
    <row r="39" spans="1:13">
      <c r="A39" s="254">
        <v>29</v>
      </c>
      <c r="B39" s="495" t="s">
        <v>44</v>
      </c>
      <c r="C39" s="492">
        <v>802.2</v>
      </c>
      <c r="D39" s="493">
        <v>809.73333333333323</v>
      </c>
      <c r="E39" s="493">
        <v>793.46666666666647</v>
      </c>
      <c r="F39" s="493">
        <v>784.73333333333323</v>
      </c>
      <c r="G39" s="493">
        <v>768.46666666666647</v>
      </c>
      <c r="H39" s="493">
        <v>818.46666666666647</v>
      </c>
      <c r="I39" s="493">
        <v>834.73333333333312</v>
      </c>
      <c r="J39" s="493">
        <v>843.46666666666647</v>
      </c>
      <c r="K39" s="492">
        <v>826</v>
      </c>
      <c r="L39" s="492">
        <v>801</v>
      </c>
      <c r="M39" s="492">
        <v>13.35655</v>
      </c>
    </row>
    <row r="40" spans="1:13">
      <c r="A40" s="254">
        <v>30</v>
      </c>
      <c r="B40" s="495" t="s">
        <v>296</v>
      </c>
      <c r="C40" s="492">
        <v>3167.6</v>
      </c>
      <c r="D40" s="493">
        <v>3183.8666666666668</v>
      </c>
      <c r="E40" s="493">
        <v>3120.7333333333336</v>
      </c>
      <c r="F40" s="493">
        <v>3073.8666666666668</v>
      </c>
      <c r="G40" s="493">
        <v>3010.7333333333336</v>
      </c>
      <c r="H40" s="493">
        <v>3230.7333333333336</v>
      </c>
      <c r="I40" s="493">
        <v>3293.8666666666668</v>
      </c>
      <c r="J40" s="493">
        <v>3340.7333333333336</v>
      </c>
      <c r="K40" s="492">
        <v>3247</v>
      </c>
      <c r="L40" s="492">
        <v>3137</v>
      </c>
      <c r="M40" s="492">
        <v>0.41211999999999999</v>
      </c>
    </row>
    <row r="41" spans="1:13">
      <c r="A41" s="254">
        <v>31</v>
      </c>
      <c r="B41" s="495" t="s">
        <v>45</v>
      </c>
      <c r="C41" s="492">
        <v>314.05</v>
      </c>
      <c r="D41" s="493">
        <v>312.09999999999997</v>
      </c>
      <c r="E41" s="493">
        <v>309.19999999999993</v>
      </c>
      <c r="F41" s="493">
        <v>304.34999999999997</v>
      </c>
      <c r="G41" s="493">
        <v>301.44999999999993</v>
      </c>
      <c r="H41" s="493">
        <v>316.94999999999993</v>
      </c>
      <c r="I41" s="493">
        <v>319.84999999999991</v>
      </c>
      <c r="J41" s="493">
        <v>324.69999999999993</v>
      </c>
      <c r="K41" s="492">
        <v>315</v>
      </c>
      <c r="L41" s="492">
        <v>307.25</v>
      </c>
      <c r="M41" s="492">
        <v>66.587339999999998</v>
      </c>
    </row>
    <row r="42" spans="1:13">
      <c r="A42" s="254">
        <v>32</v>
      </c>
      <c r="B42" s="495" t="s">
        <v>46</v>
      </c>
      <c r="C42" s="492">
        <v>3238.9</v>
      </c>
      <c r="D42" s="493">
        <v>3232.7166666666667</v>
      </c>
      <c r="E42" s="493">
        <v>3205.4333333333334</v>
      </c>
      <c r="F42" s="493">
        <v>3171.9666666666667</v>
      </c>
      <c r="G42" s="493">
        <v>3144.6833333333334</v>
      </c>
      <c r="H42" s="493">
        <v>3266.1833333333334</v>
      </c>
      <c r="I42" s="493">
        <v>3293.4666666666672</v>
      </c>
      <c r="J42" s="493">
        <v>3326.9333333333334</v>
      </c>
      <c r="K42" s="492">
        <v>3260</v>
      </c>
      <c r="L42" s="492">
        <v>3199.25</v>
      </c>
      <c r="M42" s="492">
        <v>5.8970700000000003</v>
      </c>
    </row>
    <row r="43" spans="1:13">
      <c r="A43" s="254">
        <v>33</v>
      </c>
      <c r="B43" s="495" t="s">
        <v>47</v>
      </c>
      <c r="C43" s="492">
        <v>208.05</v>
      </c>
      <c r="D43" s="493">
        <v>210.38333333333335</v>
      </c>
      <c r="E43" s="493">
        <v>204.3666666666667</v>
      </c>
      <c r="F43" s="493">
        <v>200.68333333333334</v>
      </c>
      <c r="G43" s="493">
        <v>194.66666666666669</v>
      </c>
      <c r="H43" s="493">
        <v>214.06666666666672</v>
      </c>
      <c r="I43" s="493">
        <v>220.08333333333337</v>
      </c>
      <c r="J43" s="493">
        <v>223.76666666666674</v>
      </c>
      <c r="K43" s="492">
        <v>216.4</v>
      </c>
      <c r="L43" s="492">
        <v>206.7</v>
      </c>
      <c r="M43" s="492">
        <v>88.188569999999999</v>
      </c>
    </row>
    <row r="44" spans="1:13">
      <c r="A44" s="254">
        <v>34</v>
      </c>
      <c r="B44" s="495" t="s">
        <v>48</v>
      </c>
      <c r="C44" s="492">
        <v>115.1</v>
      </c>
      <c r="D44" s="493">
        <v>116.39999999999999</v>
      </c>
      <c r="E44" s="493">
        <v>113.39999999999998</v>
      </c>
      <c r="F44" s="493">
        <v>111.69999999999999</v>
      </c>
      <c r="G44" s="493">
        <v>108.69999999999997</v>
      </c>
      <c r="H44" s="493">
        <v>118.09999999999998</v>
      </c>
      <c r="I44" s="493">
        <v>121.10000000000001</v>
      </c>
      <c r="J44" s="493">
        <v>122.79999999999998</v>
      </c>
      <c r="K44" s="492">
        <v>119.4</v>
      </c>
      <c r="L44" s="492">
        <v>114.7</v>
      </c>
      <c r="M44" s="492">
        <v>229.607</v>
      </c>
    </row>
    <row r="45" spans="1:13">
      <c r="A45" s="254">
        <v>35</v>
      </c>
      <c r="B45" s="495" t="s">
        <v>297</v>
      </c>
      <c r="C45" s="492">
        <v>83.4</v>
      </c>
      <c r="D45" s="493">
        <v>84.533333333333346</v>
      </c>
      <c r="E45" s="493">
        <v>81.816666666666691</v>
      </c>
      <c r="F45" s="493">
        <v>80.233333333333348</v>
      </c>
      <c r="G45" s="493">
        <v>77.516666666666694</v>
      </c>
      <c r="H45" s="493">
        <v>86.116666666666688</v>
      </c>
      <c r="I45" s="493">
        <v>88.833333333333357</v>
      </c>
      <c r="J45" s="493">
        <v>90.416666666666686</v>
      </c>
      <c r="K45" s="492">
        <v>87.25</v>
      </c>
      <c r="L45" s="492">
        <v>82.95</v>
      </c>
      <c r="M45" s="492">
        <v>30.508839999999999</v>
      </c>
    </row>
    <row r="46" spans="1:13">
      <c r="A46" s="254">
        <v>36</v>
      </c>
      <c r="B46" s="495" t="s">
        <v>50</v>
      </c>
      <c r="C46" s="492">
        <v>2613.4499999999998</v>
      </c>
      <c r="D46" s="493">
        <v>2608.4833333333331</v>
      </c>
      <c r="E46" s="493">
        <v>2574.9666666666662</v>
      </c>
      <c r="F46" s="493">
        <v>2536.4833333333331</v>
      </c>
      <c r="G46" s="493">
        <v>2502.9666666666662</v>
      </c>
      <c r="H46" s="493">
        <v>2646.9666666666662</v>
      </c>
      <c r="I46" s="493">
        <v>2680.4833333333336</v>
      </c>
      <c r="J46" s="493">
        <v>2718.9666666666662</v>
      </c>
      <c r="K46" s="492">
        <v>2642</v>
      </c>
      <c r="L46" s="492">
        <v>2570</v>
      </c>
      <c r="M46" s="492">
        <v>12.95346</v>
      </c>
    </row>
    <row r="47" spans="1:13">
      <c r="A47" s="254">
        <v>37</v>
      </c>
      <c r="B47" s="495" t="s">
        <v>298</v>
      </c>
      <c r="C47" s="492">
        <v>145.4</v>
      </c>
      <c r="D47" s="493">
        <v>146.83333333333334</v>
      </c>
      <c r="E47" s="493">
        <v>143.56666666666669</v>
      </c>
      <c r="F47" s="493">
        <v>141.73333333333335</v>
      </c>
      <c r="G47" s="493">
        <v>138.4666666666667</v>
      </c>
      <c r="H47" s="493">
        <v>148.66666666666669</v>
      </c>
      <c r="I47" s="493">
        <v>151.93333333333334</v>
      </c>
      <c r="J47" s="493">
        <v>153.76666666666668</v>
      </c>
      <c r="K47" s="492">
        <v>150.1</v>
      </c>
      <c r="L47" s="492">
        <v>145</v>
      </c>
      <c r="M47" s="492">
        <v>4.5076099999999997</v>
      </c>
    </row>
    <row r="48" spans="1:13">
      <c r="A48" s="254">
        <v>38</v>
      </c>
      <c r="B48" s="495" t="s">
        <v>299</v>
      </c>
      <c r="C48" s="492">
        <v>3878.1</v>
      </c>
      <c r="D48" s="493">
        <v>3949.2000000000003</v>
      </c>
      <c r="E48" s="493">
        <v>3790.9000000000005</v>
      </c>
      <c r="F48" s="493">
        <v>3703.7000000000003</v>
      </c>
      <c r="G48" s="493">
        <v>3545.4000000000005</v>
      </c>
      <c r="H48" s="493">
        <v>4036.4000000000005</v>
      </c>
      <c r="I48" s="493">
        <v>4194.7000000000007</v>
      </c>
      <c r="J48" s="493">
        <v>4281.9000000000005</v>
      </c>
      <c r="K48" s="492">
        <v>4107.5</v>
      </c>
      <c r="L48" s="492">
        <v>3862</v>
      </c>
      <c r="M48" s="492">
        <v>1.2367600000000001</v>
      </c>
    </row>
    <row r="49" spans="1:13">
      <c r="A49" s="254">
        <v>39</v>
      </c>
      <c r="B49" s="495" t="s">
        <v>300</v>
      </c>
      <c r="C49" s="492">
        <v>1631.95</v>
      </c>
      <c r="D49" s="493">
        <v>1646.6166666666668</v>
      </c>
      <c r="E49" s="493">
        <v>1611.3333333333335</v>
      </c>
      <c r="F49" s="493">
        <v>1590.7166666666667</v>
      </c>
      <c r="G49" s="493">
        <v>1555.4333333333334</v>
      </c>
      <c r="H49" s="493">
        <v>1667.2333333333336</v>
      </c>
      <c r="I49" s="493">
        <v>1702.5166666666669</v>
      </c>
      <c r="J49" s="493">
        <v>1723.1333333333337</v>
      </c>
      <c r="K49" s="492">
        <v>1681.9</v>
      </c>
      <c r="L49" s="492">
        <v>1626</v>
      </c>
      <c r="M49" s="492">
        <v>1.6934800000000001</v>
      </c>
    </row>
    <row r="50" spans="1:13">
      <c r="A50" s="254">
        <v>40</v>
      </c>
      <c r="B50" s="495" t="s">
        <v>301</v>
      </c>
      <c r="C50" s="492">
        <v>8375.0499999999993</v>
      </c>
      <c r="D50" s="493">
        <v>8411.0166666666664</v>
      </c>
      <c r="E50" s="493">
        <v>8284.0833333333321</v>
      </c>
      <c r="F50" s="493">
        <v>8193.116666666665</v>
      </c>
      <c r="G50" s="493">
        <v>8066.1833333333307</v>
      </c>
      <c r="H50" s="493">
        <v>8501.9833333333336</v>
      </c>
      <c r="I50" s="493">
        <v>8628.9166666666679</v>
      </c>
      <c r="J50" s="493">
        <v>8719.883333333335</v>
      </c>
      <c r="K50" s="492">
        <v>8537.9500000000007</v>
      </c>
      <c r="L50" s="492">
        <v>8320.0499999999993</v>
      </c>
      <c r="M50" s="492">
        <v>0.26103999999999999</v>
      </c>
    </row>
    <row r="51" spans="1:13">
      <c r="A51" s="254">
        <v>41</v>
      </c>
      <c r="B51" s="495" t="s">
        <v>52</v>
      </c>
      <c r="C51" s="492">
        <v>967.2</v>
      </c>
      <c r="D51" s="493">
        <v>972.75</v>
      </c>
      <c r="E51" s="493">
        <v>956.5</v>
      </c>
      <c r="F51" s="493">
        <v>945.8</v>
      </c>
      <c r="G51" s="493">
        <v>929.55</v>
      </c>
      <c r="H51" s="493">
        <v>983.45</v>
      </c>
      <c r="I51" s="493">
        <v>999.7</v>
      </c>
      <c r="J51" s="493">
        <v>1010.4000000000001</v>
      </c>
      <c r="K51" s="492">
        <v>989</v>
      </c>
      <c r="L51" s="492">
        <v>962.05</v>
      </c>
      <c r="M51" s="492">
        <v>22.792680000000001</v>
      </c>
    </row>
    <row r="52" spans="1:13">
      <c r="A52" s="254">
        <v>42</v>
      </c>
      <c r="B52" s="495" t="s">
        <v>302</v>
      </c>
      <c r="C52" s="492">
        <v>502.5</v>
      </c>
      <c r="D52" s="493">
        <v>498.86666666666662</v>
      </c>
      <c r="E52" s="493">
        <v>490.23333333333323</v>
      </c>
      <c r="F52" s="493">
        <v>477.96666666666664</v>
      </c>
      <c r="G52" s="493">
        <v>469.33333333333326</v>
      </c>
      <c r="H52" s="493">
        <v>511.13333333333321</v>
      </c>
      <c r="I52" s="493">
        <v>519.76666666666654</v>
      </c>
      <c r="J52" s="493">
        <v>532.03333333333319</v>
      </c>
      <c r="K52" s="492">
        <v>507.5</v>
      </c>
      <c r="L52" s="492">
        <v>486.6</v>
      </c>
      <c r="M52" s="492">
        <v>6.8913500000000001</v>
      </c>
    </row>
    <row r="53" spans="1:13">
      <c r="A53" s="254">
        <v>43</v>
      </c>
      <c r="B53" s="495" t="s">
        <v>227</v>
      </c>
      <c r="C53" s="492">
        <v>2906.35</v>
      </c>
      <c r="D53" s="493">
        <v>2924.7833333333333</v>
      </c>
      <c r="E53" s="493">
        <v>2861.5666666666666</v>
      </c>
      <c r="F53" s="493">
        <v>2816.7833333333333</v>
      </c>
      <c r="G53" s="493">
        <v>2753.5666666666666</v>
      </c>
      <c r="H53" s="493">
        <v>2969.5666666666666</v>
      </c>
      <c r="I53" s="493">
        <v>3032.7833333333328</v>
      </c>
      <c r="J53" s="493">
        <v>3077.5666666666666</v>
      </c>
      <c r="K53" s="492">
        <v>2988</v>
      </c>
      <c r="L53" s="492">
        <v>2880</v>
      </c>
      <c r="M53" s="492">
        <v>2.9675199999999999</v>
      </c>
    </row>
    <row r="54" spans="1:13">
      <c r="A54" s="254">
        <v>44</v>
      </c>
      <c r="B54" s="495" t="s">
        <v>54</v>
      </c>
      <c r="C54" s="492">
        <v>719.4</v>
      </c>
      <c r="D54" s="493">
        <v>717.76666666666677</v>
      </c>
      <c r="E54" s="493">
        <v>708.63333333333355</v>
      </c>
      <c r="F54" s="493">
        <v>697.86666666666679</v>
      </c>
      <c r="G54" s="493">
        <v>688.73333333333358</v>
      </c>
      <c r="H54" s="493">
        <v>728.53333333333353</v>
      </c>
      <c r="I54" s="493">
        <v>737.66666666666674</v>
      </c>
      <c r="J54" s="493">
        <v>748.43333333333351</v>
      </c>
      <c r="K54" s="492">
        <v>726.9</v>
      </c>
      <c r="L54" s="492">
        <v>707</v>
      </c>
      <c r="M54" s="492">
        <v>259.39326999999997</v>
      </c>
    </row>
    <row r="55" spans="1:13">
      <c r="A55" s="254">
        <v>45</v>
      </c>
      <c r="B55" s="495" t="s">
        <v>303</v>
      </c>
      <c r="C55" s="492">
        <v>2073.9499999999998</v>
      </c>
      <c r="D55" s="493">
        <v>2083.1333333333332</v>
      </c>
      <c r="E55" s="493">
        <v>2057.2666666666664</v>
      </c>
      <c r="F55" s="493">
        <v>2040.583333333333</v>
      </c>
      <c r="G55" s="493">
        <v>2014.7166666666662</v>
      </c>
      <c r="H55" s="493">
        <v>2099.8166666666666</v>
      </c>
      <c r="I55" s="493">
        <v>2125.6833333333334</v>
      </c>
      <c r="J55" s="493">
        <v>2142.3666666666668</v>
      </c>
      <c r="K55" s="492">
        <v>2109</v>
      </c>
      <c r="L55" s="492">
        <v>2066.4499999999998</v>
      </c>
      <c r="M55" s="492">
        <v>0.24210999999999999</v>
      </c>
    </row>
    <row r="56" spans="1:13">
      <c r="A56" s="254">
        <v>46</v>
      </c>
      <c r="B56" s="495" t="s">
        <v>304</v>
      </c>
      <c r="C56" s="492">
        <v>1164.5</v>
      </c>
      <c r="D56" s="493">
        <v>1174.2833333333335</v>
      </c>
      <c r="E56" s="493">
        <v>1149.7666666666671</v>
      </c>
      <c r="F56" s="493">
        <v>1135.0333333333335</v>
      </c>
      <c r="G56" s="493">
        <v>1110.5166666666671</v>
      </c>
      <c r="H56" s="493">
        <v>1189.0166666666671</v>
      </c>
      <c r="I56" s="493">
        <v>1213.5333333333335</v>
      </c>
      <c r="J56" s="493">
        <v>1228.2666666666671</v>
      </c>
      <c r="K56" s="492">
        <v>1198.8</v>
      </c>
      <c r="L56" s="492">
        <v>1159.55</v>
      </c>
      <c r="M56" s="492">
        <v>1.97733</v>
      </c>
    </row>
    <row r="57" spans="1:13">
      <c r="A57" s="254">
        <v>47</v>
      </c>
      <c r="B57" s="495" t="s">
        <v>305</v>
      </c>
      <c r="C57" s="492">
        <v>605.4</v>
      </c>
      <c r="D57" s="493">
        <v>610.85</v>
      </c>
      <c r="E57" s="493">
        <v>596.80000000000007</v>
      </c>
      <c r="F57" s="493">
        <v>588.20000000000005</v>
      </c>
      <c r="G57" s="493">
        <v>574.15000000000009</v>
      </c>
      <c r="H57" s="493">
        <v>619.45000000000005</v>
      </c>
      <c r="I57" s="493">
        <v>633.5</v>
      </c>
      <c r="J57" s="493">
        <v>642.1</v>
      </c>
      <c r="K57" s="492">
        <v>624.9</v>
      </c>
      <c r="L57" s="492">
        <v>602.25</v>
      </c>
      <c r="M57" s="492">
        <v>1.9507099999999999</v>
      </c>
    </row>
    <row r="58" spans="1:13">
      <c r="A58" s="254">
        <v>48</v>
      </c>
      <c r="B58" s="495" t="s">
        <v>55</v>
      </c>
      <c r="C58" s="492">
        <v>3836.45</v>
      </c>
      <c r="D58" s="493">
        <v>3865.9500000000003</v>
      </c>
      <c r="E58" s="493">
        <v>3777.6000000000004</v>
      </c>
      <c r="F58" s="493">
        <v>3718.75</v>
      </c>
      <c r="G58" s="493">
        <v>3630.4</v>
      </c>
      <c r="H58" s="493">
        <v>3924.8000000000006</v>
      </c>
      <c r="I58" s="493">
        <v>4013.15</v>
      </c>
      <c r="J58" s="493">
        <v>4072.0000000000009</v>
      </c>
      <c r="K58" s="492">
        <v>3954.3</v>
      </c>
      <c r="L58" s="492">
        <v>3807.1</v>
      </c>
      <c r="M58" s="492">
        <v>13.35444</v>
      </c>
    </row>
    <row r="59" spans="1:13">
      <c r="A59" s="254">
        <v>49</v>
      </c>
      <c r="B59" s="495" t="s">
        <v>306</v>
      </c>
      <c r="C59" s="492">
        <v>280.39999999999998</v>
      </c>
      <c r="D59" s="493">
        <v>281.11666666666662</v>
      </c>
      <c r="E59" s="493">
        <v>270.28333333333325</v>
      </c>
      <c r="F59" s="493">
        <v>260.16666666666663</v>
      </c>
      <c r="G59" s="493">
        <v>249.33333333333326</v>
      </c>
      <c r="H59" s="493">
        <v>291.23333333333323</v>
      </c>
      <c r="I59" s="493">
        <v>302.06666666666661</v>
      </c>
      <c r="J59" s="493">
        <v>312.18333333333322</v>
      </c>
      <c r="K59" s="492">
        <v>291.95</v>
      </c>
      <c r="L59" s="492">
        <v>271</v>
      </c>
      <c r="M59" s="492">
        <v>7.2271400000000003</v>
      </c>
    </row>
    <row r="60" spans="1:13" ht="12" customHeight="1">
      <c r="A60" s="254">
        <v>50</v>
      </c>
      <c r="B60" s="495" t="s">
        <v>307</v>
      </c>
      <c r="C60" s="492">
        <v>1150.5999999999999</v>
      </c>
      <c r="D60" s="493">
        <v>1170.6666666666667</v>
      </c>
      <c r="E60" s="493">
        <v>1117.3333333333335</v>
      </c>
      <c r="F60" s="493">
        <v>1084.0666666666668</v>
      </c>
      <c r="G60" s="493">
        <v>1030.7333333333336</v>
      </c>
      <c r="H60" s="493">
        <v>1203.9333333333334</v>
      </c>
      <c r="I60" s="493">
        <v>1257.2666666666669</v>
      </c>
      <c r="J60" s="493">
        <v>1290.5333333333333</v>
      </c>
      <c r="K60" s="492">
        <v>1224</v>
      </c>
      <c r="L60" s="492">
        <v>1137.4000000000001</v>
      </c>
      <c r="M60" s="492">
        <v>2.5153599999999998</v>
      </c>
    </row>
    <row r="61" spans="1:13">
      <c r="A61" s="254">
        <v>51</v>
      </c>
      <c r="B61" s="495" t="s">
        <v>58</v>
      </c>
      <c r="C61" s="492">
        <v>5484.85</v>
      </c>
      <c r="D61" s="493">
        <v>5446.6166666666668</v>
      </c>
      <c r="E61" s="493">
        <v>5368.2333333333336</v>
      </c>
      <c r="F61" s="493">
        <v>5251.6166666666668</v>
      </c>
      <c r="G61" s="493">
        <v>5173.2333333333336</v>
      </c>
      <c r="H61" s="493">
        <v>5563.2333333333336</v>
      </c>
      <c r="I61" s="493">
        <v>5641.6166666666668</v>
      </c>
      <c r="J61" s="493">
        <v>5758.2333333333336</v>
      </c>
      <c r="K61" s="492">
        <v>5525</v>
      </c>
      <c r="L61" s="492">
        <v>5330</v>
      </c>
      <c r="M61" s="492">
        <v>72.584860000000006</v>
      </c>
    </row>
    <row r="62" spans="1:13">
      <c r="A62" s="254">
        <v>52</v>
      </c>
      <c r="B62" s="495" t="s">
        <v>57</v>
      </c>
      <c r="C62" s="492">
        <v>11176.55</v>
      </c>
      <c r="D62" s="493">
        <v>10998.85</v>
      </c>
      <c r="E62" s="493">
        <v>10697.7</v>
      </c>
      <c r="F62" s="493">
        <v>10218.85</v>
      </c>
      <c r="G62" s="493">
        <v>9917.7000000000007</v>
      </c>
      <c r="H62" s="493">
        <v>11477.7</v>
      </c>
      <c r="I62" s="493">
        <v>11778.849999999999</v>
      </c>
      <c r="J62" s="493">
        <v>12257.7</v>
      </c>
      <c r="K62" s="492">
        <v>11300</v>
      </c>
      <c r="L62" s="492">
        <v>10520</v>
      </c>
      <c r="M62" s="492">
        <v>16.964980000000001</v>
      </c>
    </row>
    <row r="63" spans="1:13">
      <c r="A63" s="254">
        <v>53</v>
      </c>
      <c r="B63" s="495" t="s">
        <v>228</v>
      </c>
      <c r="C63" s="492">
        <v>3510.8</v>
      </c>
      <c r="D63" s="493">
        <v>3544.7999999999997</v>
      </c>
      <c r="E63" s="493">
        <v>3426.5999999999995</v>
      </c>
      <c r="F63" s="493">
        <v>3342.3999999999996</v>
      </c>
      <c r="G63" s="493">
        <v>3224.1999999999994</v>
      </c>
      <c r="H63" s="493">
        <v>3628.9999999999995</v>
      </c>
      <c r="I63" s="493">
        <v>3747.1999999999994</v>
      </c>
      <c r="J63" s="493">
        <v>3831.3999999999996</v>
      </c>
      <c r="K63" s="492">
        <v>3663</v>
      </c>
      <c r="L63" s="492">
        <v>3460.6</v>
      </c>
      <c r="M63" s="492">
        <v>1.4536100000000001</v>
      </c>
    </row>
    <row r="64" spans="1:13">
      <c r="A64" s="254">
        <v>54</v>
      </c>
      <c r="B64" s="495" t="s">
        <v>59</v>
      </c>
      <c r="C64" s="492">
        <v>1766.85</v>
      </c>
      <c r="D64" s="493">
        <v>1765.9166666666667</v>
      </c>
      <c r="E64" s="493">
        <v>1743.9333333333334</v>
      </c>
      <c r="F64" s="493">
        <v>1721.0166666666667</v>
      </c>
      <c r="G64" s="493">
        <v>1699.0333333333333</v>
      </c>
      <c r="H64" s="493">
        <v>1788.8333333333335</v>
      </c>
      <c r="I64" s="493">
        <v>1810.8166666666666</v>
      </c>
      <c r="J64" s="493">
        <v>1833.7333333333336</v>
      </c>
      <c r="K64" s="492">
        <v>1787.9</v>
      </c>
      <c r="L64" s="492">
        <v>1743</v>
      </c>
      <c r="M64" s="492">
        <v>3.70947</v>
      </c>
    </row>
    <row r="65" spans="1:13">
      <c r="A65" s="254">
        <v>55</v>
      </c>
      <c r="B65" s="495" t="s">
        <v>308</v>
      </c>
      <c r="C65" s="492">
        <v>125.7</v>
      </c>
      <c r="D65" s="493">
        <v>126.33333333333333</v>
      </c>
      <c r="E65" s="493">
        <v>123.86666666666665</v>
      </c>
      <c r="F65" s="493">
        <v>122.03333333333332</v>
      </c>
      <c r="G65" s="493">
        <v>119.56666666666663</v>
      </c>
      <c r="H65" s="493">
        <v>128.16666666666666</v>
      </c>
      <c r="I65" s="493">
        <v>130.63333333333333</v>
      </c>
      <c r="J65" s="493">
        <v>132.46666666666667</v>
      </c>
      <c r="K65" s="492">
        <v>128.80000000000001</v>
      </c>
      <c r="L65" s="492">
        <v>124.5</v>
      </c>
      <c r="M65" s="492">
        <v>3.76525</v>
      </c>
    </row>
    <row r="66" spans="1:13">
      <c r="A66" s="254">
        <v>56</v>
      </c>
      <c r="B66" s="495" t="s">
        <v>309</v>
      </c>
      <c r="C66" s="492">
        <v>274.35000000000002</v>
      </c>
      <c r="D66" s="493">
        <v>271.15000000000003</v>
      </c>
      <c r="E66" s="493">
        <v>265.30000000000007</v>
      </c>
      <c r="F66" s="493">
        <v>256.25000000000006</v>
      </c>
      <c r="G66" s="493">
        <v>250.40000000000009</v>
      </c>
      <c r="H66" s="493">
        <v>280.20000000000005</v>
      </c>
      <c r="I66" s="493">
        <v>286.05000000000007</v>
      </c>
      <c r="J66" s="493">
        <v>295.10000000000002</v>
      </c>
      <c r="K66" s="492">
        <v>277</v>
      </c>
      <c r="L66" s="492">
        <v>262.10000000000002</v>
      </c>
      <c r="M66" s="492">
        <v>28.97071</v>
      </c>
    </row>
    <row r="67" spans="1:13">
      <c r="A67" s="254">
        <v>57</v>
      </c>
      <c r="B67" s="495" t="s">
        <v>229</v>
      </c>
      <c r="C67" s="492">
        <v>332.1</v>
      </c>
      <c r="D67" s="493">
        <v>330.13333333333338</v>
      </c>
      <c r="E67" s="493">
        <v>326.46666666666675</v>
      </c>
      <c r="F67" s="493">
        <v>320.83333333333337</v>
      </c>
      <c r="G67" s="493">
        <v>317.16666666666674</v>
      </c>
      <c r="H67" s="493">
        <v>335.76666666666677</v>
      </c>
      <c r="I67" s="493">
        <v>339.43333333333339</v>
      </c>
      <c r="J67" s="493">
        <v>345.06666666666678</v>
      </c>
      <c r="K67" s="492">
        <v>333.8</v>
      </c>
      <c r="L67" s="492">
        <v>324.5</v>
      </c>
      <c r="M67" s="492">
        <v>76.339060000000003</v>
      </c>
    </row>
    <row r="68" spans="1:13">
      <c r="A68" s="254">
        <v>58</v>
      </c>
      <c r="B68" s="495" t="s">
        <v>60</v>
      </c>
      <c r="C68" s="492">
        <v>66.849999999999994</v>
      </c>
      <c r="D68" s="493">
        <v>67.716666666666654</v>
      </c>
      <c r="E68" s="493">
        <v>65.683333333333309</v>
      </c>
      <c r="F68" s="493">
        <v>64.516666666666652</v>
      </c>
      <c r="G68" s="493">
        <v>62.483333333333306</v>
      </c>
      <c r="H68" s="493">
        <v>68.883333333333312</v>
      </c>
      <c r="I68" s="493">
        <v>70.916666666666643</v>
      </c>
      <c r="J68" s="493">
        <v>72.083333333333314</v>
      </c>
      <c r="K68" s="492">
        <v>69.75</v>
      </c>
      <c r="L68" s="492">
        <v>66.55</v>
      </c>
      <c r="M68" s="492">
        <v>509.81272000000001</v>
      </c>
    </row>
    <row r="69" spans="1:13">
      <c r="A69" s="254">
        <v>59</v>
      </c>
      <c r="B69" s="495" t="s">
        <v>61</v>
      </c>
      <c r="C69" s="492">
        <v>67.5</v>
      </c>
      <c r="D69" s="493">
        <v>67.783333333333331</v>
      </c>
      <c r="E69" s="493">
        <v>66.36666666666666</v>
      </c>
      <c r="F69" s="493">
        <v>65.233333333333334</v>
      </c>
      <c r="G69" s="493">
        <v>63.816666666666663</v>
      </c>
      <c r="H69" s="493">
        <v>68.916666666666657</v>
      </c>
      <c r="I69" s="493">
        <v>70.333333333333343</v>
      </c>
      <c r="J69" s="493">
        <v>71.466666666666654</v>
      </c>
      <c r="K69" s="492">
        <v>69.2</v>
      </c>
      <c r="L69" s="492">
        <v>66.650000000000006</v>
      </c>
      <c r="M69" s="492">
        <v>50.849670000000003</v>
      </c>
    </row>
    <row r="70" spans="1:13">
      <c r="A70" s="254">
        <v>60</v>
      </c>
      <c r="B70" s="495" t="s">
        <v>310</v>
      </c>
      <c r="C70" s="492">
        <v>24.75</v>
      </c>
      <c r="D70" s="493">
        <v>24.5</v>
      </c>
      <c r="E70" s="493">
        <v>23.75</v>
      </c>
      <c r="F70" s="493">
        <v>22.75</v>
      </c>
      <c r="G70" s="493">
        <v>22</v>
      </c>
      <c r="H70" s="493">
        <v>25.5</v>
      </c>
      <c r="I70" s="493">
        <v>26.25</v>
      </c>
      <c r="J70" s="493">
        <v>27.25</v>
      </c>
      <c r="K70" s="492">
        <v>25.25</v>
      </c>
      <c r="L70" s="492">
        <v>23.5</v>
      </c>
      <c r="M70" s="492">
        <v>203.80788999999999</v>
      </c>
    </row>
    <row r="71" spans="1:13">
      <c r="A71" s="254">
        <v>61</v>
      </c>
      <c r="B71" s="495" t="s">
        <v>62</v>
      </c>
      <c r="C71" s="492">
        <v>1350.5</v>
      </c>
      <c r="D71" s="493">
        <v>1350.6166666666668</v>
      </c>
      <c r="E71" s="493">
        <v>1338.9333333333336</v>
      </c>
      <c r="F71" s="493">
        <v>1327.3666666666668</v>
      </c>
      <c r="G71" s="493">
        <v>1315.6833333333336</v>
      </c>
      <c r="H71" s="493">
        <v>1362.1833333333336</v>
      </c>
      <c r="I71" s="493">
        <v>1373.866666666667</v>
      </c>
      <c r="J71" s="493">
        <v>1385.4333333333336</v>
      </c>
      <c r="K71" s="492">
        <v>1362.3</v>
      </c>
      <c r="L71" s="492">
        <v>1339.05</v>
      </c>
      <c r="M71" s="492">
        <v>5.6437600000000003</v>
      </c>
    </row>
    <row r="72" spans="1:13">
      <c r="A72" s="254">
        <v>62</v>
      </c>
      <c r="B72" s="495" t="s">
        <v>311</v>
      </c>
      <c r="C72" s="492">
        <v>5275.2</v>
      </c>
      <c r="D72" s="493">
        <v>5321.0666666666666</v>
      </c>
      <c r="E72" s="493">
        <v>5212.1333333333332</v>
      </c>
      <c r="F72" s="493">
        <v>5149.0666666666666</v>
      </c>
      <c r="G72" s="493">
        <v>5040.1333333333332</v>
      </c>
      <c r="H72" s="493">
        <v>5384.1333333333332</v>
      </c>
      <c r="I72" s="493">
        <v>5493.0666666666657</v>
      </c>
      <c r="J72" s="493">
        <v>5556.1333333333332</v>
      </c>
      <c r="K72" s="492">
        <v>5430</v>
      </c>
      <c r="L72" s="492">
        <v>5258</v>
      </c>
      <c r="M72" s="492">
        <v>0.22681999999999999</v>
      </c>
    </row>
    <row r="73" spans="1:13">
      <c r="A73" s="254">
        <v>63</v>
      </c>
      <c r="B73" s="495" t="s">
        <v>65</v>
      </c>
      <c r="C73" s="492">
        <v>714.7</v>
      </c>
      <c r="D73" s="493">
        <v>717.96666666666658</v>
      </c>
      <c r="E73" s="493">
        <v>709.03333333333319</v>
      </c>
      <c r="F73" s="493">
        <v>703.36666666666656</v>
      </c>
      <c r="G73" s="493">
        <v>694.43333333333317</v>
      </c>
      <c r="H73" s="493">
        <v>723.63333333333321</v>
      </c>
      <c r="I73" s="493">
        <v>732.56666666666661</v>
      </c>
      <c r="J73" s="493">
        <v>738.23333333333323</v>
      </c>
      <c r="K73" s="492">
        <v>726.9</v>
      </c>
      <c r="L73" s="492">
        <v>712.3</v>
      </c>
      <c r="M73" s="492">
        <v>5.2834599999999998</v>
      </c>
    </row>
    <row r="74" spans="1:13">
      <c r="A74" s="254">
        <v>64</v>
      </c>
      <c r="B74" s="495" t="s">
        <v>312</v>
      </c>
      <c r="C74" s="492">
        <v>341.45</v>
      </c>
      <c r="D74" s="493">
        <v>344.45</v>
      </c>
      <c r="E74" s="493">
        <v>337</v>
      </c>
      <c r="F74" s="493">
        <v>332.55</v>
      </c>
      <c r="G74" s="493">
        <v>325.10000000000002</v>
      </c>
      <c r="H74" s="493">
        <v>348.9</v>
      </c>
      <c r="I74" s="493">
        <v>356.34999999999991</v>
      </c>
      <c r="J74" s="493">
        <v>360.79999999999995</v>
      </c>
      <c r="K74" s="492">
        <v>351.9</v>
      </c>
      <c r="L74" s="492">
        <v>340</v>
      </c>
      <c r="M74" s="492">
        <v>1.9518200000000001</v>
      </c>
    </row>
    <row r="75" spans="1:13">
      <c r="A75" s="254">
        <v>65</v>
      </c>
      <c r="B75" s="495" t="s">
        <v>64</v>
      </c>
      <c r="C75" s="492">
        <v>129.85</v>
      </c>
      <c r="D75" s="493">
        <v>130.08333333333334</v>
      </c>
      <c r="E75" s="493">
        <v>128.91666666666669</v>
      </c>
      <c r="F75" s="493">
        <v>127.98333333333335</v>
      </c>
      <c r="G75" s="493">
        <v>126.81666666666669</v>
      </c>
      <c r="H75" s="493">
        <v>131.01666666666668</v>
      </c>
      <c r="I75" s="493">
        <v>132.18333333333337</v>
      </c>
      <c r="J75" s="493">
        <v>133.11666666666667</v>
      </c>
      <c r="K75" s="492">
        <v>131.25</v>
      </c>
      <c r="L75" s="492">
        <v>129.15</v>
      </c>
      <c r="M75" s="492">
        <v>55.533580000000001</v>
      </c>
    </row>
    <row r="76" spans="1:13" s="13" customFormat="1">
      <c r="A76" s="254">
        <v>66</v>
      </c>
      <c r="B76" s="495" t="s">
        <v>66</v>
      </c>
      <c r="C76" s="492">
        <v>604.70000000000005</v>
      </c>
      <c r="D76" s="493">
        <v>601.36666666666667</v>
      </c>
      <c r="E76" s="493">
        <v>589.63333333333333</v>
      </c>
      <c r="F76" s="493">
        <v>574.56666666666661</v>
      </c>
      <c r="G76" s="493">
        <v>562.83333333333326</v>
      </c>
      <c r="H76" s="493">
        <v>616.43333333333339</v>
      </c>
      <c r="I76" s="493">
        <v>628.16666666666674</v>
      </c>
      <c r="J76" s="493">
        <v>643.23333333333346</v>
      </c>
      <c r="K76" s="492">
        <v>613.1</v>
      </c>
      <c r="L76" s="492">
        <v>586.29999999999995</v>
      </c>
      <c r="M76" s="492">
        <v>31.627690000000001</v>
      </c>
    </row>
    <row r="77" spans="1:13" s="13" customFormat="1">
      <c r="A77" s="254">
        <v>67</v>
      </c>
      <c r="B77" s="495" t="s">
        <v>69</v>
      </c>
      <c r="C77" s="492">
        <v>47.2</v>
      </c>
      <c r="D77" s="493">
        <v>47.79999999999999</v>
      </c>
      <c r="E77" s="493">
        <v>46.449999999999982</v>
      </c>
      <c r="F77" s="493">
        <v>45.699999999999989</v>
      </c>
      <c r="G77" s="493">
        <v>44.34999999999998</v>
      </c>
      <c r="H77" s="493">
        <v>48.549999999999983</v>
      </c>
      <c r="I77" s="493">
        <v>49.899999999999991</v>
      </c>
      <c r="J77" s="493">
        <v>50.649999999999984</v>
      </c>
      <c r="K77" s="492">
        <v>49.15</v>
      </c>
      <c r="L77" s="492">
        <v>47.05</v>
      </c>
      <c r="M77" s="492">
        <v>350.47086000000002</v>
      </c>
    </row>
    <row r="78" spans="1:13" s="13" customFormat="1">
      <c r="A78" s="254">
        <v>68</v>
      </c>
      <c r="B78" s="495" t="s">
        <v>73</v>
      </c>
      <c r="C78" s="492">
        <v>419.55</v>
      </c>
      <c r="D78" s="493">
        <v>419.84999999999997</v>
      </c>
      <c r="E78" s="493">
        <v>416.69999999999993</v>
      </c>
      <c r="F78" s="493">
        <v>413.84999999999997</v>
      </c>
      <c r="G78" s="493">
        <v>410.69999999999993</v>
      </c>
      <c r="H78" s="493">
        <v>422.69999999999993</v>
      </c>
      <c r="I78" s="493">
        <v>425.84999999999991</v>
      </c>
      <c r="J78" s="493">
        <v>428.69999999999993</v>
      </c>
      <c r="K78" s="492">
        <v>423</v>
      </c>
      <c r="L78" s="492">
        <v>417</v>
      </c>
      <c r="M78" s="492">
        <v>66.328040000000001</v>
      </c>
    </row>
    <row r="79" spans="1:13" s="13" customFormat="1">
      <c r="A79" s="254">
        <v>69</v>
      </c>
      <c r="B79" s="495" t="s">
        <v>739</v>
      </c>
      <c r="C79" s="492">
        <v>11809.15</v>
      </c>
      <c r="D79" s="493">
        <v>12181.566666666666</v>
      </c>
      <c r="E79" s="493">
        <v>11164.233333333332</v>
      </c>
      <c r="F79" s="493">
        <v>10519.316666666666</v>
      </c>
      <c r="G79" s="493">
        <v>9501.9833333333318</v>
      </c>
      <c r="H79" s="493">
        <v>12826.483333333332</v>
      </c>
      <c r="I79" s="493">
        <v>13843.816666666668</v>
      </c>
      <c r="J79" s="493">
        <v>14488.733333333332</v>
      </c>
      <c r="K79" s="492">
        <v>13198.9</v>
      </c>
      <c r="L79" s="492">
        <v>11536.65</v>
      </c>
      <c r="M79" s="492">
        <v>0.47953000000000001</v>
      </c>
    </row>
    <row r="80" spans="1:13" s="13" customFormat="1">
      <c r="A80" s="254">
        <v>70</v>
      </c>
      <c r="B80" s="495" t="s">
        <v>68</v>
      </c>
      <c r="C80" s="492">
        <v>540.85</v>
      </c>
      <c r="D80" s="493">
        <v>543.31666666666661</v>
      </c>
      <c r="E80" s="493">
        <v>536.63333333333321</v>
      </c>
      <c r="F80" s="493">
        <v>532.41666666666663</v>
      </c>
      <c r="G80" s="493">
        <v>525.73333333333323</v>
      </c>
      <c r="H80" s="493">
        <v>547.53333333333319</v>
      </c>
      <c r="I80" s="493">
        <v>554.21666666666658</v>
      </c>
      <c r="J80" s="493">
        <v>558.43333333333317</v>
      </c>
      <c r="K80" s="492">
        <v>550</v>
      </c>
      <c r="L80" s="492">
        <v>539.1</v>
      </c>
      <c r="M80" s="492">
        <v>86.838570000000004</v>
      </c>
    </row>
    <row r="81" spans="1:13" s="13" customFormat="1">
      <c r="A81" s="254">
        <v>71</v>
      </c>
      <c r="B81" s="495" t="s">
        <v>70</v>
      </c>
      <c r="C81" s="492">
        <v>393.9</v>
      </c>
      <c r="D81" s="493">
        <v>394.0333333333333</v>
      </c>
      <c r="E81" s="493">
        <v>385.81666666666661</v>
      </c>
      <c r="F81" s="493">
        <v>377.73333333333329</v>
      </c>
      <c r="G81" s="493">
        <v>369.51666666666659</v>
      </c>
      <c r="H81" s="493">
        <v>402.11666666666662</v>
      </c>
      <c r="I81" s="493">
        <v>410.33333333333331</v>
      </c>
      <c r="J81" s="493">
        <v>418.41666666666663</v>
      </c>
      <c r="K81" s="492">
        <v>402.25</v>
      </c>
      <c r="L81" s="492">
        <v>385.95</v>
      </c>
      <c r="M81" s="492">
        <v>136.84521000000001</v>
      </c>
    </row>
    <row r="82" spans="1:13" s="13" customFormat="1">
      <c r="A82" s="254">
        <v>72</v>
      </c>
      <c r="B82" s="495" t="s">
        <v>313</v>
      </c>
      <c r="C82" s="492">
        <v>918.8</v>
      </c>
      <c r="D82" s="493">
        <v>922.61666666666667</v>
      </c>
      <c r="E82" s="493">
        <v>911.23333333333335</v>
      </c>
      <c r="F82" s="493">
        <v>903.66666666666663</v>
      </c>
      <c r="G82" s="493">
        <v>892.2833333333333</v>
      </c>
      <c r="H82" s="493">
        <v>930.18333333333339</v>
      </c>
      <c r="I82" s="493">
        <v>941.56666666666683</v>
      </c>
      <c r="J82" s="493">
        <v>949.13333333333344</v>
      </c>
      <c r="K82" s="492">
        <v>934</v>
      </c>
      <c r="L82" s="492">
        <v>915.05</v>
      </c>
      <c r="M82" s="492">
        <v>0.86692999999999998</v>
      </c>
    </row>
    <row r="83" spans="1:13" s="13" customFormat="1">
      <c r="A83" s="254">
        <v>73</v>
      </c>
      <c r="B83" s="495" t="s">
        <v>314</v>
      </c>
      <c r="C83" s="492">
        <v>245.85</v>
      </c>
      <c r="D83" s="493">
        <v>248.28333333333333</v>
      </c>
      <c r="E83" s="493">
        <v>242.56666666666666</v>
      </c>
      <c r="F83" s="493">
        <v>239.28333333333333</v>
      </c>
      <c r="G83" s="493">
        <v>233.56666666666666</v>
      </c>
      <c r="H83" s="493">
        <v>251.56666666666666</v>
      </c>
      <c r="I83" s="493">
        <v>257.2833333333333</v>
      </c>
      <c r="J83" s="493">
        <v>260.56666666666666</v>
      </c>
      <c r="K83" s="492">
        <v>254</v>
      </c>
      <c r="L83" s="492">
        <v>245</v>
      </c>
      <c r="M83" s="492">
        <v>4.8444900000000004</v>
      </c>
    </row>
    <row r="84" spans="1:13" s="13" customFormat="1">
      <c r="A84" s="254">
        <v>74</v>
      </c>
      <c r="B84" s="495" t="s">
        <v>315</v>
      </c>
      <c r="C84" s="492">
        <v>101.4</v>
      </c>
      <c r="D84" s="493">
        <v>102.28333333333335</v>
      </c>
      <c r="E84" s="493">
        <v>100.31666666666669</v>
      </c>
      <c r="F84" s="493">
        <v>99.233333333333348</v>
      </c>
      <c r="G84" s="493">
        <v>97.266666666666694</v>
      </c>
      <c r="H84" s="493">
        <v>103.36666666666669</v>
      </c>
      <c r="I84" s="493">
        <v>105.33333333333336</v>
      </c>
      <c r="J84" s="493">
        <v>106.41666666666669</v>
      </c>
      <c r="K84" s="492">
        <v>104.25</v>
      </c>
      <c r="L84" s="492">
        <v>101.2</v>
      </c>
      <c r="M84" s="492">
        <v>3.2309999999999999</v>
      </c>
    </row>
    <row r="85" spans="1:13" s="13" customFormat="1">
      <c r="A85" s="254">
        <v>75</v>
      </c>
      <c r="B85" s="495" t="s">
        <v>316</v>
      </c>
      <c r="C85" s="492">
        <v>5321.9</v>
      </c>
      <c r="D85" s="493">
        <v>5335.0166666666664</v>
      </c>
      <c r="E85" s="493">
        <v>5171.0333333333328</v>
      </c>
      <c r="F85" s="493">
        <v>5020.1666666666661</v>
      </c>
      <c r="G85" s="493">
        <v>4856.1833333333325</v>
      </c>
      <c r="H85" s="493">
        <v>5485.8833333333332</v>
      </c>
      <c r="I85" s="493">
        <v>5649.8666666666668</v>
      </c>
      <c r="J85" s="493">
        <v>5800.7333333333336</v>
      </c>
      <c r="K85" s="492">
        <v>5499</v>
      </c>
      <c r="L85" s="492">
        <v>5184.1499999999996</v>
      </c>
      <c r="M85" s="492">
        <v>0.71655000000000002</v>
      </c>
    </row>
    <row r="86" spans="1:13" s="13" customFormat="1">
      <c r="A86" s="254">
        <v>76</v>
      </c>
      <c r="B86" s="495" t="s">
        <v>317</v>
      </c>
      <c r="C86" s="492">
        <v>866.95</v>
      </c>
      <c r="D86" s="493">
        <v>870.65</v>
      </c>
      <c r="E86" s="493">
        <v>856.3</v>
      </c>
      <c r="F86" s="493">
        <v>845.65</v>
      </c>
      <c r="G86" s="493">
        <v>831.3</v>
      </c>
      <c r="H86" s="493">
        <v>881.3</v>
      </c>
      <c r="I86" s="493">
        <v>895.65000000000009</v>
      </c>
      <c r="J86" s="493">
        <v>906.3</v>
      </c>
      <c r="K86" s="492">
        <v>885</v>
      </c>
      <c r="L86" s="492">
        <v>860</v>
      </c>
      <c r="M86" s="492">
        <v>0.67400000000000004</v>
      </c>
    </row>
    <row r="87" spans="1:13" s="13" customFormat="1">
      <c r="A87" s="254">
        <v>77</v>
      </c>
      <c r="B87" s="495" t="s">
        <v>230</v>
      </c>
      <c r="C87" s="492">
        <v>1179.3499999999999</v>
      </c>
      <c r="D87" s="493">
        <v>1168.7833333333333</v>
      </c>
      <c r="E87" s="493">
        <v>1141.5666666666666</v>
      </c>
      <c r="F87" s="493">
        <v>1103.7833333333333</v>
      </c>
      <c r="G87" s="493">
        <v>1076.5666666666666</v>
      </c>
      <c r="H87" s="493">
        <v>1206.5666666666666</v>
      </c>
      <c r="I87" s="493">
        <v>1233.7833333333333</v>
      </c>
      <c r="J87" s="493">
        <v>1271.5666666666666</v>
      </c>
      <c r="K87" s="492">
        <v>1196</v>
      </c>
      <c r="L87" s="492">
        <v>1131</v>
      </c>
      <c r="M87" s="492">
        <v>2.1282700000000001</v>
      </c>
    </row>
    <row r="88" spans="1:13" s="13" customFormat="1">
      <c r="A88" s="254">
        <v>78</v>
      </c>
      <c r="B88" s="495" t="s">
        <v>318</v>
      </c>
      <c r="C88" s="492">
        <v>67.2</v>
      </c>
      <c r="D88" s="493">
        <v>67.75</v>
      </c>
      <c r="E88" s="493">
        <v>66.150000000000006</v>
      </c>
      <c r="F88" s="493">
        <v>65.100000000000009</v>
      </c>
      <c r="G88" s="493">
        <v>63.500000000000014</v>
      </c>
      <c r="H88" s="493">
        <v>68.8</v>
      </c>
      <c r="I88" s="493">
        <v>70.399999999999991</v>
      </c>
      <c r="J88" s="493">
        <v>71.449999999999989</v>
      </c>
      <c r="K88" s="492">
        <v>69.349999999999994</v>
      </c>
      <c r="L88" s="492">
        <v>66.7</v>
      </c>
      <c r="M88" s="492">
        <v>30.668939999999999</v>
      </c>
    </row>
    <row r="89" spans="1:13" s="13" customFormat="1">
      <c r="A89" s="254">
        <v>79</v>
      </c>
      <c r="B89" s="495" t="s">
        <v>71</v>
      </c>
      <c r="C89" s="492">
        <v>13571.5</v>
      </c>
      <c r="D89" s="493">
        <v>13683.983333333332</v>
      </c>
      <c r="E89" s="493">
        <v>13401.216666666664</v>
      </c>
      <c r="F89" s="493">
        <v>13230.933333333332</v>
      </c>
      <c r="G89" s="493">
        <v>12948.166666666664</v>
      </c>
      <c r="H89" s="493">
        <v>13854.266666666663</v>
      </c>
      <c r="I89" s="493">
        <v>14137.033333333329</v>
      </c>
      <c r="J89" s="493">
        <v>14307.316666666662</v>
      </c>
      <c r="K89" s="492">
        <v>13966.75</v>
      </c>
      <c r="L89" s="492">
        <v>13513.7</v>
      </c>
      <c r="M89" s="492">
        <v>0.23377000000000001</v>
      </c>
    </row>
    <row r="90" spans="1:13" s="13" customFormat="1">
      <c r="A90" s="254">
        <v>80</v>
      </c>
      <c r="B90" s="495" t="s">
        <v>319</v>
      </c>
      <c r="C90" s="492">
        <v>253.4</v>
      </c>
      <c r="D90" s="493">
        <v>251.94999999999996</v>
      </c>
      <c r="E90" s="493">
        <v>246.49999999999994</v>
      </c>
      <c r="F90" s="493">
        <v>239.6</v>
      </c>
      <c r="G90" s="493">
        <v>234.14999999999998</v>
      </c>
      <c r="H90" s="493">
        <v>258.84999999999991</v>
      </c>
      <c r="I90" s="493">
        <v>264.2999999999999</v>
      </c>
      <c r="J90" s="493">
        <v>271.19999999999987</v>
      </c>
      <c r="K90" s="492">
        <v>257.39999999999998</v>
      </c>
      <c r="L90" s="492">
        <v>245.05</v>
      </c>
      <c r="M90" s="492">
        <v>1.74312</v>
      </c>
    </row>
    <row r="91" spans="1:13" s="13" customFormat="1">
      <c r="A91" s="254">
        <v>81</v>
      </c>
      <c r="B91" s="495" t="s">
        <v>74</v>
      </c>
      <c r="C91" s="492">
        <v>3468.9</v>
      </c>
      <c r="D91" s="493">
        <v>3473.9333333333329</v>
      </c>
      <c r="E91" s="493">
        <v>3441.9666666666658</v>
      </c>
      <c r="F91" s="493">
        <v>3415.0333333333328</v>
      </c>
      <c r="G91" s="493">
        <v>3383.0666666666657</v>
      </c>
      <c r="H91" s="493">
        <v>3500.8666666666659</v>
      </c>
      <c r="I91" s="493">
        <v>3532.833333333333</v>
      </c>
      <c r="J91" s="493">
        <v>3559.766666666666</v>
      </c>
      <c r="K91" s="492">
        <v>3505.9</v>
      </c>
      <c r="L91" s="492">
        <v>3447</v>
      </c>
      <c r="M91" s="492">
        <v>6.1108700000000002</v>
      </c>
    </row>
    <row r="92" spans="1:13" s="13" customFormat="1">
      <c r="A92" s="254">
        <v>82</v>
      </c>
      <c r="B92" s="495" t="s">
        <v>320</v>
      </c>
      <c r="C92" s="492">
        <v>497.2</v>
      </c>
      <c r="D92" s="493">
        <v>504.18333333333334</v>
      </c>
      <c r="E92" s="493">
        <v>484.26666666666665</v>
      </c>
      <c r="F92" s="493">
        <v>471.33333333333331</v>
      </c>
      <c r="G92" s="493">
        <v>451.41666666666663</v>
      </c>
      <c r="H92" s="493">
        <v>517.11666666666667</v>
      </c>
      <c r="I92" s="493">
        <v>537.0333333333333</v>
      </c>
      <c r="J92" s="493">
        <v>549.9666666666667</v>
      </c>
      <c r="K92" s="492">
        <v>524.1</v>
      </c>
      <c r="L92" s="492">
        <v>491.25</v>
      </c>
      <c r="M92" s="492">
        <v>2.9670100000000001</v>
      </c>
    </row>
    <row r="93" spans="1:13" s="13" customFormat="1">
      <c r="A93" s="254">
        <v>83</v>
      </c>
      <c r="B93" s="495" t="s">
        <v>321</v>
      </c>
      <c r="C93" s="492">
        <v>260.8</v>
      </c>
      <c r="D93" s="493">
        <v>263.58333333333331</v>
      </c>
      <c r="E93" s="493">
        <v>256.21666666666664</v>
      </c>
      <c r="F93" s="493">
        <v>251.63333333333333</v>
      </c>
      <c r="G93" s="493">
        <v>244.26666666666665</v>
      </c>
      <c r="H93" s="493">
        <v>268.16666666666663</v>
      </c>
      <c r="I93" s="493">
        <v>275.5333333333333</v>
      </c>
      <c r="J93" s="493">
        <v>280.11666666666662</v>
      </c>
      <c r="K93" s="492">
        <v>270.95</v>
      </c>
      <c r="L93" s="492">
        <v>259</v>
      </c>
      <c r="M93" s="492">
        <v>2.2732299999999999</v>
      </c>
    </row>
    <row r="94" spans="1:13" s="13" customFormat="1">
      <c r="A94" s="254">
        <v>84</v>
      </c>
      <c r="B94" s="495" t="s">
        <v>80</v>
      </c>
      <c r="C94" s="492">
        <v>623.15</v>
      </c>
      <c r="D94" s="493">
        <v>623.91666666666663</v>
      </c>
      <c r="E94" s="493">
        <v>616.63333333333321</v>
      </c>
      <c r="F94" s="493">
        <v>610.11666666666656</v>
      </c>
      <c r="G94" s="493">
        <v>602.83333333333314</v>
      </c>
      <c r="H94" s="493">
        <v>630.43333333333328</v>
      </c>
      <c r="I94" s="493">
        <v>637.71666666666681</v>
      </c>
      <c r="J94" s="493">
        <v>644.23333333333335</v>
      </c>
      <c r="K94" s="492">
        <v>631.20000000000005</v>
      </c>
      <c r="L94" s="492">
        <v>617.4</v>
      </c>
      <c r="M94" s="492">
        <v>5.3655999999999997</v>
      </c>
    </row>
    <row r="95" spans="1:13" s="13" customFormat="1">
      <c r="A95" s="254">
        <v>85</v>
      </c>
      <c r="B95" s="495" t="s">
        <v>322</v>
      </c>
      <c r="C95" s="492">
        <v>1847.9</v>
      </c>
      <c r="D95" s="493">
        <v>1859</v>
      </c>
      <c r="E95" s="493">
        <v>1824</v>
      </c>
      <c r="F95" s="493">
        <v>1800.1</v>
      </c>
      <c r="G95" s="493">
        <v>1765.1</v>
      </c>
      <c r="H95" s="493">
        <v>1882.9</v>
      </c>
      <c r="I95" s="493">
        <v>1917.9</v>
      </c>
      <c r="J95" s="493">
        <v>1941.8000000000002</v>
      </c>
      <c r="K95" s="492">
        <v>1894</v>
      </c>
      <c r="L95" s="492">
        <v>1835.1</v>
      </c>
      <c r="M95" s="492">
        <v>0.17177999999999999</v>
      </c>
    </row>
    <row r="96" spans="1:13" s="13" customFormat="1">
      <c r="A96" s="254">
        <v>86</v>
      </c>
      <c r="B96" s="495" t="s">
        <v>783</v>
      </c>
      <c r="C96" s="492">
        <v>261.05</v>
      </c>
      <c r="D96" s="493">
        <v>260.84999999999997</v>
      </c>
      <c r="E96" s="493">
        <v>255.19999999999993</v>
      </c>
      <c r="F96" s="493">
        <v>249.34999999999997</v>
      </c>
      <c r="G96" s="493">
        <v>243.69999999999993</v>
      </c>
      <c r="H96" s="493">
        <v>266.69999999999993</v>
      </c>
      <c r="I96" s="493">
        <v>272.34999999999991</v>
      </c>
      <c r="J96" s="493">
        <v>278.19999999999993</v>
      </c>
      <c r="K96" s="492">
        <v>266.5</v>
      </c>
      <c r="L96" s="492">
        <v>255</v>
      </c>
      <c r="M96" s="492">
        <v>3.50841</v>
      </c>
    </row>
    <row r="97" spans="1:13" s="13" customFormat="1">
      <c r="A97" s="254">
        <v>87</v>
      </c>
      <c r="B97" s="495" t="s">
        <v>75</v>
      </c>
      <c r="C97" s="492">
        <v>561.5</v>
      </c>
      <c r="D97" s="493">
        <v>563.30000000000007</v>
      </c>
      <c r="E97" s="493">
        <v>556.70000000000016</v>
      </c>
      <c r="F97" s="493">
        <v>551.90000000000009</v>
      </c>
      <c r="G97" s="493">
        <v>545.30000000000018</v>
      </c>
      <c r="H97" s="493">
        <v>568.10000000000014</v>
      </c>
      <c r="I97" s="493">
        <v>574.70000000000005</v>
      </c>
      <c r="J97" s="493">
        <v>579.50000000000011</v>
      </c>
      <c r="K97" s="492">
        <v>569.9</v>
      </c>
      <c r="L97" s="492">
        <v>558.5</v>
      </c>
      <c r="M97" s="492">
        <v>84.429090000000002</v>
      </c>
    </row>
    <row r="98" spans="1:13" s="13" customFormat="1">
      <c r="A98" s="254">
        <v>88</v>
      </c>
      <c r="B98" s="495" t="s">
        <v>323</v>
      </c>
      <c r="C98" s="492">
        <v>580.29999999999995</v>
      </c>
      <c r="D98" s="493">
        <v>587.43333333333328</v>
      </c>
      <c r="E98" s="493">
        <v>568.86666666666656</v>
      </c>
      <c r="F98" s="493">
        <v>557.43333333333328</v>
      </c>
      <c r="G98" s="493">
        <v>538.86666666666656</v>
      </c>
      <c r="H98" s="493">
        <v>598.86666666666656</v>
      </c>
      <c r="I98" s="493">
        <v>617.43333333333339</v>
      </c>
      <c r="J98" s="493">
        <v>628.86666666666656</v>
      </c>
      <c r="K98" s="492">
        <v>606</v>
      </c>
      <c r="L98" s="492">
        <v>576</v>
      </c>
      <c r="M98" s="492">
        <v>11.153980000000001</v>
      </c>
    </row>
    <row r="99" spans="1:13" s="13" customFormat="1">
      <c r="A99" s="254">
        <v>89</v>
      </c>
      <c r="B99" s="495" t="s">
        <v>76</v>
      </c>
      <c r="C99" s="492">
        <v>139.5</v>
      </c>
      <c r="D99" s="493">
        <v>140.83333333333334</v>
      </c>
      <c r="E99" s="493">
        <v>136.76666666666668</v>
      </c>
      <c r="F99" s="493">
        <v>134.03333333333333</v>
      </c>
      <c r="G99" s="493">
        <v>129.96666666666667</v>
      </c>
      <c r="H99" s="493">
        <v>143.56666666666669</v>
      </c>
      <c r="I99" s="493">
        <v>147.63333333333335</v>
      </c>
      <c r="J99" s="493">
        <v>150.3666666666667</v>
      </c>
      <c r="K99" s="492">
        <v>144.9</v>
      </c>
      <c r="L99" s="492">
        <v>138.1</v>
      </c>
      <c r="M99" s="492">
        <v>190.44879</v>
      </c>
    </row>
    <row r="100" spans="1:13" s="13" customFormat="1">
      <c r="A100" s="254">
        <v>90</v>
      </c>
      <c r="B100" s="495" t="s">
        <v>324</v>
      </c>
      <c r="C100" s="492">
        <v>499.75</v>
      </c>
      <c r="D100" s="493">
        <v>503.09999999999997</v>
      </c>
      <c r="E100" s="493">
        <v>494.64999999999992</v>
      </c>
      <c r="F100" s="493">
        <v>489.54999999999995</v>
      </c>
      <c r="G100" s="493">
        <v>481.09999999999991</v>
      </c>
      <c r="H100" s="493">
        <v>508.19999999999993</v>
      </c>
      <c r="I100" s="493">
        <v>516.65</v>
      </c>
      <c r="J100" s="493">
        <v>521.75</v>
      </c>
      <c r="K100" s="492">
        <v>511.55</v>
      </c>
      <c r="L100" s="492">
        <v>498</v>
      </c>
      <c r="M100" s="492">
        <v>1.83029</v>
      </c>
    </row>
    <row r="101" spans="1:13">
      <c r="A101" s="254">
        <v>91</v>
      </c>
      <c r="B101" s="495" t="s">
        <v>325</v>
      </c>
      <c r="C101" s="492">
        <v>419.45</v>
      </c>
      <c r="D101" s="493">
        <v>423.56666666666666</v>
      </c>
      <c r="E101" s="493">
        <v>394.43333333333334</v>
      </c>
      <c r="F101" s="493">
        <v>369.41666666666669</v>
      </c>
      <c r="G101" s="493">
        <v>340.28333333333336</v>
      </c>
      <c r="H101" s="493">
        <v>448.58333333333331</v>
      </c>
      <c r="I101" s="493">
        <v>477.71666666666664</v>
      </c>
      <c r="J101" s="493">
        <v>502.73333333333329</v>
      </c>
      <c r="K101" s="492">
        <v>452.7</v>
      </c>
      <c r="L101" s="492">
        <v>398.55</v>
      </c>
      <c r="M101" s="492">
        <v>4.2308599999999998</v>
      </c>
    </row>
    <row r="102" spans="1:13">
      <c r="A102" s="254">
        <v>92</v>
      </c>
      <c r="B102" s="495" t="s">
        <v>326</v>
      </c>
      <c r="C102" s="492">
        <v>523.79999999999995</v>
      </c>
      <c r="D102" s="493">
        <v>520.69999999999993</v>
      </c>
      <c r="E102" s="493">
        <v>510.39999999999986</v>
      </c>
      <c r="F102" s="493">
        <v>496.99999999999994</v>
      </c>
      <c r="G102" s="493">
        <v>486.69999999999987</v>
      </c>
      <c r="H102" s="493">
        <v>534.09999999999991</v>
      </c>
      <c r="I102" s="493">
        <v>544.39999999999986</v>
      </c>
      <c r="J102" s="493">
        <v>557.79999999999984</v>
      </c>
      <c r="K102" s="492">
        <v>531</v>
      </c>
      <c r="L102" s="492">
        <v>507.3</v>
      </c>
      <c r="M102" s="492">
        <v>8.6823300000000003</v>
      </c>
    </row>
    <row r="103" spans="1:13">
      <c r="A103" s="254">
        <v>93</v>
      </c>
      <c r="B103" s="495" t="s">
        <v>77</v>
      </c>
      <c r="C103" s="492">
        <v>126.6</v>
      </c>
      <c r="D103" s="493">
        <v>126.76666666666667</v>
      </c>
      <c r="E103" s="493">
        <v>125.83333333333333</v>
      </c>
      <c r="F103" s="493">
        <v>125.06666666666666</v>
      </c>
      <c r="G103" s="493">
        <v>124.13333333333333</v>
      </c>
      <c r="H103" s="493">
        <v>127.53333333333333</v>
      </c>
      <c r="I103" s="493">
        <v>128.46666666666667</v>
      </c>
      <c r="J103" s="493">
        <v>129.23333333333335</v>
      </c>
      <c r="K103" s="492">
        <v>127.7</v>
      </c>
      <c r="L103" s="492">
        <v>126</v>
      </c>
      <c r="M103" s="492">
        <v>16.311430000000001</v>
      </c>
    </row>
    <row r="104" spans="1:13">
      <c r="A104" s="254">
        <v>94</v>
      </c>
      <c r="B104" s="495" t="s">
        <v>327</v>
      </c>
      <c r="C104" s="492">
        <v>1364.75</v>
      </c>
      <c r="D104" s="493">
        <v>1376.55</v>
      </c>
      <c r="E104" s="493">
        <v>1343.1999999999998</v>
      </c>
      <c r="F104" s="493">
        <v>1321.6499999999999</v>
      </c>
      <c r="G104" s="493">
        <v>1288.2999999999997</v>
      </c>
      <c r="H104" s="493">
        <v>1398.1</v>
      </c>
      <c r="I104" s="493">
        <v>1431.4499999999998</v>
      </c>
      <c r="J104" s="493">
        <v>1453</v>
      </c>
      <c r="K104" s="492">
        <v>1409.9</v>
      </c>
      <c r="L104" s="492">
        <v>1355</v>
      </c>
      <c r="M104" s="492">
        <v>1.2336400000000001</v>
      </c>
    </row>
    <row r="105" spans="1:13">
      <c r="A105" s="254">
        <v>95</v>
      </c>
      <c r="B105" s="495" t="s">
        <v>328</v>
      </c>
      <c r="C105" s="492">
        <v>16.350000000000001</v>
      </c>
      <c r="D105" s="493">
        <v>16.433333333333334</v>
      </c>
      <c r="E105" s="493">
        <v>16.116666666666667</v>
      </c>
      <c r="F105" s="493">
        <v>15.883333333333333</v>
      </c>
      <c r="G105" s="493">
        <v>15.566666666666666</v>
      </c>
      <c r="H105" s="493">
        <v>16.666666666666668</v>
      </c>
      <c r="I105" s="493">
        <v>16.983333333333338</v>
      </c>
      <c r="J105" s="493">
        <v>17.216666666666669</v>
      </c>
      <c r="K105" s="492">
        <v>16.75</v>
      </c>
      <c r="L105" s="492">
        <v>16.2</v>
      </c>
      <c r="M105" s="492">
        <v>44.994459999999997</v>
      </c>
    </row>
    <row r="106" spans="1:13">
      <c r="A106" s="254">
        <v>96</v>
      </c>
      <c r="B106" s="495" t="s">
        <v>329</v>
      </c>
      <c r="C106" s="492">
        <v>803.45</v>
      </c>
      <c r="D106" s="493">
        <v>804.9666666666667</v>
      </c>
      <c r="E106" s="493">
        <v>784.08333333333337</v>
      </c>
      <c r="F106" s="493">
        <v>764.7166666666667</v>
      </c>
      <c r="G106" s="493">
        <v>743.83333333333337</v>
      </c>
      <c r="H106" s="493">
        <v>824.33333333333337</v>
      </c>
      <c r="I106" s="493">
        <v>845.21666666666658</v>
      </c>
      <c r="J106" s="493">
        <v>864.58333333333337</v>
      </c>
      <c r="K106" s="492">
        <v>825.85</v>
      </c>
      <c r="L106" s="492">
        <v>785.6</v>
      </c>
      <c r="M106" s="492">
        <v>7.0993300000000001</v>
      </c>
    </row>
    <row r="107" spans="1:13">
      <c r="A107" s="254">
        <v>97</v>
      </c>
      <c r="B107" s="495" t="s">
        <v>330</v>
      </c>
      <c r="C107" s="492">
        <v>336.65</v>
      </c>
      <c r="D107" s="493">
        <v>337.48333333333335</v>
      </c>
      <c r="E107" s="493">
        <v>334.2166666666667</v>
      </c>
      <c r="F107" s="493">
        <v>331.78333333333336</v>
      </c>
      <c r="G107" s="493">
        <v>328.51666666666671</v>
      </c>
      <c r="H107" s="493">
        <v>339.91666666666669</v>
      </c>
      <c r="I107" s="493">
        <v>343.18333333333334</v>
      </c>
      <c r="J107" s="493">
        <v>345.61666666666667</v>
      </c>
      <c r="K107" s="492">
        <v>340.75</v>
      </c>
      <c r="L107" s="492">
        <v>335.05</v>
      </c>
      <c r="M107" s="492">
        <v>3.2500599999999999</v>
      </c>
    </row>
    <row r="108" spans="1:13">
      <c r="A108" s="254">
        <v>98</v>
      </c>
      <c r="B108" s="495" t="s">
        <v>79</v>
      </c>
      <c r="C108" s="492">
        <v>491.6</v>
      </c>
      <c r="D108" s="493">
        <v>492.05</v>
      </c>
      <c r="E108" s="493">
        <v>484.35</v>
      </c>
      <c r="F108" s="493">
        <v>477.1</v>
      </c>
      <c r="G108" s="493">
        <v>469.40000000000003</v>
      </c>
      <c r="H108" s="493">
        <v>499.3</v>
      </c>
      <c r="I108" s="493">
        <v>506.99999999999994</v>
      </c>
      <c r="J108" s="493">
        <v>514.25</v>
      </c>
      <c r="K108" s="492">
        <v>499.75</v>
      </c>
      <c r="L108" s="492">
        <v>484.8</v>
      </c>
      <c r="M108" s="492">
        <v>4.2365899999999996</v>
      </c>
    </row>
    <row r="109" spans="1:13">
      <c r="A109" s="254">
        <v>99</v>
      </c>
      <c r="B109" s="495" t="s">
        <v>331</v>
      </c>
      <c r="C109" s="492">
        <v>3831.95</v>
      </c>
      <c r="D109" s="493">
        <v>3867.1666666666665</v>
      </c>
      <c r="E109" s="493">
        <v>3786.7833333333328</v>
      </c>
      <c r="F109" s="493">
        <v>3741.6166666666663</v>
      </c>
      <c r="G109" s="493">
        <v>3661.2333333333327</v>
      </c>
      <c r="H109" s="493">
        <v>3912.333333333333</v>
      </c>
      <c r="I109" s="493">
        <v>3992.7166666666672</v>
      </c>
      <c r="J109" s="493">
        <v>4037.8833333333332</v>
      </c>
      <c r="K109" s="492">
        <v>3947.55</v>
      </c>
      <c r="L109" s="492">
        <v>3822</v>
      </c>
      <c r="M109" s="492">
        <v>4.9340000000000002E-2</v>
      </c>
    </row>
    <row r="110" spans="1:13">
      <c r="A110" s="254">
        <v>100</v>
      </c>
      <c r="B110" s="495" t="s">
        <v>332</v>
      </c>
      <c r="C110" s="492">
        <v>141.80000000000001</v>
      </c>
      <c r="D110" s="493">
        <v>142.9</v>
      </c>
      <c r="E110" s="493">
        <v>138.95000000000002</v>
      </c>
      <c r="F110" s="493">
        <v>136.10000000000002</v>
      </c>
      <c r="G110" s="493">
        <v>132.15000000000003</v>
      </c>
      <c r="H110" s="493">
        <v>145.75</v>
      </c>
      <c r="I110" s="493">
        <v>149.69999999999999</v>
      </c>
      <c r="J110" s="493">
        <v>152.54999999999998</v>
      </c>
      <c r="K110" s="492">
        <v>146.85</v>
      </c>
      <c r="L110" s="492">
        <v>140.05000000000001</v>
      </c>
      <c r="M110" s="492">
        <v>0.64097000000000004</v>
      </c>
    </row>
    <row r="111" spans="1:13">
      <c r="A111" s="254">
        <v>101</v>
      </c>
      <c r="B111" s="495" t="s">
        <v>333</v>
      </c>
      <c r="C111" s="492">
        <v>219.45</v>
      </c>
      <c r="D111" s="493">
        <v>221.46666666666667</v>
      </c>
      <c r="E111" s="493">
        <v>216.48333333333335</v>
      </c>
      <c r="F111" s="493">
        <v>213.51666666666668</v>
      </c>
      <c r="G111" s="493">
        <v>208.53333333333336</v>
      </c>
      <c r="H111" s="493">
        <v>224.43333333333334</v>
      </c>
      <c r="I111" s="493">
        <v>229.41666666666663</v>
      </c>
      <c r="J111" s="493">
        <v>232.38333333333333</v>
      </c>
      <c r="K111" s="492">
        <v>226.45</v>
      </c>
      <c r="L111" s="492">
        <v>218.5</v>
      </c>
      <c r="M111" s="492">
        <v>3.9273500000000001</v>
      </c>
    </row>
    <row r="112" spans="1:13">
      <c r="A112" s="254">
        <v>102</v>
      </c>
      <c r="B112" s="495" t="s">
        <v>334</v>
      </c>
      <c r="C112" s="492">
        <v>112.9</v>
      </c>
      <c r="D112" s="493">
        <v>115.41666666666667</v>
      </c>
      <c r="E112" s="493">
        <v>108.98333333333335</v>
      </c>
      <c r="F112" s="493">
        <v>105.06666666666668</v>
      </c>
      <c r="G112" s="493">
        <v>98.633333333333354</v>
      </c>
      <c r="H112" s="493">
        <v>119.33333333333334</v>
      </c>
      <c r="I112" s="493">
        <v>125.76666666666665</v>
      </c>
      <c r="J112" s="493">
        <v>129.68333333333334</v>
      </c>
      <c r="K112" s="492">
        <v>121.85</v>
      </c>
      <c r="L112" s="492">
        <v>111.5</v>
      </c>
      <c r="M112" s="492">
        <v>56.02814</v>
      </c>
    </row>
    <row r="113" spans="1:13">
      <c r="A113" s="254">
        <v>103</v>
      </c>
      <c r="B113" s="495" t="s">
        <v>335</v>
      </c>
      <c r="C113" s="492">
        <v>568.9</v>
      </c>
      <c r="D113" s="493">
        <v>575.69999999999993</v>
      </c>
      <c r="E113" s="493">
        <v>558.49999999999989</v>
      </c>
      <c r="F113" s="493">
        <v>548.09999999999991</v>
      </c>
      <c r="G113" s="493">
        <v>530.89999999999986</v>
      </c>
      <c r="H113" s="493">
        <v>586.09999999999991</v>
      </c>
      <c r="I113" s="493">
        <v>603.29999999999995</v>
      </c>
      <c r="J113" s="493">
        <v>613.69999999999993</v>
      </c>
      <c r="K113" s="492">
        <v>592.9</v>
      </c>
      <c r="L113" s="492">
        <v>565.29999999999995</v>
      </c>
      <c r="M113" s="492">
        <v>1.3001100000000001</v>
      </c>
    </row>
    <row r="114" spans="1:13">
      <c r="A114" s="254">
        <v>104</v>
      </c>
      <c r="B114" s="495" t="s">
        <v>81</v>
      </c>
      <c r="C114" s="492">
        <v>592.5</v>
      </c>
      <c r="D114" s="493">
        <v>589.0333333333333</v>
      </c>
      <c r="E114" s="493">
        <v>580.26666666666665</v>
      </c>
      <c r="F114" s="493">
        <v>568.0333333333333</v>
      </c>
      <c r="G114" s="493">
        <v>559.26666666666665</v>
      </c>
      <c r="H114" s="493">
        <v>601.26666666666665</v>
      </c>
      <c r="I114" s="493">
        <v>610.0333333333333</v>
      </c>
      <c r="J114" s="493">
        <v>622.26666666666665</v>
      </c>
      <c r="K114" s="492">
        <v>597.79999999999995</v>
      </c>
      <c r="L114" s="492">
        <v>576.79999999999995</v>
      </c>
      <c r="M114" s="492">
        <v>44.17597</v>
      </c>
    </row>
    <row r="115" spans="1:13">
      <c r="A115" s="254">
        <v>105</v>
      </c>
      <c r="B115" s="495" t="s">
        <v>82</v>
      </c>
      <c r="C115" s="492">
        <v>906.5</v>
      </c>
      <c r="D115" s="493">
        <v>909.30000000000007</v>
      </c>
      <c r="E115" s="493">
        <v>901.20000000000016</v>
      </c>
      <c r="F115" s="493">
        <v>895.90000000000009</v>
      </c>
      <c r="G115" s="493">
        <v>887.80000000000018</v>
      </c>
      <c r="H115" s="493">
        <v>914.60000000000014</v>
      </c>
      <c r="I115" s="493">
        <v>922.7</v>
      </c>
      <c r="J115" s="493">
        <v>928.00000000000011</v>
      </c>
      <c r="K115" s="492">
        <v>917.4</v>
      </c>
      <c r="L115" s="492">
        <v>904</v>
      </c>
      <c r="M115" s="492">
        <v>49.530909999999999</v>
      </c>
    </row>
    <row r="116" spans="1:13">
      <c r="A116" s="254">
        <v>106</v>
      </c>
      <c r="B116" s="495" t="s">
        <v>231</v>
      </c>
      <c r="C116" s="492">
        <v>168.65</v>
      </c>
      <c r="D116" s="493">
        <v>169.45000000000002</v>
      </c>
      <c r="E116" s="493">
        <v>167.20000000000005</v>
      </c>
      <c r="F116" s="493">
        <v>165.75000000000003</v>
      </c>
      <c r="G116" s="493">
        <v>163.50000000000006</v>
      </c>
      <c r="H116" s="493">
        <v>170.90000000000003</v>
      </c>
      <c r="I116" s="493">
        <v>173.14999999999998</v>
      </c>
      <c r="J116" s="493">
        <v>174.60000000000002</v>
      </c>
      <c r="K116" s="492">
        <v>171.7</v>
      </c>
      <c r="L116" s="492">
        <v>168</v>
      </c>
      <c r="M116" s="492">
        <v>17.893630000000002</v>
      </c>
    </row>
    <row r="117" spans="1:13">
      <c r="A117" s="254">
        <v>107</v>
      </c>
      <c r="B117" s="495" t="s">
        <v>83</v>
      </c>
      <c r="C117" s="492">
        <v>128.05000000000001</v>
      </c>
      <c r="D117" s="493">
        <v>128.58333333333334</v>
      </c>
      <c r="E117" s="493">
        <v>127.11666666666667</v>
      </c>
      <c r="F117" s="493">
        <v>126.18333333333334</v>
      </c>
      <c r="G117" s="493">
        <v>124.71666666666667</v>
      </c>
      <c r="H117" s="493">
        <v>129.51666666666668</v>
      </c>
      <c r="I117" s="493">
        <v>130.98333333333332</v>
      </c>
      <c r="J117" s="493">
        <v>131.91666666666669</v>
      </c>
      <c r="K117" s="492">
        <v>130.05000000000001</v>
      </c>
      <c r="L117" s="492">
        <v>127.65</v>
      </c>
      <c r="M117" s="492">
        <v>83.455839999999995</v>
      </c>
    </row>
    <row r="118" spans="1:13">
      <c r="A118" s="254">
        <v>108</v>
      </c>
      <c r="B118" s="495" t="s">
        <v>336</v>
      </c>
      <c r="C118" s="492">
        <v>359.2</v>
      </c>
      <c r="D118" s="493">
        <v>359.76666666666665</v>
      </c>
      <c r="E118" s="493">
        <v>355.58333333333331</v>
      </c>
      <c r="F118" s="493">
        <v>351.96666666666664</v>
      </c>
      <c r="G118" s="493">
        <v>347.7833333333333</v>
      </c>
      <c r="H118" s="493">
        <v>363.38333333333333</v>
      </c>
      <c r="I118" s="493">
        <v>367.56666666666672</v>
      </c>
      <c r="J118" s="493">
        <v>371.18333333333334</v>
      </c>
      <c r="K118" s="492">
        <v>363.95</v>
      </c>
      <c r="L118" s="492">
        <v>356.15</v>
      </c>
      <c r="M118" s="492">
        <v>0.73741000000000001</v>
      </c>
    </row>
    <row r="119" spans="1:13">
      <c r="A119" s="254">
        <v>109</v>
      </c>
      <c r="B119" s="495" t="s">
        <v>822</v>
      </c>
      <c r="C119" s="492">
        <v>2844.7</v>
      </c>
      <c r="D119" s="493">
        <v>2868.8666666666668</v>
      </c>
      <c r="E119" s="493">
        <v>2806.7333333333336</v>
      </c>
      <c r="F119" s="493">
        <v>2768.7666666666669</v>
      </c>
      <c r="G119" s="493">
        <v>2706.6333333333337</v>
      </c>
      <c r="H119" s="493">
        <v>2906.8333333333335</v>
      </c>
      <c r="I119" s="493">
        <v>2968.9666666666667</v>
      </c>
      <c r="J119" s="493">
        <v>3006.9333333333334</v>
      </c>
      <c r="K119" s="492">
        <v>2931</v>
      </c>
      <c r="L119" s="492">
        <v>2830.9</v>
      </c>
      <c r="M119" s="492">
        <v>3.96597</v>
      </c>
    </row>
    <row r="120" spans="1:13">
      <c r="A120" s="254">
        <v>110</v>
      </c>
      <c r="B120" s="495" t="s">
        <v>84</v>
      </c>
      <c r="C120" s="492">
        <v>1485.8</v>
      </c>
      <c r="D120" s="493">
        <v>1489.8666666666668</v>
      </c>
      <c r="E120" s="493">
        <v>1476.9333333333336</v>
      </c>
      <c r="F120" s="493">
        <v>1468.0666666666668</v>
      </c>
      <c r="G120" s="493">
        <v>1455.1333333333337</v>
      </c>
      <c r="H120" s="493">
        <v>1498.7333333333336</v>
      </c>
      <c r="I120" s="493">
        <v>1511.666666666667</v>
      </c>
      <c r="J120" s="493">
        <v>1520.5333333333335</v>
      </c>
      <c r="K120" s="492">
        <v>1502.8</v>
      </c>
      <c r="L120" s="492">
        <v>1481</v>
      </c>
      <c r="M120" s="492">
        <v>5.5350400000000004</v>
      </c>
    </row>
    <row r="121" spans="1:13">
      <c r="A121" s="254">
        <v>111</v>
      </c>
      <c r="B121" s="495" t="s">
        <v>85</v>
      </c>
      <c r="C121" s="492">
        <v>557.29999999999995</v>
      </c>
      <c r="D121" s="493">
        <v>561.30000000000007</v>
      </c>
      <c r="E121" s="493">
        <v>551.10000000000014</v>
      </c>
      <c r="F121" s="493">
        <v>544.90000000000009</v>
      </c>
      <c r="G121" s="493">
        <v>534.70000000000016</v>
      </c>
      <c r="H121" s="493">
        <v>567.50000000000011</v>
      </c>
      <c r="I121" s="493">
        <v>577.70000000000016</v>
      </c>
      <c r="J121" s="493">
        <v>583.90000000000009</v>
      </c>
      <c r="K121" s="492">
        <v>571.5</v>
      </c>
      <c r="L121" s="492">
        <v>555.1</v>
      </c>
      <c r="M121" s="492">
        <v>11.597099999999999</v>
      </c>
    </row>
    <row r="122" spans="1:13">
      <c r="A122" s="254">
        <v>112</v>
      </c>
      <c r="B122" s="495" t="s">
        <v>232</v>
      </c>
      <c r="C122" s="492">
        <v>733.65</v>
      </c>
      <c r="D122" s="493">
        <v>729.55000000000007</v>
      </c>
      <c r="E122" s="493">
        <v>722.10000000000014</v>
      </c>
      <c r="F122" s="493">
        <v>710.55000000000007</v>
      </c>
      <c r="G122" s="493">
        <v>703.10000000000014</v>
      </c>
      <c r="H122" s="493">
        <v>741.10000000000014</v>
      </c>
      <c r="I122" s="493">
        <v>748.55000000000018</v>
      </c>
      <c r="J122" s="493">
        <v>760.10000000000014</v>
      </c>
      <c r="K122" s="492">
        <v>737</v>
      </c>
      <c r="L122" s="492">
        <v>718</v>
      </c>
      <c r="M122" s="492">
        <v>4.3669799999999999</v>
      </c>
    </row>
    <row r="123" spans="1:13">
      <c r="A123" s="254">
        <v>113</v>
      </c>
      <c r="B123" s="495" t="s">
        <v>337</v>
      </c>
      <c r="C123" s="492">
        <v>605.85</v>
      </c>
      <c r="D123" s="493">
        <v>606.93333333333328</v>
      </c>
      <c r="E123" s="493">
        <v>596.86666666666656</v>
      </c>
      <c r="F123" s="493">
        <v>587.88333333333333</v>
      </c>
      <c r="G123" s="493">
        <v>577.81666666666661</v>
      </c>
      <c r="H123" s="493">
        <v>615.91666666666652</v>
      </c>
      <c r="I123" s="493">
        <v>625.98333333333335</v>
      </c>
      <c r="J123" s="493">
        <v>634.96666666666647</v>
      </c>
      <c r="K123" s="492">
        <v>617</v>
      </c>
      <c r="L123" s="492">
        <v>597.95000000000005</v>
      </c>
      <c r="M123" s="492">
        <v>0.61550000000000005</v>
      </c>
    </row>
    <row r="124" spans="1:13">
      <c r="A124" s="254">
        <v>114</v>
      </c>
      <c r="B124" s="495" t="s">
        <v>233</v>
      </c>
      <c r="C124" s="492">
        <v>380.1</v>
      </c>
      <c r="D124" s="493">
        <v>388.43333333333334</v>
      </c>
      <c r="E124" s="493">
        <v>368.4666666666667</v>
      </c>
      <c r="F124" s="493">
        <v>356.83333333333337</v>
      </c>
      <c r="G124" s="493">
        <v>336.86666666666673</v>
      </c>
      <c r="H124" s="493">
        <v>400.06666666666666</v>
      </c>
      <c r="I124" s="493">
        <v>420.03333333333325</v>
      </c>
      <c r="J124" s="493">
        <v>431.66666666666663</v>
      </c>
      <c r="K124" s="492">
        <v>408.4</v>
      </c>
      <c r="L124" s="492">
        <v>376.8</v>
      </c>
      <c r="M124" s="492">
        <v>13.33306</v>
      </c>
    </row>
    <row r="125" spans="1:13">
      <c r="A125" s="254">
        <v>115</v>
      </c>
      <c r="B125" s="495" t="s">
        <v>86</v>
      </c>
      <c r="C125" s="492">
        <v>858</v>
      </c>
      <c r="D125" s="493">
        <v>868.51666666666677</v>
      </c>
      <c r="E125" s="493">
        <v>844.48333333333358</v>
      </c>
      <c r="F125" s="493">
        <v>830.96666666666681</v>
      </c>
      <c r="G125" s="493">
        <v>806.93333333333362</v>
      </c>
      <c r="H125" s="493">
        <v>882.03333333333353</v>
      </c>
      <c r="I125" s="493">
        <v>906.06666666666661</v>
      </c>
      <c r="J125" s="493">
        <v>919.58333333333348</v>
      </c>
      <c r="K125" s="492">
        <v>892.55</v>
      </c>
      <c r="L125" s="492">
        <v>855</v>
      </c>
      <c r="M125" s="492">
        <v>10.75088</v>
      </c>
    </row>
    <row r="126" spans="1:13">
      <c r="A126" s="254">
        <v>116</v>
      </c>
      <c r="B126" s="495" t="s">
        <v>338</v>
      </c>
      <c r="C126" s="492">
        <v>734.9</v>
      </c>
      <c r="D126" s="493">
        <v>739.31666666666661</v>
      </c>
      <c r="E126" s="493">
        <v>703.83333333333326</v>
      </c>
      <c r="F126" s="493">
        <v>672.76666666666665</v>
      </c>
      <c r="G126" s="493">
        <v>637.2833333333333</v>
      </c>
      <c r="H126" s="493">
        <v>770.38333333333321</v>
      </c>
      <c r="I126" s="493">
        <v>805.86666666666656</v>
      </c>
      <c r="J126" s="493">
        <v>836.93333333333317</v>
      </c>
      <c r="K126" s="492">
        <v>774.8</v>
      </c>
      <c r="L126" s="492">
        <v>708.25</v>
      </c>
      <c r="M126" s="492">
        <v>10.78424</v>
      </c>
    </row>
    <row r="127" spans="1:13">
      <c r="A127" s="254">
        <v>117</v>
      </c>
      <c r="B127" s="495" t="s">
        <v>339</v>
      </c>
      <c r="C127" s="492">
        <v>82.25</v>
      </c>
      <c r="D127" s="493">
        <v>82.583333333333329</v>
      </c>
      <c r="E127" s="493">
        <v>81.466666666666654</v>
      </c>
      <c r="F127" s="493">
        <v>80.683333333333323</v>
      </c>
      <c r="G127" s="493">
        <v>79.566666666666649</v>
      </c>
      <c r="H127" s="493">
        <v>83.36666666666666</v>
      </c>
      <c r="I127" s="493">
        <v>84.483333333333334</v>
      </c>
      <c r="J127" s="493">
        <v>85.266666666666666</v>
      </c>
      <c r="K127" s="492">
        <v>83.7</v>
      </c>
      <c r="L127" s="492">
        <v>81.8</v>
      </c>
      <c r="M127" s="492">
        <v>1.68858</v>
      </c>
    </row>
    <row r="128" spans="1:13">
      <c r="A128" s="254">
        <v>118</v>
      </c>
      <c r="B128" s="495" t="s">
        <v>340</v>
      </c>
      <c r="C128" s="492">
        <v>91.5</v>
      </c>
      <c r="D128" s="493">
        <v>91.966666666666654</v>
      </c>
      <c r="E128" s="493">
        <v>90.533333333333303</v>
      </c>
      <c r="F128" s="493">
        <v>89.566666666666649</v>
      </c>
      <c r="G128" s="493">
        <v>88.133333333333297</v>
      </c>
      <c r="H128" s="493">
        <v>92.933333333333309</v>
      </c>
      <c r="I128" s="493">
        <v>94.366666666666674</v>
      </c>
      <c r="J128" s="493">
        <v>95.333333333333314</v>
      </c>
      <c r="K128" s="492">
        <v>93.4</v>
      </c>
      <c r="L128" s="492">
        <v>91</v>
      </c>
      <c r="M128" s="492">
        <v>14.23531</v>
      </c>
    </row>
    <row r="129" spans="1:13">
      <c r="A129" s="254">
        <v>119</v>
      </c>
      <c r="B129" s="495" t="s">
        <v>341</v>
      </c>
      <c r="C129" s="492">
        <v>703.7</v>
      </c>
      <c r="D129" s="493">
        <v>703.2166666666667</v>
      </c>
      <c r="E129" s="493">
        <v>688.38333333333344</v>
      </c>
      <c r="F129" s="493">
        <v>673.06666666666672</v>
      </c>
      <c r="G129" s="493">
        <v>658.23333333333346</v>
      </c>
      <c r="H129" s="493">
        <v>718.53333333333342</v>
      </c>
      <c r="I129" s="493">
        <v>733.36666666666667</v>
      </c>
      <c r="J129" s="493">
        <v>748.68333333333339</v>
      </c>
      <c r="K129" s="492">
        <v>718.05</v>
      </c>
      <c r="L129" s="492">
        <v>687.9</v>
      </c>
      <c r="M129" s="492">
        <v>4.9869599999999998</v>
      </c>
    </row>
    <row r="130" spans="1:13">
      <c r="A130" s="254">
        <v>120</v>
      </c>
      <c r="B130" s="495" t="s">
        <v>92</v>
      </c>
      <c r="C130" s="492">
        <v>249.3</v>
      </c>
      <c r="D130" s="493">
        <v>250.46666666666667</v>
      </c>
      <c r="E130" s="493">
        <v>246.43333333333334</v>
      </c>
      <c r="F130" s="493">
        <v>243.56666666666666</v>
      </c>
      <c r="G130" s="493">
        <v>239.53333333333333</v>
      </c>
      <c r="H130" s="493">
        <v>253.33333333333334</v>
      </c>
      <c r="I130" s="493">
        <v>257.36666666666667</v>
      </c>
      <c r="J130" s="493">
        <v>260.23333333333335</v>
      </c>
      <c r="K130" s="492">
        <v>254.5</v>
      </c>
      <c r="L130" s="492">
        <v>247.6</v>
      </c>
      <c r="M130" s="492">
        <v>57.465960000000003</v>
      </c>
    </row>
    <row r="131" spans="1:13">
      <c r="A131" s="254">
        <v>121</v>
      </c>
      <c r="B131" s="495" t="s">
        <v>87</v>
      </c>
      <c r="C131" s="492">
        <v>541.9</v>
      </c>
      <c r="D131" s="493">
        <v>543.04999999999995</v>
      </c>
      <c r="E131" s="493">
        <v>539.04999999999995</v>
      </c>
      <c r="F131" s="493">
        <v>536.20000000000005</v>
      </c>
      <c r="G131" s="493">
        <v>532.20000000000005</v>
      </c>
      <c r="H131" s="493">
        <v>545.89999999999986</v>
      </c>
      <c r="I131" s="493">
        <v>549.89999999999986</v>
      </c>
      <c r="J131" s="493">
        <v>552.74999999999977</v>
      </c>
      <c r="K131" s="492">
        <v>547.04999999999995</v>
      </c>
      <c r="L131" s="492">
        <v>540.20000000000005</v>
      </c>
      <c r="M131" s="492">
        <v>17.961739999999999</v>
      </c>
    </row>
    <row r="132" spans="1:13">
      <c r="A132" s="254">
        <v>122</v>
      </c>
      <c r="B132" s="495" t="s">
        <v>234</v>
      </c>
      <c r="C132" s="492">
        <v>1537.5</v>
      </c>
      <c r="D132" s="493">
        <v>1533.8166666666666</v>
      </c>
      <c r="E132" s="493">
        <v>1523.7333333333331</v>
      </c>
      <c r="F132" s="493">
        <v>1509.9666666666665</v>
      </c>
      <c r="G132" s="493">
        <v>1499.883333333333</v>
      </c>
      <c r="H132" s="493">
        <v>1547.5833333333333</v>
      </c>
      <c r="I132" s="493">
        <v>1557.6666666666667</v>
      </c>
      <c r="J132" s="493">
        <v>1571.4333333333334</v>
      </c>
      <c r="K132" s="492">
        <v>1543.9</v>
      </c>
      <c r="L132" s="492">
        <v>1520.05</v>
      </c>
      <c r="M132" s="492">
        <v>0.92811999999999995</v>
      </c>
    </row>
    <row r="133" spans="1:13">
      <c r="A133" s="254">
        <v>123</v>
      </c>
      <c r="B133" s="495" t="s">
        <v>342</v>
      </c>
      <c r="C133" s="492">
        <v>1787.25</v>
      </c>
      <c r="D133" s="493">
        <v>1796.6666666666667</v>
      </c>
      <c r="E133" s="493">
        <v>1765.6333333333334</v>
      </c>
      <c r="F133" s="493">
        <v>1744.0166666666667</v>
      </c>
      <c r="G133" s="493">
        <v>1712.9833333333333</v>
      </c>
      <c r="H133" s="493">
        <v>1818.2833333333335</v>
      </c>
      <c r="I133" s="493">
        <v>1849.3166666666668</v>
      </c>
      <c r="J133" s="493">
        <v>1870.9333333333336</v>
      </c>
      <c r="K133" s="492">
        <v>1827.7</v>
      </c>
      <c r="L133" s="492">
        <v>1775.05</v>
      </c>
      <c r="M133" s="492">
        <v>12.256130000000001</v>
      </c>
    </row>
    <row r="134" spans="1:13">
      <c r="A134" s="254">
        <v>124</v>
      </c>
      <c r="B134" s="495" t="s">
        <v>343</v>
      </c>
      <c r="C134" s="492">
        <v>153.69999999999999</v>
      </c>
      <c r="D134" s="493">
        <v>154.1</v>
      </c>
      <c r="E134" s="493">
        <v>152.19999999999999</v>
      </c>
      <c r="F134" s="493">
        <v>150.69999999999999</v>
      </c>
      <c r="G134" s="493">
        <v>148.79999999999998</v>
      </c>
      <c r="H134" s="493">
        <v>155.6</v>
      </c>
      <c r="I134" s="493">
        <v>157.50000000000003</v>
      </c>
      <c r="J134" s="493">
        <v>159</v>
      </c>
      <c r="K134" s="492">
        <v>156</v>
      </c>
      <c r="L134" s="492">
        <v>152.6</v>
      </c>
      <c r="M134" s="492">
        <v>16.504059999999999</v>
      </c>
    </row>
    <row r="135" spans="1:13">
      <c r="A135" s="254">
        <v>125</v>
      </c>
      <c r="B135" s="495" t="s">
        <v>833</v>
      </c>
      <c r="C135" s="492">
        <v>179.55</v>
      </c>
      <c r="D135" s="493">
        <v>181.71666666666667</v>
      </c>
      <c r="E135" s="493">
        <v>174.58333333333334</v>
      </c>
      <c r="F135" s="493">
        <v>169.61666666666667</v>
      </c>
      <c r="G135" s="493">
        <v>162.48333333333335</v>
      </c>
      <c r="H135" s="493">
        <v>186.68333333333334</v>
      </c>
      <c r="I135" s="493">
        <v>193.81666666666666</v>
      </c>
      <c r="J135" s="493">
        <v>198.78333333333333</v>
      </c>
      <c r="K135" s="492">
        <v>188.85</v>
      </c>
      <c r="L135" s="492">
        <v>176.75</v>
      </c>
      <c r="M135" s="492">
        <v>22.55123</v>
      </c>
    </row>
    <row r="136" spans="1:13">
      <c r="A136" s="254">
        <v>126</v>
      </c>
      <c r="B136" s="495" t="s">
        <v>740</v>
      </c>
      <c r="C136" s="492">
        <v>756.75</v>
      </c>
      <c r="D136" s="493">
        <v>755.58333333333337</v>
      </c>
      <c r="E136" s="493">
        <v>746.16666666666674</v>
      </c>
      <c r="F136" s="493">
        <v>735.58333333333337</v>
      </c>
      <c r="G136" s="493">
        <v>726.16666666666674</v>
      </c>
      <c r="H136" s="493">
        <v>766.16666666666674</v>
      </c>
      <c r="I136" s="493">
        <v>775.58333333333348</v>
      </c>
      <c r="J136" s="493">
        <v>786.16666666666674</v>
      </c>
      <c r="K136" s="492">
        <v>765</v>
      </c>
      <c r="L136" s="492">
        <v>745</v>
      </c>
      <c r="M136" s="492">
        <v>0.47238999999999998</v>
      </c>
    </row>
    <row r="137" spans="1:13">
      <c r="A137" s="254">
        <v>127</v>
      </c>
      <c r="B137" s="495" t="s">
        <v>345</v>
      </c>
      <c r="C137" s="492">
        <v>546.54999999999995</v>
      </c>
      <c r="D137" s="493">
        <v>549.94999999999993</v>
      </c>
      <c r="E137" s="493">
        <v>540.09999999999991</v>
      </c>
      <c r="F137" s="493">
        <v>533.65</v>
      </c>
      <c r="G137" s="493">
        <v>523.79999999999995</v>
      </c>
      <c r="H137" s="493">
        <v>556.39999999999986</v>
      </c>
      <c r="I137" s="493">
        <v>566.25</v>
      </c>
      <c r="J137" s="493">
        <v>572.69999999999982</v>
      </c>
      <c r="K137" s="492">
        <v>559.79999999999995</v>
      </c>
      <c r="L137" s="492">
        <v>543.5</v>
      </c>
      <c r="M137" s="492">
        <v>4.7792199999999996</v>
      </c>
    </row>
    <row r="138" spans="1:13">
      <c r="A138" s="254">
        <v>128</v>
      </c>
      <c r="B138" s="495" t="s">
        <v>89</v>
      </c>
      <c r="C138" s="492">
        <v>9.3000000000000007</v>
      </c>
      <c r="D138" s="493">
        <v>9.3833333333333329</v>
      </c>
      <c r="E138" s="493">
        <v>9.1666666666666661</v>
      </c>
      <c r="F138" s="493">
        <v>9.0333333333333332</v>
      </c>
      <c r="G138" s="493">
        <v>8.8166666666666664</v>
      </c>
      <c r="H138" s="493">
        <v>9.5166666666666657</v>
      </c>
      <c r="I138" s="493">
        <v>9.7333333333333343</v>
      </c>
      <c r="J138" s="493">
        <v>9.8666666666666654</v>
      </c>
      <c r="K138" s="492">
        <v>9.6</v>
      </c>
      <c r="L138" s="492">
        <v>9.25</v>
      </c>
      <c r="M138" s="492">
        <v>28.215630000000001</v>
      </c>
    </row>
    <row r="139" spans="1:13">
      <c r="A139" s="254">
        <v>129</v>
      </c>
      <c r="B139" s="495" t="s">
        <v>346</v>
      </c>
      <c r="C139" s="492">
        <v>158.94999999999999</v>
      </c>
      <c r="D139" s="493">
        <v>159.5</v>
      </c>
      <c r="E139" s="493">
        <v>154.44999999999999</v>
      </c>
      <c r="F139" s="493">
        <v>149.94999999999999</v>
      </c>
      <c r="G139" s="493">
        <v>144.89999999999998</v>
      </c>
      <c r="H139" s="493">
        <v>164</v>
      </c>
      <c r="I139" s="493">
        <v>169.05</v>
      </c>
      <c r="J139" s="493">
        <v>173.55</v>
      </c>
      <c r="K139" s="492">
        <v>164.55</v>
      </c>
      <c r="L139" s="492">
        <v>155</v>
      </c>
      <c r="M139" s="492">
        <v>12.27319</v>
      </c>
    </row>
    <row r="140" spans="1:13">
      <c r="A140" s="254">
        <v>130</v>
      </c>
      <c r="B140" s="495" t="s">
        <v>90</v>
      </c>
      <c r="C140" s="492">
        <v>3910.85</v>
      </c>
      <c r="D140" s="493">
        <v>3904.7000000000003</v>
      </c>
      <c r="E140" s="493">
        <v>3862.1500000000005</v>
      </c>
      <c r="F140" s="493">
        <v>3813.4500000000003</v>
      </c>
      <c r="G140" s="493">
        <v>3770.9000000000005</v>
      </c>
      <c r="H140" s="493">
        <v>3953.4000000000005</v>
      </c>
      <c r="I140" s="493">
        <v>3995.9500000000007</v>
      </c>
      <c r="J140" s="493">
        <v>4044.6500000000005</v>
      </c>
      <c r="K140" s="492">
        <v>3947.25</v>
      </c>
      <c r="L140" s="492">
        <v>3856</v>
      </c>
      <c r="M140" s="492">
        <v>6.5312200000000002</v>
      </c>
    </row>
    <row r="141" spans="1:13">
      <c r="A141" s="254">
        <v>131</v>
      </c>
      <c r="B141" s="495" t="s">
        <v>347</v>
      </c>
      <c r="C141" s="492">
        <v>4235.3500000000004</v>
      </c>
      <c r="D141" s="493">
        <v>4197</v>
      </c>
      <c r="E141" s="493">
        <v>4128.3500000000004</v>
      </c>
      <c r="F141" s="493">
        <v>4021.3500000000004</v>
      </c>
      <c r="G141" s="493">
        <v>3952.7000000000007</v>
      </c>
      <c r="H141" s="493">
        <v>4304</v>
      </c>
      <c r="I141" s="493">
        <v>4372.6499999999996</v>
      </c>
      <c r="J141" s="493">
        <v>4479.6499999999996</v>
      </c>
      <c r="K141" s="492">
        <v>4265.6499999999996</v>
      </c>
      <c r="L141" s="492">
        <v>4090</v>
      </c>
      <c r="M141" s="492">
        <v>3.1907700000000001</v>
      </c>
    </row>
    <row r="142" spans="1:13">
      <c r="A142" s="254">
        <v>132</v>
      </c>
      <c r="B142" s="495" t="s">
        <v>348</v>
      </c>
      <c r="C142" s="492">
        <v>2926.45</v>
      </c>
      <c r="D142" s="493">
        <v>2909.0166666666664</v>
      </c>
      <c r="E142" s="493">
        <v>2873.0333333333328</v>
      </c>
      <c r="F142" s="493">
        <v>2819.6166666666663</v>
      </c>
      <c r="G142" s="493">
        <v>2783.6333333333328</v>
      </c>
      <c r="H142" s="493">
        <v>2962.4333333333329</v>
      </c>
      <c r="I142" s="493">
        <v>2998.4166666666665</v>
      </c>
      <c r="J142" s="493">
        <v>3051.833333333333</v>
      </c>
      <c r="K142" s="492">
        <v>2945</v>
      </c>
      <c r="L142" s="492">
        <v>2855.6</v>
      </c>
      <c r="M142" s="492">
        <v>5.7766900000000003</v>
      </c>
    </row>
    <row r="143" spans="1:13">
      <c r="A143" s="254">
        <v>133</v>
      </c>
      <c r="B143" s="495" t="s">
        <v>93</v>
      </c>
      <c r="C143" s="492">
        <v>5102.3</v>
      </c>
      <c r="D143" s="493">
        <v>5096.2</v>
      </c>
      <c r="E143" s="493">
        <v>5048.3999999999996</v>
      </c>
      <c r="F143" s="493">
        <v>4994.5</v>
      </c>
      <c r="G143" s="493">
        <v>4946.7</v>
      </c>
      <c r="H143" s="493">
        <v>5150.0999999999995</v>
      </c>
      <c r="I143" s="493">
        <v>5197.9000000000005</v>
      </c>
      <c r="J143" s="493">
        <v>5251.7999999999993</v>
      </c>
      <c r="K143" s="492">
        <v>5144</v>
      </c>
      <c r="L143" s="492">
        <v>5042.3</v>
      </c>
      <c r="M143" s="492">
        <v>10.71931</v>
      </c>
    </row>
    <row r="144" spans="1:13">
      <c r="A144" s="254">
        <v>134</v>
      </c>
      <c r="B144" s="495" t="s">
        <v>349</v>
      </c>
      <c r="C144" s="492">
        <v>323.55</v>
      </c>
      <c r="D144" s="493">
        <v>323.34999999999997</v>
      </c>
      <c r="E144" s="493">
        <v>318.19999999999993</v>
      </c>
      <c r="F144" s="493">
        <v>312.84999999999997</v>
      </c>
      <c r="G144" s="493">
        <v>307.69999999999993</v>
      </c>
      <c r="H144" s="493">
        <v>328.69999999999993</v>
      </c>
      <c r="I144" s="493">
        <v>333.84999999999991</v>
      </c>
      <c r="J144" s="493">
        <v>339.19999999999993</v>
      </c>
      <c r="K144" s="492">
        <v>328.5</v>
      </c>
      <c r="L144" s="492">
        <v>318</v>
      </c>
      <c r="M144" s="492">
        <v>2.5364599999999999</v>
      </c>
    </row>
    <row r="145" spans="1:13">
      <c r="A145" s="254">
        <v>135</v>
      </c>
      <c r="B145" s="495" t="s">
        <v>350</v>
      </c>
      <c r="C145" s="492">
        <v>87.8</v>
      </c>
      <c r="D145" s="493">
        <v>87.833333333333329</v>
      </c>
      <c r="E145" s="493">
        <v>86.766666666666652</v>
      </c>
      <c r="F145" s="493">
        <v>85.73333333333332</v>
      </c>
      <c r="G145" s="493">
        <v>84.666666666666643</v>
      </c>
      <c r="H145" s="493">
        <v>88.86666666666666</v>
      </c>
      <c r="I145" s="493">
        <v>89.933333333333351</v>
      </c>
      <c r="J145" s="493">
        <v>90.966666666666669</v>
      </c>
      <c r="K145" s="492">
        <v>88.9</v>
      </c>
      <c r="L145" s="492">
        <v>86.8</v>
      </c>
      <c r="M145" s="492">
        <v>4.7359200000000001</v>
      </c>
    </row>
    <row r="146" spans="1:13">
      <c r="A146" s="254">
        <v>136</v>
      </c>
      <c r="B146" s="495" t="s">
        <v>834</v>
      </c>
      <c r="C146" s="492">
        <v>227.55</v>
      </c>
      <c r="D146" s="493">
        <v>227.1</v>
      </c>
      <c r="E146" s="493">
        <v>222.39999999999998</v>
      </c>
      <c r="F146" s="493">
        <v>217.24999999999997</v>
      </c>
      <c r="G146" s="493">
        <v>212.54999999999995</v>
      </c>
      <c r="H146" s="493">
        <v>232.25</v>
      </c>
      <c r="I146" s="493">
        <v>236.95</v>
      </c>
      <c r="J146" s="493">
        <v>242.10000000000002</v>
      </c>
      <c r="K146" s="492">
        <v>231.8</v>
      </c>
      <c r="L146" s="492">
        <v>221.95</v>
      </c>
      <c r="M146" s="492">
        <v>3.9152900000000002</v>
      </c>
    </row>
    <row r="147" spans="1:13">
      <c r="A147" s="254">
        <v>137</v>
      </c>
      <c r="B147" s="495" t="s">
        <v>742</v>
      </c>
      <c r="C147" s="492">
        <v>1822.7</v>
      </c>
      <c r="D147" s="493">
        <v>1841.5666666666666</v>
      </c>
      <c r="E147" s="493">
        <v>1798.1333333333332</v>
      </c>
      <c r="F147" s="493">
        <v>1773.5666666666666</v>
      </c>
      <c r="G147" s="493">
        <v>1730.1333333333332</v>
      </c>
      <c r="H147" s="493">
        <v>1866.1333333333332</v>
      </c>
      <c r="I147" s="493">
        <v>1909.5666666666666</v>
      </c>
      <c r="J147" s="493">
        <v>1934.1333333333332</v>
      </c>
      <c r="K147" s="492">
        <v>1885</v>
      </c>
      <c r="L147" s="492">
        <v>1817</v>
      </c>
      <c r="M147" s="492">
        <v>5.7910000000000003E-2</v>
      </c>
    </row>
    <row r="148" spans="1:13">
      <c r="A148" s="254">
        <v>138</v>
      </c>
      <c r="B148" s="495" t="s">
        <v>235</v>
      </c>
      <c r="C148" s="492">
        <v>59.7</v>
      </c>
      <c r="D148" s="493">
        <v>60.316666666666663</v>
      </c>
      <c r="E148" s="493">
        <v>58.683333333333323</v>
      </c>
      <c r="F148" s="493">
        <v>57.666666666666657</v>
      </c>
      <c r="G148" s="493">
        <v>56.033333333333317</v>
      </c>
      <c r="H148" s="493">
        <v>61.333333333333329</v>
      </c>
      <c r="I148" s="493">
        <v>62.966666666666669</v>
      </c>
      <c r="J148" s="493">
        <v>63.983333333333334</v>
      </c>
      <c r="K148" s="492">
        <v>61.95</v>
      </c>
      <c r="L148" s="492">
        <v>59.3</v>
      </c>
      <c r="M148" s="492">
        <v>24.47109</v>
      </c>
    </row>
    <row r="149" spans="1:13">
      <c r="A149" s="254">
        <v>139</v>
      </c>
      <c r="B149" s="495" t="s">
        <v>94</v>
      </c>
      <c r="C149" s="492">
        <v>2462.9</v>
      </c>
      <c r="D149" s="493">
        <v>2487.6833333333329</v>
      </c>
      <c r="E149" s="493">
        <v>2428.1166666666659</v>
      </c>
      <c r="F149" s="493">
        <v>2393.333333333333</v>
      </c>
      <c r="G149" s="493">
        <v>2333.766666666666</v>
      </c>
      <c r="H149" s="493">
        <v>2522.4666666666658</v>
      </c>
      <c r="I149" s="493">
        <v>2582.0333333333324</v>
      </c>
      <c r="J149" s="493">
        <v>2616.8166666666657</v>
      </c>
      <c r="K149" s="492">
        <v>2547.25</v>
      </c>
      <c r="L149" s="492">
        <v>2452.9</v>
      </c>
      <c r="M149" s="492">
        <v>11.70842</v>
      </c>
    </row>
    <row r="150" spans="1:13">
      <c r="A150" s="254">
        <v>140</v>
      </c>
      <c r="B150" s="495" t="s">
        <v>351</v>
      </c>
      <c r="C150" s="492">
        <v>216.95</v>
      </c>
      <c r="D150" s="493">
        <v>219.04999999999998</v>
      </c>
      <c r="E150" s="493">
        <v>214.09999999999997</v>
      </c>
      <c r="F150" s="493">
        <v>211.24999999999997</v>
      </c>
      <c r="G150" s="493">
        <v>206.29999999999995</v>
      </c>
      <c r="H150" s="493">
        <v>221.89999999999998</v>
      </c>
      <c r="I150" s="493">
        <v>226.84999999999997</v>
      </c>
      <c r="J150" s="493">
        <v>229.7</v>
      </c>
      <c r="K150" s="492">
        <v>224</v>
      </c>
      <c r="L150" s="492">
        <v>216.2</v>
      </c>
      <c r="M150" s="492">
        <v>0.98860000000000003</v>
      </c>
    </row>
    <row r="151" spans="1:13">
      <c r="A151" s="254">
        <v>141</v>
      </c>
      <c r="B151" s="495" t="s">
        <v>236</v>
      </c>
      <c r="C151" s="492">
        <v>496.95</v>
      </c>
      <c r="D151" s="493">
        <v>500.05</v>
      </c>
      <c r="E151" s="493">
        <v>492.90000000000003</v>
      </c>
      <c r="F151" s="493">
        <v>488.85</v>
      </c>
      <c r="G151" s="493">
        <v>481.70000000000005</v>
      </c>
      <c r="H151" s="493">
        <v>504.1</v>
      </c>
      <c r="I151" s="493">
        <v>511.25</v>
      </c>
      <c r="J151" s="493">
        <v>515.29999999999995</v>
      </c>
      <c r="K151" s="492">
        <v>507.2</v>
      </c>
      <c r="L151" s="492">
        <v>496</v>
      </c>
      <c r="M151" s="492">
        <v>0.80984</v>
      </c>
    </row>
    <row r="152" spans="1:13">
      <c r="A152" s="254">
        <v>142</v>
      </c>
      <c r="B152" s="495" t="s">
        <v>237</v>
      </c>
      <c r="C152" s="492">
        <v>1297.45</v>
      </c>
      <c r="D152" s="493">
        <v>1304.5</v>
      </c>
      <c r="E152" s="493">
        <v>1283.95</v>
      </c>
      <c r="F152" s="493">
        <v>1270.45</v>
      </c>
      <c r="G152" s="493">
        <v>1249.9000000000001</v>
      </c>
      <c r="H152" s="493">
        <v>1318</v>
      </c>
      <c r="I152" s="493">
        <v>1338.5500000000002</v>
      </c>
      <c r="J152" s="493">
        <v>1352.05</v>
      </c>
      <c r="K152" s="492">
        <v>1325.05</v>
      </c>
      <c r="L152" s="492">
        <v>1291</v>
      </c>
      <c r="M152" s="492">
        <v>2.00101</v>
      </c>
    </row>
    <row r="153" spans="1:13">
      <c r="A153" s="254">
        <v>143</v>
      </c>
      <c r="B153" s="495" t="s">
        <v>238</v>
      </c>
      <c r="C153" s="492">
        <v>72.849999999999994</v>
      </c>
      <c r="D153" s="493">
        <v>73.316666666666663</v>
      </c>
      <c r="E153" s="493">
        <v>72.283333333333331</v>
      </c>
      <c r="F153" s="493">
        <v>71.716666666666669</v>
      </c>
      <c r="G153" s="493">
        <v>70.683333333333337</v>
      </c>
      <c r="H153" s="493">
        <v>73.883333333333326</v>
      </c>
      <c r="I153" s="493">
        <v>74.916666666666657</v>
      </c>
      <c r="J153" s="493">
        <v>75.48333333333332</v>
      </c>
      <c r="K153" s="492">
        <v>74.349999999999994</v>
      </c>
      <c r="L153" s="492">
        <v>72.75</v>
      </c>
      <c r="M153" s="492">
        <v>7.6998499999999996</v>
      </c>
    </row>
    <row r="154" spans="1:13">
      <c r="A154" s="254">
        <v>144</v>
      </c>
      <c r="B154" s="495" t="s">
        <v>95</v>
      </c>
      <c r="C154" s="492">
        <v>81.3</v>
      </c>
      <c r="D154" s="493">
        <v>81.716666666666669</v>
      </c>
      <c r="E154" s="493">
        <v>79.433333333333337</v>
      </c>
      <c r="F154" s="493">
        <v>77.566666666666663</v>
      </c>
      <c r="G154" s="493">
        <v>75.283333333333331</v>
      </c>
      <c r="H154" s="493">
        <v>83.583333333333343</v>
      </c>
      <c r="I154" s="493">
        <v>85.866666666666674</v>
      </c>
      <c r="J154" s="493">
        <v>87.733333333333348</v>
      </c>
      <c r="K154" s="492">
        <v>84</v>
      </c>
      <c r="L154" s="492">
        <v>79.849999999999994</v>
      </c>
      <c r="M154" s="492">
        <v>13.779680000000001</v>
      </c>
    </row>
    <row r="155" spans="1:13">
      <c r="A155" s="254">
        <v>145</v>
      </c>
      <c r="B155" s="495" t="s">
        <v>352</v>
      </c>
      <c r="C155" s="492">
        <v>603.45000000000005</v>
      </c>
      <c r="D155" s="493">
        <v>605.08333333333337</v>
      </c>
      <c r="E155" s="493">
        <v>598.36666666666679</v>
      </c>
      <c r="F155" s="493">
        <v>593.28333333333342</v>
      </c>
      <c r="G155" s="493">
        <v>586.56666666666683</v>
      </c>
      <c r="H155" s="493">
        <v>610.16666666666674</v>
      </c>
      <c r="I155" s="493">
        <v>616.88333333333321</v>
      </c>
      <c r="J155" s="493">
        <v>621.9666666666667</v>
      </c>
      <c r="K155" s="492">
        <v>611.79999999999995</v>
      </c>
      <c r="L155" s="492">
        <v>600</v>
      </c>
      <c r="M155" s="492">
        <v>0.38081999999999999</v>
      </c>
    </row>
    <row r="156" spans="1:13">
      <c r="A156" s="254">
        <v>146</v>
      </c>
      <c r="B156" s="495" t="s">
        <v>96</v>
      </c>
      <c r="C156" s="492">
        <v>1130.4000000000001</v>
      </c>
      <c r="D156" s="493">
        <v>1139.8</v>
      </c>
      <c r="E156" s="493">
        <v>1117.5999999999999</v>
      </c>
      <c r="F156" s="493">
        <v>1104.8</v>
      </c>
      <c r="G156" s="493">
        <v>1082.5999999999999</v>
      </c>
      <c r="H156" s="493">
        <v>1152.5999999999999</v>
      </c>
      <c r="I156" s="493">
        <v>1174.8000000000002</v>
      </c>
      <c r="J156" s="493">
        <v>1187.5999999999999</v>
      </c>
      <c r="K156" s="492">
        <v>1162</v>
      </c>
      <c r="L156" s="492">
        <v>1127</v>
      </c>
      <c r="M156" s="492">
        <v>14.69059</v>
      </c>
    </row>
    <row r="157" spans="1:13">
      <c r="A157" s="254">
        <v>147</v>
      </c>
      <c r="B157" s="495" t="s">
        <v>97</v>
      </c>
      <c r="C157" s="492">
        <v>178.2</v>
      </c>
      <c r="D157" s="493">
        <v>178.81666666666669</v>
      </c>
      <c r="E157" s="493">
        <v>175.98333333333338</v>
      </c>
      <c r="F157" s="493">
        <v>173.76666666666668</v>
      </c>
      <c r="G157" s="493">
        <v>170.93333333333337</v>
      </c>
      <c r="H157" s="493">
        <v>181.03333333333339</v>
      </c>
      <c r="I157" s="493">
        <v>183.8666666666667</v>
      </c>
      <c r="J157" s="493">
        <v>186.0833333333334</v>
      </c>
      <c r="K157" s="492">
        <v>181.65</v>
      </c>
      <c r="L157" s="492">
        <v>176.6</v>
      </c>
      <c r="M157" s="492">
        <v>69.608050000000006</v>
      </c>
    </row>
    <row r="158" spans="1:13">
      <c r="A158" s="254">
        <v>148</v>
      </c>
      <c r="B158" s="495" t="s">
        <v>354</v>
      </c>
      <c r="C158" s="492">
        <v>305.55</v>
      </c>
      <c r="D158" s="493">
        <v>307.31666666666666</v>
      </c>
      <c r="E158" s="493">
        <v>303.23333333333335</v>
      </c>
      <c r="F158" s="493">
        <v>300.91666666666669</v>
      </c>
      <c r="G158" s="493">
        <v>296.83333333333337</v>
      </c>
      <c r="H158" s="493">
        <v>309.63333333333333</v>
      </c>
      <c r="I158" s="493">
        <v>313.7166666666667</v>
      </c>
      <c r="J158" s="493">
        <v>316.0333333333333</v>
      </c>
      <c r="K158" s="492">
        <v>311.39999999999998</v>
      </c>
      <c r="L158" s="492">
        <v>305</v>
      </c>
      <c r="M158" s="492">
        <v>2.8557100000000002</v>
      </c>
    </row>
    <row r="159" spans="1:13">
      <c r="A159" s="254">
        <v>149</v>
      </c>
      <c r="B159" s="495" t="s">
        <v>98</v>
      </c>
      <c r="C159" s="492">
        <v>77.55</v>
      </c>
      <c r="D159" s="493">
        <v>77.816666666666663</v>
      </c>
      <c r="E159" s="493">
        <v>76.333333333333329</v>
      </c>
      <c r="F159" s="493">
        <v>75.11666666666666</v>
      </c>
      <c r="G159" s="493">
        <v>73.633333333333326</v>
      </c>
      <c r="H159" s="493">
        <v>79.033333333333331</v>
      </c>
      <c r="I159" s="493">
        <v>80.51666666666668</v>
      </c>
      <c r="J159" s="493">
        <v>81.733333333333334</v>
      </c>
      <c r="K159" s="492">
        <v>79.3</v>
      </c>
      <c r="L159" s="492">
        <v>76.599999999999994</v>
      </c>
      <c r="M159" s="492">
        <v>286.00074000000001</v>
      </c>
    </row>
    <row r="160" spans="1:13">
      <c r="A160" s="254">
        <v>150</v>
      </c>
      <c r="B160" s="495" t="s">
        <v>355</v>
      </c>
      <c r="C160" s="492">
        <v>2900.85</v>
      </c>
      <c r="D160" s="493">
        <v>2884.8000000000006</v>
      </c>
      <c r="E160" s="493">
        <v>2756.1000000000013</v>
      </c>
      <c r="F160" s="493">
        <v>2611.3500000000008</v>
      </c>
      <c r="G160" s="493">
        <v>2482.6500000000015</v>
      </c>
      <c r="H160" s="493">
        <v>3029.5500000000011</v>
      </c>
      <c r="I160" s="493">
        <v>3158.2500000000009</v>
      </c>
      <c r="J160" s="493">
        <v>3303.0000000000009</v>
      </c>
      <c r="K160" s="492">
        <v>3013.5</v>
      </c>
      <c r="L160" s="492">
        <v>2740.05</v>
      </c>
      <c r="M160" s="492">
        <v>3.6887099999999999</v>
      </c>
    </row>
    <row r="161" spans="1:13">
      <c r="A161" s="254">
        <v>151</v>
      </c>
      <c r="B161" s="495" t="s">
        <v>356</v>
      </c>
      <c r="C161" s="492">
        <v>366.15</v>
      </c>
      <c r="D161" s="493">
        <v>366.26666666666665</v>
      </c>
      <c r="E161" s="493">
        <v>362.83333333333331</v>
      </c>
      <c r="F161" s="493">
        <v>359.51666666666665</v>
      </c>
      <c r="G161" s="493">
        <v>356.08333333333331</v>
      </c>
      <c r="H161" s="493">
        <v>369.58333333333331</v>
      </c>
      <c r="I161" s="493">
        <v>373.01666666666671</v>
      </c>
      <c r="J161" s="493">
        <v>376.33333333333331</v>
      </c>
      <c r="K161" s="492">
        <v>369.7</v>
      </c>
      <c r="L161" s="492">
        <v>362.95</v>
      </c>
      <c r="M161" s="492">
        <v>0.90376000000000001</v>
      </c>
    </row>
    <row r="162" spans="1:13">
      <c r="A162" s="254">
        <v>152</v>
      </c>
      <c r="B162" s="495" t="s">
        <v>357</v>
      </c>
      <c r="C162" s="492">
        <v>149.6</v>
      </c>
      <c r="D162" s="493">
        <v>150.61666666666667</v>
      </c>
      <c r="E162" s="493">
        <v>146.98333333333335</v>
      </c>
      <c r="F162" s="493">
        <v>144.36666666666667</v>
      </c>
      <c r="G162" s="493">
        <v>140.73333333333335</v>
      </c>
      <c r="H162" s="493">
        <v>153.23333333333335</v>
      </c>
      <c r="I162" s="493">
        <v>156.86666666666667</v>
      </c>
      <c r="J162" s="493">
        <v>159.48333333333335</v>
      </c>
      <c r="K162" s="492">
        <v>154.25</v>
      </c>
      <c r="L162" s="492">
        <v>148</v>
      </c>
      <c r="M162" s="492">
        <v>5.7267000000000001</v>
      </c>
    </row>
    <row r="163" spans="1:13">
      <c r="A163" s="254">
        <v>153</v>
      </c>
      <c r="B163" s="495" t="s">
        <v>358</v>
      </c>
      <c r="C163" s="492">
        <v>113.45</v>
      </c>
      <c r="D163" s="493">
        <v>113.36666666666667</v>
      </c>
      <c r="E163" s="493">
        <v>112.43333333333335</v>
      </c>
      <c r="F163" s="493">
        <v>111.41666666666667</v>
      </c>
      <c r="G163" s="493">
        <v>110.48333333333335</v>
      </c>
      <c r="H163" s="493">
        <v>114.38333333333335</v>
      </c>
      <c r="I163" s="493">
        <v>115.31666666666669</v>
      </c>
      <c r="J163" s="493">
        <v>116.33333333333336</v>
      </c>
      <c r="K163" s="492">
        <v>114.3</v>
      </c>
      <c r="L163" s="492">
        <v>112.35</v>
      </c>
      <c r="M163" s="492">
        <v>16.502520000000001</v>
      </c>
    </row>
    <row r="164" spans="1:13">
      <c r="A164" s="254">
        <v>154</v>
      </c>
      <c r="B164" s="495" t="s">
        <v>359</v>
      </c>
      <c r="C164" s="492">
        <v>210.25</v>
      </c>
      <c r="D164" s="493">
        <v>211.96666666666667</v>
      </c>
      <c r="E164" s="493">
        <v>207.28333333333333</v>
      </c>
      <c r="F164" s="493">
        <v>204.31666666666666</v>
      </c>
      <c r="G164" s="493">
        <v>199.63333333333333</v>
      </c>
      <c r="H164" s="493">
        <v>214.93333333333334</v>
      </c>
      <c r="I164" s="493">
        <v>219.61666666666667</v>
      </c>
      <c r="J164" s="493">
        <v>222.58333333333334</v>
      </c>
      <c r="K164" s="492">
        <v>216.65</v>
      </c>
      <c r="L164" s="492">
        <v>209</v>
      </c>
      <c r="M164" s="492">
        <v>34.778550000000003</v>
      </c>
    </row>
    <row r="165" spans="1:13">
      <c r="A165" s="254">
        <v>155</v>
      </c>
      <c r="B165" s="495" t="s">
        <v>239</v>
      </c>
      <c r="C165" s="492">
        <v>7.1</v>
      </c>
      <c r="D165" s="493">
        <v>7.1000000000000005</v>
      </c>
      <c r="E165" s="493">
        <v>6.9500000000000011</v>
      </c>
      <c r="F165" s="493">
        <v>6.8000000000000007</v>
      </c>
      <c r="G165" s="493">
        <v>6.6500000000000012</v>
      </c>
      <c r="H165" s="493">
        <v>7.2500000000000009</v>
      </c>
      <c r="I165" s="493">
        <v>7.4000000000000012</v>
      </c>
      <c r="J165" s="493">
        <v>7.5500000000000007</v>
      </c>
      <c r="K165" s="492">
        <v>7.25</v>
      </c>
      <c r="L165" s="492">
        <v>6.95</v>
      </c>
      <c r="M165" s="492">
        <v>29.414560000000002</v>
      </c>
    </row>
    <row r="166" spans="1:13">
      <c r="A166" s="254">
        <v>156</v>
      </c>
      <c r="B166" s="495" t="s">
        <v>240</v>
      </c>
      <c r="C166" s="492">
        <v>51.3</v>
      </c>
      <c r="D166" s="493">
        <v>51.550000000000004</v>
      </c>
      <c r="E166" s="493">
        <v>49.850000000000009</v>
      </c>
      <c r="F166" s="493">
        <v>48.400000000000006</v>
      </c>
      <c r="G166" s="493">
        <v>46.70000000000001</v>
      </c>
      <c r="H166" s="493">
        <v>53.000000000000007</v>
      </c>
      <c r="I166" s="493">
        <v>54.70000000000001</v>
      </c>
      <c r="J166" s="493">
        <v>56.150000000000006</v>
      </c>
      <c r="K166" s="492">
        <v>53.25</v>
      </c>
      <c r="L166" s="492">
        <v>50.1</v>
      </c>
      <c r="M166" s="492">
        <v>30.9419</v>
      </c>
    </row>
    <row r="167" spans="1:13">
      <c r="A167" s="254">
        <v>157</v>
      </c>
      <c r="B167" s="495" t="s">
        <v>99</v>
      </c>
      <c r="C167" s="492">
        <v>134.80000000000001</v>
      </c>
      <c r="D167" s="493">
        <v>134.83333333333334</v>
      </c>
      <c r="E167" s="493">
        <v>133.26666666666668</v>
      </c>
      <c r="F167" s="493">
        <v>131.73333333333335</v>
      </c>
      <c r="G167" s="493">
        <v>130.16666666666669</v>
      </c>
      <c r="H167" s="493">
        <v>136.36666666666667</v>
      </c>
      <c r="I167" s="493">
        <v>137.93333333333334</v>
      </c>
      <c r="J167" s="493">
        <v>139.46666666666667</v>
      </c>
      <c r="K167" s="492">
        <v>136.4</v>
      </c>
      <c r="L167" s="492">
        <v>133.30000000000001</v>
      </c>
      <c r="M167" s="492">
        <v>92.848290000000006</v>
      </c>
    </row>
    <row r="168" spans="1:13">
      <c r="A168" s="254">
        <v>158</v>
      </c>
      <c r="B168" s="495" t="s">
        <v>360</v>
      </c>
      <c r="C168" s="492">
        <v>263.85000000000002</v>
      </c>
      <c r="D168" s="493">
        <v>263.78333333333336</v>
      </c>
      <c r="E168" s="493">
        <v>261.06666666666672</v>
      </c>
      <c r="F168" s="493">
        <v>258.28333333333336</v>
      </c>
      <c r="G168" s="493">
        <v>255.56666666666672</v>
      </c>
      <c r="H168" s="493">
        <v>266.56666666666672</v>
      </c>
      <c r="I168" s="493">
        <v>269.2833333333333</v>
      </c>
      <c r="J168" s="493">
        <v>272.06666666666672</v>
      </c>
      <c r="K168" s="492">
        <v>266.5</v>
      </c>
      <c r="L168" s="492">
        <v>261</v>
      </c>
      <c r="M168" s="492">
        <v>0.44673000000000002</v>
      </c>
    </row>
    <row r="169" spans="1:13">
      <c r="A169" s="254">
        <v>159</v>
      </c>
      <c r="B169" s="495" t="s">
        <v>361</v>
      </c>
      <c r="C169" s="492">
        <v>233.75</v>
      </c>
      <c r="D169" s="493">
        <v>237.33333333333334</v>
      </c>
      <c r="E169" s="493">
        <v>227.86666666666667</v>
      </c>
      <c r="F169" s="493">
        <v>221.98333333333332</v>
      </c>
      <c r="G169" s="493">
        <v>212.51666666666665</v>
      </c>
      <c r="H169" s="493">
        <v>243.2166666666667</v>
      </c>
      <c r="I169" s="493">
        <v>252.68333333333334</v>
      </c>
      <c r="J169" s="493">
        <v>258.56666666666672</v>
      </c>
      <c r="K169" s="492">
        <v>246.8</v>
      </c>
      <c r="L169" s="492">
        <v>231.45</v>
      </c>
      <c r="M169" s="492">
        <v>8.1343800000000002</v>
      </c>
    </row>
    <row r="170" spans="1:13">
      <c r="A170" s="254">
        <v>160</v>
      </c>
      <c r="B170" s="495" t="s">
        <v>744</v>
      </c>
      <c r="C170" s="492">
        <v>4219.8500000000004</v>
      </c>
      <c r="D170" s="493">
        <v>4253.8166666666666</v>
      </c>
      <c r="E170" s="493">
        <v>4147.6833333333334</v>
      </c>
      <c r="F170" s="493">
        <v>4075.5166666666664</v>
      </c>
      <c r="G170" s="493">
        <v>3969.3833333333332</v>
      </c>
      <c r="H170" s="493">
        <v>4325.9833333333336</v>
      </c>
      <c r="I170" s="493">
        <v>4432.1166666666668</v>
      </c>
      <c r="J170" s="493">
        <v>4504.2833333333338</v>
      </c>
      <c r="K170" s="492">
        <v>4359.95</v>
      </c>
      <c r="L170" s="492">
        <v>4181.6499999999996</v>
      </c>
      <c r="M170" s="492">
        <v>0.28850999999999999</v>
      </c>
    </row>
    <row r="171" spans="1:13">
      <c r="A171" s="254">
        <v>161</v>
      </c>
      <c r="B171" s="495" t="s">
        <v>102</v>
      </c>
      <c r="C171" s="492">
        <v>22.85</v>
      </c>
      <c r="D171" s="493">
        <v>22.916666666666668</v>
      </c>
      <c r="E171" s="493">
        <v>22.533333333333335</v>
      </c>
      <c r="F171" s="493">
        <v>22.216666666666669</v>
      </c>
      <c r="G171" s="493">
        <v>21.833333333333336</v>
      </c>
      <c r="H171" s="493">
        <v>23.233333333333334</v>
      </c>
      <c r="I171" s="493">
        <v>23.616666666666667</v>
      </c>
      <c r="J171" s="493">
        <v>23.933333333333334</v>
      </c>
      <c r="K171" s="492">
        <v>23.3</v>
      </c>
      <c r="L171" s="492">
        <v>22.6</v>
      </c>
      <c r="M171" s="492">
        <v>148.40701999999999</v>
      </c>
    </row>
    <row r="172" spans="1:13">
      <c r="A172" s="254">
        <v>162</v>
      </c>
      <c r="B172" s="495" t="s">
        <v>362</v>
      </c>
      <c r="C172" s="492">
        <v>2911.65</v>
      </c>
      <c r="D172" s="493">
        <v>2911.8833333333332</v>
      </c>
      <c r="E172" s="493">
        <v>2849.7666666666664</v>
      </c>
      <c r="F172" s="493">
        <v>2787.8833333333332</v>
      </c>
      <c r="G172" s="493">
        <v>2725.7666666666664</v>
      </c>
      <c r="H172" s="493">
        <v>2973.7666666666664</v>
      </c>
      <c r="I172" s="493">
        <v>3035.8833333333332</v>
      </c>
      <c r="J172" s="493">
        <v>3097.7666666666664</v>
      </c>
      <c r="K172" s="492">
        <v>2974</v>
      </c>
      <c r="L172" s="492">
        <v>2850</v>
      </c>
      <c r="M172" s="492">
        <v>1.29678</v>
      </c>
    </row>
    <row r="173" spans="1:13">
      <c r="A173" s="254">
        <v>163</v>
      </c>
      <c r="B173" s="495" t="s">
        <v>745</v>
      </c>
      <c r="C173" s="492">
        <v>179.8</v>
      </c>
      <c r="D173" s="493">
        <v>180.03333333333333</v>
      </c>
      <c r="E173" s="493">
        <v>177.76666666666665</v>
      </c>
      <c r="F173" s="493">
        <v>175.73333333333332</v>
      </c>
      <c r="G173" s="493">
        <v>173.46666666666664</v>
      </c>
      <c r="H173" s="493">
        <v>182.06666666666666</v>
      </c>
      <c r="I173" s="493">
        <v>184.33333333333337</v>
      </c>
      <c r="J173" s="493">
        <v>186.36666666666667</v>
      </c>
      <c r="K173" s="492">
        <v>182.3</v>
      </c>
      <c r="L173" s="492">
        <v>178</v>
      </c>
      <c r="M173" s="492">
        <v>0.67630000000000001</v>
      </c>
    </row>
    <row r="174" spans="1:13">
      <c r="A174" s="254">
        <v>164</v>
      </c>
      <c r="B174" s="495" t="s">
        <v>363</v>
      </c>
      <c r="C174" s="492">
        <v>2612.1</v>
      </c>
      <c r="D174" s="493">
        <v>2615.0166666666664</v>
      </c>
      <c r="E174" s="493">
        <v>2572.083333333333</v>
      </c>
      <c r="F174" s="493">
        <v>2532.0666666666666</v>
      </c>
      <c r="G174" s="493">
        <v>2489.1333333333332</v>
      </c>
      <c r="H174" s="493">
        <v>2655.0333333333328</v>
      </c>
      <c r="I174" s="493">
        <v>2697.9666666666662</v>
      </c>
      <c r="J174" s="493">
        <v>2737.9833333333327</v>
      </c>
      <c r="K174" s="492">
        <v>2657.95</v>
      </c>
      <c r="L174" s="492">
        <v>2575</v>
      </c>
      <c r="M174" s="492">
        <v>0.42247000000000001</v>
      </c>
    </row>
    <row r="175" spans="1:13">
      <c r="A175" s="254">
        <v>165</v>
      </c>
      <c r="B175" s="495" t="s">
        <v>241</v>
      </c>
      <c r="C175" s="492">
        <v>202.2</v>
      </c>
      <c r="D175" s="493">
        <v>203.73333333333335</v>
      </c>
      <c r="E175" s="493">
        <v>197.9666666666667</v>
      </c>
      <c r="F175" s="493">
        <v>193.73333333333335</v>
      </c>
      <c r="G175" s="493">
        <v>187.9666666666667</v>
      </c>
      <c r="H175" s="493">
        <v>207.9666666666667</v>
      </c>
      <c r="I175" s="493">
        <v>213.73333333333335</v>
      </c>
      <c r="J175" s="493">
        <v>217.9666666666667</v>
      </c>
      <c r="K175" s="492">
        <v>209.5</v>
      </c>
      <c r="L175" s="492">
        <v>199.5</v>
      </c>
      <c r="M175" s="492">
        <v>3.2173699999999998</v>
      </c>
    </row>
    <row r="176" spans="1:13">
      <c r="A176" s="254">
        <v>166</v>
      </c>
      <c r="B176" s="495" t="s">
        <v>364</v>
      </c>
      <c r="C176" s="492">
        <v>5492.4</v>
      </c>
      <c r="D176" s="493">
        <v>5491.7666666666664</v>
      </c>
      <c r="E176" s="493">
        <v>5468.6333333333332</v>
      </c>
      <c r="F176" s="493">
        <v>5444.8666666666668</v>
      </c>
      <c r="G176" s="493">
        <v>5421.7333333333336</v>
      </c>
      <c r="H176" s="493">
        <v>5515.5333333333328</v>
      </c>
      <c r="I176" s="493">
        <v>5538.6666666666661</v>
      </c>
      <c r="J176" s="493">
        <v>5562.4333333333325</v>
      </c>
      <c r="K176" s="492">
        <v>5514.9</v>
      </c>
      <c r="L176" s="492">
        <v>5468</v>
      </c>
      <c r="M176" s="492">
        <v>2.4709999999999999E-2</v>
      </c>
    </row>
    <row r="177" spans="1:13">
      <c r="A177" s="254">
        <v>167</v>
      </c>
      <c r="B177" s="495" t="s">
        <v>365</v>
      </c>
      <c r="C177" s="492">
        <v>1458.85</v>
      </c>
      <c r="D177" s="493">
        <v>1454.3833333333332</v>
      </c>
      <c r="E177" s="493">
        <v>1440.7666666666664</v>
      </c>
      <c r="F177" s="493">
        <v>1422.6833333333332</v>
      </c>
      <c r="G177" s="493">
        <v>1409.0666666666664</v>
      </c>
      <c r="H177" s="493">
        <v>1472.4666666666665</v>
      </c>
      <c r="I177" s="493">
        <v>1486.0833333333333</v>
      </c>
      <c r="J177" s="493">
        <v>1504.1666666666665</v>
      </c>
      <c r="K177" s="492">
        <v>1468</v>
      </c>
      <c r="L177" s="492">
        <v>1436.3</v>
      </c>
      <c r="M177" s="492">
        <v>0.29472999999999999</v>
      </c>
    </row>
    <row r="178" spans="1:13">
      <c r="A178" s="254">
        <v>168</v>
      </c>
      <c r="B178" s="495" t="s">
        <v>100</v>
      </c>
      <c r="C178" s="492">
        <v>566.35</v>
      </c>
      <c r="D178" s="493">
        <v>568.65000000000009</v>
      </c>
      <c r="E178" s="493">
        <v>557.85000000000014</v>
      </c>
      <c r="F178" s="493">
        <v>549.35</v>
      </c>
      <c r="G178" s="493">
        <v>538.55000000000007</v>
      </c>
      <c r="H178" s="493">
        <v>577.1500000000002</v>
      </c>
      <c r="I178" s="493">
        <v>587.95000000000016</v>
      </c>
      <c r="J178" s="493">
        <v>596.45000000000027</v>
      </c>
      <c r="K178" s="492">
        <v>579.45000000000005</v>
      </c>
      <c r="L178" s="492">
        <v>560.15</v>
      </c>
      <c r="M178" s="492">
        <v>35.403260000000003</v>
      </c>
    </row>
    <row r="179" spans="1:13">
      <c r="A179" s="254">
        <v>169</v>
      </c>
      <c r="B179" s="495" t="s">
        <v>366</v>
      </c>
      <c r="C179" s="492">
        <v>864.6</v>
      </c>
      <c r="D179" s="493">
        <v>867.5</v>
      </c>
      <c r="E179" s="493">
        <v>859.15</v>
      </c>
      <c r="F179" s="493">
        <v>853.69999999999993</v>
      </c>
      <c r="G179" s="493">
        <v>845.34999999999991</v>
      </c>
      <c r="H179" s="493">
        <v>872.95</v>
      </c>
      <c r="I179" s="493">
        <v>881.3</v>
      </c>
      <c r="J179" s="493">
        <v>886.75000000000011</v>
      </c>
      <c r="K179" s="492">
        <v>875.85</v>
      </c>
      <c r="L179" s="492">
        <v>862.05</v>
      </c>
      <c r="M179" s="492">
        <v>0.20927000000000001</v>
      </c>
    </row>
    <row r="180" spans="1:13">
      <c r="A180" s="254">
        <v>170</v>
      </c>
      <c r="B180" s="495" t="s">
        <v>242</v>
      </c>
      <c r="C180" s="492">
        <v>498.5</v>
      </c>
      <c r="D180" s="493">
        <v>503.5</v>
      </c>
      <c r="E180" s="493">
        <v>492</v>
      </c>
      <c r="F180" s="493">
        <v>485.5</v>
      </c>
      <c r="G180" s="493">
        <v>474</v>
      </c>
      <c r="H180" s="493">
        <v>510</v>
      </c>
      <c r="I180" s="493">
        <v>521.5</v>
      </c>
      <c r="J180" s="493">
        <v>528</v>
      </c>
      <c r="K180" s="492">
        <v>515</v>
      </c>
      <c r="L180" s="492">
        <v>497</v>
      </c>
      <c r="M180" s="492">
        <v>1.6904699999999999</v>
      </c>
    </row>
    <row r="181" spans="1:13">
      <c r="A181" s="254">
        <v>171</v>
      </c>
      <c r="B181" s="495" t="s">
        <v>103</v>
      </c>
      <c r="C181" s="492">
        <v>702.1</v>
      </c>
      <c r="D181" s="493">
        <v>708.76666666666677</v>
      </c>
      <c r="E181" s="493">
        <v>694.13333333333355</v>
      </c>
      <c r="F181" s="493">
        <v>686.16666666666674</v>
      </c>
      <c r="G181" s="493">
        <v>671.53333333333353</v>
      </c>
      <c r="H181" s="493">
        <v>716.73333333333358</v>
      </c>
      <c r="I181" s="493">
        <v>731.36666666666679</v>
      </c>
      <c r="J181" s="493">
        <v>739.3333333333336</v>
      </c>
      <c r="K181" s="492">
        <v>723.4</v>
      </c>
      <c r="L181" s="492">
        <v>700.8</v>
      </c>
      <c r="M181" s="492">
        <v>7.2080900000000003</v>
      </c>
    </row>
    <row r="182" spans="1:13">
      <c r="A182" s="254">
        <v>172</v>
      </c>
      <c r="B182" s="495" t="s">
        <v>243</v>
      </c>
      <c r="C182" s="492">
        <v>514.70000000000005</v>
      </c>
      <c r="D182" s="493">
        <v>513.79999999999995</v>
      </c>
      <c r="E182" s="493">
        <v>508.94999999999993</v>
      </c>
      <c r="F182" s="493">
        <v>503.2</v>
      </c>
      <c r="G182" s="493">
        <v>498.34999999999997</v>
      </c>
      <c r="H182" s="493">
        <v>519.54999999999995</v>
      </c>
      <c r="I182" s="493">
        <v>524.39999999999986</v>
      </c>
      <c r="J182" s="493">
        <v>530.14999999999986</v>
      </c>
      <c r="K182" s="492">
        <v>518.65</v>
      </c>
      <c r="L182" s="492">
        <v>508.05</v>
      </c>
      <c r="M182" s="492">
        <v>0.63566</v>
      </c>
    </row>
    <row r="183" spans="1:13">
      <c r="A183" s="254">
        <v>173</v>
      </c>
      <c r="B183" s="495" t="s">
        <v>244</v>
      </c>
      <c r="C183" s="492">
        <v>1379.75</v>
      </c>
      <c r="D183" s="493">
        <v>1378.2833333333335</v>
      </c>
      <c r="E183" s="493">
        <v>1359.5666666666671</v>
      </c>
      <c r="F183" s="493">
        <v>1339.3833333333334</v>
      </c>
      <c r="G183" s="493">
        <v>1320.666666666667</v>
      </c>
      <c r="H183" s="493">
        <v>1398.4666666666672</v>
      </c>
      <c r="I183" s="493">
        <v>1417.1833333333338</v>
      </c>
      <c r="J183" s="493">
        <v>1437.3666666666672</v>
      </c>
      <c r="K183" s="492">
        <v>1397</v>
      </c>
      <c r="L183" s="492">
        <v>1358.1</v>
      </c>
      <c r="M183" s="492">
        <v>8.9842700000000004</v>
      </c>
    </row>
    <row r="184" spans="1:13">
      <c r="A184" s="254">
        <v>174</v>
      </c>
      <c r="B184" s="495" t="s">
        <v>367</v>
      </c>
      <c r="C184" s="492">
        <v>331.5</v>
      </c>
      <c r="D184" s="493">
        <v>333.2833333333333</v>
      </c>
      <c r="E184" s="493">
        <v>328.41666666666663</v>
      </c>
      <c r="F184" s="493">
        <v>325.33333333333331</v>
      </c>
      <c r="G184" s="493">
        <v>320.46666666666664</v>
      </c>
      <c r="H184" s="493">
        <v>336.36666666666662</v>
      </c>
      <c r="I184" s="493">
        <v>341.23333333333329</v>
      </c>
      <c r="J184" s="493">
        <v>344.31666666666661</v>
      </c>
      <c r="K184" s="492">
        <v>338.15</v>
      </c>
      <c r="L184" s="492">
        <v>330.2</v>
      </c>
      <c r="M184" s="492">
        <v>27.208829999999999</v>
      </c>
    </row>
    <row r="185" spans="1:13">
      <c r="A185" s="254">
        <v>175</v>
      </c>
      <c r="B185" s="495" t="s">
        <v>245</v>
      </c>
      <c r="C185" s="492">
        <v>735</v>
      </c>
      <c r="D185" s="493">
        <v>731.4</v>
      </c>
      <c r="E185" s="493">
        <v>714.69999999999993</v>
      </c>
      <c r="F185" s="493">
        <v>694.4</v>
      </c>
      <c r="G185" s="493">
        <v>677.69999999999993</v>
      </c>
      <c r="H185" s="493">
        <v>751.69999999999993</v>
      </c>
      <c r="I185" s="493">
        <v>768.4</v>
      </c>
      <c r="J185" s="493">
        <v>788.69999999999993</v>
      </c>
      <c r="K185" s="492">
        <v>748.1</v>
      </c>
      <c r="L185" s="492">
        <v>711.1</v>
      </c>
      <c r="M185" s="492">
        <v>56.413400000000003</v>
      </c>
    </row>
    <row r="186" spans="1:13">
      <c r="A186" s="254">
        <v>176</v>
      </c>
      <c r="B186" s="495" t="s">
        <v>104</v>
      </c>
      <c r="C186" s="492">
        <v>1350.7</v>
      </c>
      <c r="D186" s="493">
        <v>1350.8333333333333</v>
      </c>
      <c r="E186" s="493">
        <v>1332.1666666666665</v>
      </c>
      <c r="F186" s="493">
        <v>1313.6333333333332</v>
      </c>
      <c r="G186" s="493">
        <v>1294.9666666666665</v>
      </c>
      <c r="H186" s="493">
        <v>1369.3666666666666</v>
      </c>
      <c r="I186" s="493">
        <v>1388.0333333333331</v>
      </c>
      <c r="J186" s="493">
        <v>1406.5666666666666</v>
      </c>
      <c r="K186" s="492">
        <v>1369.5</v>
      </c>
      <c r="L186" s="492">
        <v>1332.3</v>
      </c>
      <c r="M186" s="492">
        <v>17.930070000000001</v>
      </c>
    </row>
    <row r="187" spans="1:13">
      <c r="A187" s="254">
        <v>177</v>
      </c>
      <c r="B187" s="495" t="s">
        <v>368</v>
      </c>
      <c r="C187" s="492">
        <v>305.05</v>
      </c>
      <c r="D187" s="493">
        <v>305.01666666666665</v>
      </c>
      <c r="E187" s="493">
        <v>302.0333333333333</v>
      </c>
      <c r="F187" s="493">
        <v>299.01666666666665</v>
      </c>
      <c r="G187" s="493">
        <v>296.0333333333333</v>
      </c>
      <c r="H187" s="493">
        <v>308.0333333333333</v>
      </c>
      <c r="I187" s="493">
        <v>311.01666666666665</v>
      </c>
      <c r="J187" s="493">
        <v>314.0333333333333</v>
      </c>
      <c r="K187" s="492">
        <v>308</v>
      </c>
      <c r="L187" s="492">
        <v>302</v>
      </c>
      <c r="M187" s="492">
        <v>8.6067099999999996</v>
      </c>
    </row>
    <row r="188" spans="1:13">
      <c r="A188" s="254">
        <v>178</v>
      </c>
      <c r="B188" s="495" t="s">
        <v>369</v>
      </c>
      <c r="C188" s="492">
        <v>137.9</v>
      </c>
      <c r="D188" s="493">
        <v>136.35</v>
      </c>
      <c r="E188" s="493">
        <v>133.69999999999999</v>
      </c>
      <c r="F188" s="493">
        <v>129.5</v>
      </c>
      <c r="G188" s="493">
        <v>126.85</v>
      </c>
      <c r="H188" s="493">
        <v>140.54999999999998</v>
      </c>
      <c r="I188" s="493">
        <v>143.20000000000002</v>
      </c>
      <c r="J188" s="493">
        <v>147.39999999999998</v>
      </c>
      <c r="K188" s="492">
        <v>139</v>
      </c>
      <c r="L188" s="492">
        <v>132.15</v>
      </c>
      <c r="M188" s="492">
        <v>12.064220000000001</v>
      </c>
    </row>
    <row r="189" spans="1:13">
      <c r="A189" s="254">
        <v>179</v>
      </c>
      <c r="B189" s="495" t="s">
        <v>370</v>
      </c>
      <c r="C189" s="492">
        <v>911.65</v>
      </c>
      <c r="D189" s="493">
        <v>920.55000000000007</v>
      </c>
      <c r="E189" s="493">
        <v>896.10000000000014</v>
      </c>
      <c r="F189" s="493">
        <v>880.55000000000007</v>
      </c>
      <c r="G189" s="493">
        <v>856.10000000000014</v>
      </c>
      <c r="H189" s="493">
        <v>936.10000000000014</v>
      </c>
      <c r="I189" s="493">
        <v>960.55000000000018</v>
      </c>
      <c r="J189" s="493">
        <v>976.10000000000014</v>
      </c>
      <c r="K189" s="492">
        <v>945</v>
      </c>
      <c r="L189" s="492">
        <v>905</v>
      </c>
      <c r="M189" s="492">
        <v>0.98865999999999998</v>
      </c>
    </row>
    <row r="190" spans="1:13">
      <c r="A190" s="254">
        <v>180</v>
      </c>
      <c r="B190" s="495" t="s">
        <v>371</v>
      </c>
      <c r="C190" s="492">
        <v>414.45</v>
      </c>
      <c r="D190" s="493">
        <v>418.21666666666664</v>
      </c>
      <c r="E190" s="493">
        <v>409.0333333333333</v>
      </c>
      <c r="F190" s="493">
        <v>403.61666666666667</v>
      </c>
      <c r="G190" s="493">
        <v>394.43333333333334</v>
      </c>
      <c r="H190" s="493">
        <v>423.63333333333327</v>
      </c>
      <c r="I190" s="493">
        <v>432.81666666666655</v>
      </c>
      <c r="J190" s="493">
        <v>438.23333333333323</v>
      </c>
      <c r="K190" s="492">
        <v>427.4</v>
      </c>
      <c r="L190" s="492">
        <v>412.8</v>
      </c>
      <c r="M190" s="492">
        <v>3.0362</v>
      </c>
    </row>
    <row r="191" spans="1:13">
      <c r="A191" s="254">
        <v>181</v>
      </c>
      <c r="B191" s="495" t="s">
        <v>743</v>
      </c>
      <c r="C191" s="492">
        <v>143.9</v>
      </c>
      <c r="D191" s="493">
        <v>144.91666666666666</v>
      </c>
      <c r="E191" s="493">
        <v>140.13333333333333</v>
      </c>
      <c r="F191" s="493">
        <v>136.36666666666667</v>
      </c>
      <c r="G191" s="493">
        <v>131.58333333333334</v>
      </c>
      <c r="H191" s="493">
        <v>148.68333333333331</v>
      </c>
      <c r="I191" s="493">
        <v>153.46666666666667</v>
      </c>
      <c r="J191" s="493">
        <v>157.23333333333329</v>
      </c>
      <c r="K191" s="492">
        <v>149.69999999999999</v>
      </c>
      <c r="L191" s="492">
        <v>141.15</v>
      </c>
      <c r="M191" s="492">
        <v>9.6095900000000007</v>
      </c>
    </row>
    <row r="192" spans="1:13">
      <c r="A192" s="254">
        <v>182</v>
      </c>
      <c r="B192" s="495" t="s">
        <v>773</v>
      </c>
      <c r="C192" s="492">
        <v>790.4</v>
      </c>
      <c r="D192" s="493">
        <v>797.20000000000016</v>
      </c>
      <c r="E192" s="493">
        <v>774.40000000000032</v>
      </c>
      <c r="F192" s="493">
        <v>758.4000000000002</v>
      </c>
      <c r="G192" s="493">
        <v>735.60000000000036</v>
      </c>
      <c r="H192" s="493">
        <v>813.20000000000027</v>
      </c>
      <c r="I192" s="493">
        <v>836.00000000000023</v>
      </c>
      <c r="J192" s="493">
        <v>852.00000000000023</v>
      </c>
      <c r="K192" s="492">
        <v>820</v>
      </c>
      <c r="L192" s="492">
        <v>781.2</v>
      </c>
      <c r="M192" s="492">
        <v>1.42387</v>
      </c>
    </row>
    <row r="193" spans="1:13">
      <c r="A193" s="254">
        <v>183</v>
      </c>
      <c r="B193" s="495" t="s">
        <v>372</v>
      </c>
      <c r="C193" s="492">
        <v>529.4</v>
      </c>
      <c r="D193" s="493">
        <v>534.51666666666677</v>
      </c>
      <c r="E193" s="493">
        <v>523.28333333333353</v>
      </c>
      <c r="F193" s="493">
        <v>517.16666666666674</v>
      </c>
      <c r="G193" s="493">
        <v>505.93333333333351</v>
      </c>
      <c r="H193" s="493">
        <v>540.63333333333355</v>
      </c>
      <c r="I193" s="493">
        <v>551.8666666666669</v>
      </c>
      <c r="J193" s="493">
        <v>557.98333333333358</v>
      </c>
      <c r="K193" s="492">
        <v>545.75</v>
      </c>
      <c r="L193" s="492">
        <v>528.4</v>
      </c>
      <c r="M193" s="492">
        <v>8.5585100000000001</v>
      </c>
    </row>
    <row r="194" spans="1:13">
      <c r="A194" s="254">
        <v>184</v>
      </c>
      <c r="B194" s="495" t="s">
        <v>373</v>
      </c>
      <c r="C194" s="492">
        <v>57.8</v>
      </c>
      <c r="D194" s="493">
        <v>57.683333333333337</v>
      </c>
      <c r="E194" s="493">
        <v>56.616666666666674</v>
      </c>
      <c r="F194" s="493">
        <v>55.433333333333337</v>
      </c>
      <c r="G194" s="493">
        <v>54.366666666666674</v>
      </c>
      <c r="H194" s="493">
        <v>58.866666666666674</v>
      </c>
      <c r="I194" s="493">
        <v>59.933333333333337</v>
      </c>
      <c r="J194" s="493">
        <v>61.116666666666674</v>
      </c>
      <c r="K194" s="492">
        <v>58.75</v>
      </c>
      <c r="L194" s="492">
        <v>56.5</v>
      </c>
      <c r="M194" s="492">
        <v>18.147639999999999</v>
      </c>
    </row>
    <row r="195" spans="1:13">
      <c r="A195" s="254">
        <v>185</v>
      </c>
      <c r="B195" s="495" t="s">
        <v>374</v>
      </c>
      <c r="C195" s="492">
        <v>358.55</v>
      </c>
      <c r="D195" s="493">
        <v>356.2833333333333</v>
      </c>
      <c r="E195" s="493">
        <v>344.76666666666659</v>
      </c>
      <c r="F195" s="493">
        <v>330.98333333333329</v>
      </c>
      <c r="G195" s="493">
        <v>319.46666666666658</v>
      </c>
      <c r="H195" s="493">
        <v>370.06666666666661</v>
      </c>
      <c r="I195" s="493">
        <v>381.58333333333326</v>
      </c>
      <c r="J195" s="493">
        <v>395.36666666666662</v>
      </c>
      <c r="K195" s="492">
        <v>367.8</v>
      </c>
      <c r="L195" s="492">
        <v>342.5</v>
      </c>
      <c r="M195" s="492">
        <v>32.463050000000003</v>
      </c>
    </row>
    <row r="196" spans="1:13">
      <c r="A196" s="254">
        <v>186</v>
      </c>
      <c r="B196" s="495" t="s">
        <v>375</v>
      </c>
      <c r="C196" s="492">
        <v>94.05</v>
      </c>
      <c r="D196" s="493">
        <v>94.516666666666666</v>
      </c>
      <c r="E196" s="493">
        <v>93.083333333333329</v>
      </c>
      <c r="F196" s="493">
        <v>92.11666666666666</v>
      </c>
      <c r="G196" s="493">
        <v>90.683333333333323</v>
      </c>
      <c r="H196" s="493">
        <v>95.483333333333334</v>
      </c>
      <c r="I196" s="493">
        <v>96.916666666666671</v>
      </c>
      <c r="J196" s="493">
        <v>97.88333333333334</v>
      </c>
      <c r="K196" s="492">
        <v>95.95</v>
      </c>
      <c r="L196" s="492">
        <v>93.55</v>
      </c>
      <c r="M196" s="492">
        <v>2.7355900000000002</v>
      </c>
    </row>
    <row r="197" spans="1:13">
      <c r="A197" s="254">
        <v>187</v>
      </c>
      <c r="B197" s="495" t="s">
        <v>376</v>
      </c>
      <c r="C197" s="492">
        <v>94.05</v>
      </c>
      <c r="D197" s="493">
        <v>94.2</v>
      </c>
      <c r="E197" s="493">
        <v>92.2</v>
      </c>
      <c r="F197" s="493">
        <v>90.35</v>
      </c>
      <c r="G197" s="493">
        <v>88.35</v>
      </c>
      <c r="H197" s="493">
        <v>96.050000000000011</v>
      </c>
      <c r="I197" s="493">
        <v>98.050000000000011</v>
      </c>
      <c r="J197" s="493">
        <v>99.90000000000002</v>
      </c>
      <c r="K197" s="492">
        <v>96.2</v>
      </c>
      <c r="L197" s="492">
        <v>92.35</v>
      </c>
      <c r="M197" s="492">
        <v>20.812360000000002</v>
      </c>
    </row>
    <row r="198" spans="1:13">
      <c r="A198" s="254">
        <v>188</v>
      </c>
      <c r="B198" s="495" t="s">
        <v>246</v>
      </c>
      <c r="C198" s="492">
        <v>269.39999999999998</v>
      </c>
      <c r="D198" s="493">
        <v>266.75</v>
      </c>
      <c r="E198" s="493">
        <v>261.89999999999998</v>
      </c>
      <c r="F198" s="493">
        <v>254.39999999999998</v>
      </c>
      <c r="G198" s="493">
        <v>249.54999999999995</v>
      </c>
      <c r="H198" s="493">
        <v>274.25</v>
      </c>
      <c r="I198" s="493">
        <v>279.10000000000002</v>
      </c>
      <c r="J198" s="493">
        <v>286.60000000000002</v>
      </c>
      <c r="K198" s="492">
        <v>271.60000000000002</v>
      </c>
      <c r="L198" s="492">
        <v>259.25</v>
      </c>
      <c r="M198" s="492">
        <v>7.9049100000000001</v>
      </c>
    </row>
    <row r="199" spans="1:13">
      <c r="A199" s="254">
        <v>189</v>
      </c>
      <c r="B199" s="495" t="s">
        <v>377</v>
      </c>
      <c r="C199" s="492">
        <v>714.95</v>
      </c>
      <c r="D199" s="493">
        <v>718.11666666666667</v>
      </c>
      <c r="E199" s="493">
        <v>705.58333333333337</v>
      </c>
      <c r="F199" s="493">
        <v>696.2166666666667</v>
      </c>
      <c r="G199" s="493">
        <v>683.68333333333339</v>
      </c>
      <c r="H199" s="493">
        <v>727.48333333333335</v>
      </c>
      <c r="I199" s="493">
        <v>740.01666666666665</v>
      </c>
      <c r="J199" s="493">
        <v>749.38333333333333</v>
      </c>
      <c r="K199" s="492">
        <v>730.65</v>
      </c>
      <c r="L199" s="492">
        <v>708.75</v>
      </c>
      <c r="M199" s="492">
        <v>0.2084</v>
      </c>
    </row>
    <row r="200" spans="1:13">
      <c r="A200" s="254">
        <v>190</v>
      </c>
      <c r="B200" s="495" t="s">
        <v>247</v>
      </c>
      <c r="C200" s="492">
        <v>2280.0500000000002</v>
      </c>
      <c r="D200" s="493">
        <v>2257.2166666666667</v>
      </c>
      <c r="E200" s="493">
        <v>2214.8333333333335</v>
      </c>
      <c r="F200" s="493">
        <v>2149.6166666666668</v>
      </c>
      <c r="G200" s="493">
        <v>2107.2333333333336</v>
      </c>
      <c r="H200" s="493">
        <v>2322.4333333333334</v>
      </c>
      <c r="I200" s="493">
        <v>2364.8166666666666</v>
      </c>
      <c r="J200" s="493">
        <v>2430.0333333333333</v>
      </c>
      <c r="K200" s="492">
        <v>2299.6</v>
      </c>
      <c r="L200" s="492">
        <v>2192</v>
      </c>
      <c r="M200" s="492">
        <v>10.36955</v>
      </c>
    </row>
    <row r="201" spans="1:13">
      <c r="A201" s="254">
        <v>191</v>
      </c>
      <c r="B201" s="495" t="s">
        <v>107</v>
      </c>
      <c r="C201" s="492">
        <v>909.55</v>
      </c>
      <c r="D201" s="493">
        <v>915.44999999999993</v>
      </c>
      <c r="E201" s="493">
        <v>901.19999999999982</v>
      </c>
      <c r="F201" s="493">
        <v>892.84999999999991</v>
      </c>
      <c r="G201" s="493">
        <v>878.5999999999998</v>
      </c>
      <c r="H201" s="493">
        <v>923.79999999999984</v>
      </c>
      <c r="I201" s="493">
        <v>938.05000000000007</v>
      </c>
      <c r="J201" s="493">
        <v>946.39999999999986</v>
      </c>
      <c r="K201" s="492">
        <v>929.7</v>
      </c>
      <c r="L201" s="492">
        <v>907.1</v>
      </c>
      <c r="M201" s="492">
        <v>85.887339999999995</v>
      </c>
    </row>
    <row r="202" spans="1:13">
      <c r="A202" s="254">
        <v>192</v>
      </c>
      <c r="B202" s="495" t="s">
        <v>248</v>
      </c>
      <c r="C202" s="492">
        <v>2792.2</v>
      </c>
      <c r="D202" s="493">
        <v>2809.1333333333332</v>
      </c>
      <c r="E202" s="493">
        <v>2763.2666666666664</v>
      </c>
      <c r="F202" s="493">
        <v>2734.333333333333</v>
      </c>
      <c r="G202" s="493">
        <v>2688.4666666666662</v>
      </c>
      <c r="H202" s="493">
        <v>2838.0666666666666</v>
      </c>
      <c r="I202" s="493">
        <v>2883.9333333333334</v>
      </c>
      <c r="J202" s="493">
        <v>2912.8666666666668</v>
      </c>
      <c r="K202" s="492">
        <v>2855</v>
      </c>
      <c r="L202" s="492">
        <v>2780.2</v>
      </c>
      <c r="M202" s="492">
        <v>2.9738600000000002</v>
      </c>
    </row>
    <row r="203" spans="1:13">
      <c r="A203" s="254">
        <v>193</v>
      </c>
      <c r="B203" s="495" t="s">
        <v>109</v>
      </c>
      <c r="C203" s="492">
        <v>1472.5</v>
      </c>
      <c r="D203" s="493">
        <v>1479.05</v>
      </c>
      <c r="E203" s="493">
        <v>1454.4499999999998</v>
      </c>
      <c r="F203" s="493">
        <v>1436.3999999999999</v>
      </c>
      <c r="G203" s="493">
        <v>1411.7999999999997</v>
      </c>
      <c r="H203" s="493">
        <v>1497.1</v>
      </c>
      <c r="I203" s="493">
        <v>1521.6999999999998</v>
      </c>
      <c r="J203" s="493">
        <v>1539.75</v>
      </c>
      <c r="K203" s="492">
        <v>1503.65</v>
      </c>
      <c r="L203" s="492">
        <v>1461</v>
      </c>
      <c r="M203" s="492">
        <v>120.39276</v>
      </c>
    </row>
    <row r="204" spans="1:13">
      <c r="A204" s="254">
        <v>194</v>
      </c>
      <c r="B204" s="495" t="s">
        <v>249</v>
      </c>
      <c r="C204" s="492">
        <v>674.65</v>
      </c>
      <c r="D204" s="493">
        <v>676.05000000000007</v>
      </c>
      <c r="E204" s="493">
        <v>670.75000000000011</v>
      </c>
      <c r="F204" s="493">
        <v>666.85</v>
      </c>
      <c r="G204" s="493">
        <v>661.55000000000007</v>
      </c>
      <c r="H204" s="493">
        <v>679.95000000000016</v>
      </c>
      <c r="I204" s="493">
        <v>685.25000000000011</v>
      </c>
      <c r="J204" s="493">
        <v>689.1500000000002</v>
      </c>
      <c r="K204" s="492">
        <v>681.35</v>
      </c>
      <c r="L204" s="492">
        <v>672.15</v>
      </c>
      <c r="M204" s="492">
        <v>39.39217</v>
      </c>
    </row>
    <row r="205" spans="1:13">
      <c r="A205" s="254">
        <v>195</v>
      </c>
      <c r="B205" s="495" t="s">
        <v>382</v>
      </c>
      <c r="C205" s="492">
        <v>27.45</v>
      </c>
      <c r="D205" s="493">
        <v>27.716666666666665</v>
      </c>
      <c r="E205" s="493">
        <v>27.033333333333331</v>
      </c>
      <c r="F205" s="493">
        <v>26.616666666666667</v>
      </c>
      <c r="G205" s="493">
        <v>25.933333333333334</v>
      </c>
      <c r="H205" s="493">
        <v>28.133333333333329</v>
      </c>
      <c r="I205" s="493">
        <v>28.816666666666659</v>
      </c>
      <c r="J205" s="493">
        <v>29.233333333333327</v>
      </c>
      <c r="K205" s="492">
        <v>28.4</v>
      </c>
      <c r="L205" s="492">
        <v>27.3</v>
      </c>
      <c r="M205" s="492">
        <v>29.11591</v>
      </c>
    </row>
    <row r="206" spans="1:13">
      <c r="A206" s="254">
        <v>196</v>
      </c>
      <c r="B206" s="495" t="s">
        <v>378</v>
      </c>
      <c r="C206" s="492">
        <v>23.4</v>
      </c>
      <c r="D206" s="493">
        <v>23.666666666666668</v>
      </c>
      <c r="E206" s="493">
        <v>22.933333333333337</v>
      </c>
      <c r="F206" s="493">
        <v>22.466666666666669</v>
      </c>
      <c r="G206" s="493">
        <v>21.733333333333338</v>
      </c>
      <c r="H206" s="493">
        <v>24.133333333333336</v>
      </c>
      <c r="I206" s="493">
        <v>24.866666666666664</v>
      </c>
      <c r="J206" s="493">
        <v>25.333333333333336</v>
      </c>
      <c r="K206" s="492">
        <v>24.4</v>
      </c>
      <c r="L206" s="492">
        <v>23.2</v>
      </c>
      <c r="M206" s="492">
        <v>145.73598999999999</v>
      </c>
    </row>
    <row r="207" spans="1:13">
      <c r="A207" s="254">
        <v>197</v>
      </c>
      <c r="B207" s="495" t="s">
        <v>379</v>
      </c>
      <c r="C207" s="492">
        <v>800.4</v>
      </c>
      <c r="D207" s="493">
        <v>803.03333333333342</v>
      </c>
      <c r="E207" s="493">
        <v>791.06666666666683</v>
      </c>
      <c r="F207" s="493">
        <v>781.73333333333346</v>
      </c>
      <c r="G207" s="493">
        <v>769.76666666666688</v>
      </c>
      <c r="H207" s="493">
        <v>812.36666666666679</v>
      </c>
      <c r="I207" s="493">
        <v>824.33333333333326</v>
      </c>
      <c r="J207" s="493">
        <v>833.66666666666674</v>
      </c>
      <c r="K207" s="492">
        <v>815</v>
      </c>
      <c r="L207" s="492">
        <v>793.7</v>
      </c>
      <c r="M207" s="492">
        <v>0.70992999999999995</v>
      </c>
    </row>
    <row r="208" spans="1:13">
      <c r="A208" s="254">
        <v>198</v>
      </c>
      <c r="B208" s="495" t="s">
        <v>105</v>
      </c>
      <c r="C208" s="492">
        <v>1009.35</v>
      </c>
      <c r="D208" s="493">
        <v>1016.7166666666667</v>
      </c>
      <c r="E208" s="493">
        <v>998.48333333333335</v>
      </c>
      <c r="F208" s="493">
        <v>987.61666666666667</v>
      </c>
      <c r="G208" s="493">
        <v>969.38333333333333</v>
      </c>
      <c r="H208" s="493">
        <v>1027.5833333333335</v>
      </c>
      <c r="I208" s="493">
        <v>1045.8166666666671</v>
      </c>
      <c r="J208" s="493">
        <v>1056.6833333333334</v>
      </c>
      <c r="K208" s="492">
        <v>1034.95</v>
      </c>
      <c r="L208" s="492">
        <v>1005.85</v>
      </c>
      <c r="M208" s="492">
        <v>7.07355</v>
      </c>
    </row>
    <row r="209" spans="1:13">
      <c r="A209" s="254">
        <v>199</v>
      </c>
      <c r="B209" s="495" t="s">
        <v>380</v>
      </c>
      <c r="C209" s="492">
        <v>233.2</v>
      </c>
      <c r="D209" s="493">
        <v>232.73333333333335</v>
      </c>
      <c r="E209" s="493">
        <v>231.06666666666669</v>
      </c>
      <c r="F209" s="493">
        <v>228.93333333333334</v>
      </c>
      <c r="G209" s="493">
        <v>227.26666666666668</v>
      </c>
      <c r="H209" s="493">
        <v>234.8666666666667</v>
      </c>
      <c r="I209" s="493">
        <v>236.53333333333333</v>
      </c>
      <c r="J209" s="493">
        <v>238.66666666666671</v>
      </c>
      <c r="K209" s="492">
        <v>234.4</v>
      </c>
      <c r="L209" s="492">
        <v>230.6</v>
      </c>
      <c r="M209" s="492">
        <v>1.2783500000000001</v>
      </c>
    </row>
    <row r="210" spans="1:13">
      <c r="A210" s="254">
        <v>200</v>
      </c>
      <c r="B210" s="495" t="s">
        <v>381</v>
      </c>
      <c r="C210" s="492">
        <v>364.35</v>
      </c>
      <c r="D210" s="493">
        <v>370.18333333333334</v>
      </c>
      <c r="E210" s="493">
        <v>354.16666666666669</v>
      </c>
      <c r="F210" s="493">
        <v>343.98333333333335</v>
      </c>
      <c r="G210" s="493">
        <v>327.9666666666667</v>
      </c>
      <c r="H210" s="493">
        <v>380.36666666666667</v>
      </c>
      <c r="I210" s="493">
        <v>396.38333333333333</v>
      </c>
      <c r="J210" s="493">
        <v>406.56666666666666</v>
      </c>
      <c r="K210" s="492">
        <v>386.2</v>
      </c>
      <c r="L210" s="492">
        <v>360</v>
      </c>
      <c r="M210" s="492">
        <v>5.1226000000000003</v>
      </c>
    </row>
    <row r="211" spans="1:13">
      <c r="A211" s="254">
        <v>201</v>
      </c>
      <c r="B211" s="495" t="s">
        <v>110</v>
      </c>
      <c r="C211" s="492">
        <v>2860.1</v>
      </c>
      <c r="D211" s="493">
        <v>2891.3166666666671</v>
      </c>
      <c r="E211" s="493">
        <v>2818.8333333333339</v>
      </c>
      <c r="F211" s="493">
        <v>2777.5666666666671</v>
      </c>
      <c r="G211" s="493">
        <v>2705.0833333333339</v>
      </c>
      <c r="H211" s="493">
        <v>2932.5833333333339</v>
      </c>
      <c r="I211" s="493">
        <v>3005.0666666666666</v>
      </c>
      <c r="J211" s="493">
        <v>3046.3333333333339</v>
      </c>
      <c r="K211" s="492">
        <v>2963.8</v>
      </c>
      <c r="L211" s="492">
        <v>2850.05</v>
      </c>
      <c r="M211" s="492">
        <v>10.09327</v>
      </c>
    </row>
    <row r="212" spans="1:13">
      <c r="A212" s="254">
        <v>202</v>
      </c>
      <c r="B212" s="495" t="s">
        <v>383</v>
      </c>
      <c r="C212" s="492">
        <v>45.3</v>
      </c>
      <c r="D212" s="493">
        <v>45.766666666666659</v>
      </c>
      <c r="E212" s="493">
        <v>44.633333333333319</v>
      </c>
      <c r="F212" s="493">
        <v>43.966666666666661</v>
      </c>
      <c r="G212" s="493">
        <v>42.833333333333321</v>
      </c>
      <c r="H212" s="493">
        <v>46.433333333333316</v>
      </c>
      <c r="I212" s="493">
        <v>47.566666666666656</v>
      </c>
      <c r="J212" s="493">
        <v>48.233333333333313</v>
      </c>
      <c r="K212" s="492">
        <v>46.9</v>
      </c>
      <c r="L212" s="492">
        <v>45.1</v>
      </c>
      <c r="M212" s="492">
        <v>41.180489999999999</v>
      </c>
    </row>
    <row r="213" spans="1:13">
      <c r="A213" s="254">
        <v>203</v>
      </c>
      <c r="B213" s="495" t="s">
        <v>112</v>
      </c>
      <c r="C213" s="492">
        <v>372.15</v>
      </c>
      <c r="D213" s="493">
        <v>371.35000000000008</v>
      </c>
      <c r="E213" s="493">
        <v>365.40000000000015</v>
      </c>
      <c r="F213" s="493">
        <v>358.65000000000009</v>
      </c>
      <c r="G213" s="493">
        <v>352.70000000000016</v>
      </c>
      <c r="H213" s="493">
        <v>378.10000000000014</v>
      </c>
      <c r="I213" s="493">
        <v>384.05000000000007</v>
      </c>
      <c r="J213" s="493">
        <v>390.80000000000013</v>
      </c>
      <c r="K213" s="492">
        <v>377.3</v>
      </c>
      <c r="L213" s="492">
        <v>364.6</v>
      </c>
      <c r="M213" s="492">
        <v>343.91622000000001</v>
      </c>
    </row>
    <row r="214" spans="1:13">
      <c r="A214" s="254">
        <v>204</v>
      </c>
      <c r="B214" s="495" t="s">
        <v>384</v>
      </c>
      <c r="C214" s="492">
        <v>946.35</v>
      </c>
      <c r="D214" s="493">
        <v>955.08333333333337</v>
      </c>
      <c r="E214" s="493">
        <v>935.26666666666677</v>
      </c>
      <c r="F214" s="493">
        <v>924.18333333333339</v>
      </c>
      <c r="G214" s="493">
        <v>904.36666666666679</v>
      </c>
      <c r="H214" s="493">
        <v>966.16666666666674</v>
      </c>
      <c r="I214" s="493">
        <v>985.98333333333335</v>
      </c>
      <c r="J214" s="493">
        <v>997.06666666666672</v>
      </c>
      <c r="K214" s="492">
        <v>974.9</v>
      </c>
      <c r="L214" s="492">
        <v>944</v>
      </c>
      <c r="M214" s="492">
        <v>1.63558</v>
      </c>
    </row>
    <row r="215" spans="1:13">
      <c r="A215" s="254">
        <v>205</v>
      </c>
      <c r="B215" s="495" t="s">
        <v>385</v>
      </c>
      <c r="C215" s="492">
        <v>158.15</v>
      </c>
      <c r="D215" s="493">
        <v>158.88333333333335</v>
      </c>
      <c r="E215" s="493">
        <v>153.4666666666667</v>
      </c>
      <c r="F215" s="493">
        <v>148.78333333333333</v>
      </c>
      <c r="G215" s="493">
        <v>143.36666666666667</v>
      </c>
      <c r="H215" s="493">
        <v>163.56666666666672</v>
      </c>
      <c r="I215" s="493">
        <v>168.98333333333341</v>
      </c>
      <c r="J215" s="493">
        <v>173.66666666666674</v>
      </c>
      <c r="K215" s="492">
        <v>164.3</v>
      </c>
      <c r="L215" s="492">
        <v>154.19999999999999</v>
      </c>
      <c r="M215" s="492">
        <v>87.623239999999996</v>
      </c>
    </row>
    <row r="216" spans="1:13">
      <c r="A216" s="254">
        <v>206</v>
      </c>
      <c r="B216" s="495" t="s">
        <v>113</v>
      </c>
      <c r="C216" s="492">
        <v>229.7</v>
      </c>
      <c r="D216" s="493">
        <v>230.71666666666667</v>
      </c>
      <c r="E216" s="493">
        <v>228.23333333333335</v>
      </c>
      <c r="F216" s="493">
        <v>226.76666666666668</v>
      </c>
      <c r="G216" s="493">
        <v>224.28333333333336</v>
      </c>
      <c r="H216" s="493">
        <v>232.18333333333334</v>
      </c>
      <c r="I216" s="493">
        <v>234.66666666666663</v>
      </c>
      <c r="J216" s="493">
        <v>236.13333333333333</v>
      </c>
      <c r="K216" s="492">
        <v>233.2</v>
      </c>
      <c r="L216" s="492">
        <v>229.25</v>
      </c>
      <c r="M216" s="492">
        <v>61.386679999999998</v>
      </c>
    </row>
    <row r="217" spans="1:13">
      <c r="A217" s="254">
        <v>207</v>
      </c>
      <c r="B217" s="495" t="s">
        <v>114</v>
      </c>
      <c r="C217" s="492">
        <v>2407.6</v>
      </c>
      <c r="D217" s="493">
        <v>2413.5666666666662</v>
      </c>
      <c r="E217" s="493">
        <v>2378.1833333333325</v>
      </c>
      <c r="F217" s="493">
        <v>2348.7666666666664</v>
      </c>
      <c r="G217" s="493">
        <v>2313.3833333333328</v>
      </c>
      <c r="H217" s="493">
        <v>2442.9833333333322</v>
      </c>
      <c r="I217" s="493">
        <v>2478.3666666666663</v>
      </c>
      <c r="J217" s="493">
        <v>2507.7833333333319</v>
      </c>
      <c r="K217" s="492">
        <v>2448.9499999999998</v>
      </c>
      <c r="L217" s="492">
        <v>2384.15</v>
      </c>
      <c r="M217" s="492">
        <v>31.511500000000002</v>
      </c>
    </row>
    <row r="218" spans="1:13">
      <c r="A218" s="254">
        <v>208</v>
      </c>
      <c r="B218" s="495" t="s">
        <v>250</v>
      </c>
      <c r="C218" s="492">
        <v>307.2</v>
      </c>
      <c r="D218" s="493">
        <v>309.31666666666666</v>
      </c>
      <c r="E218" s="493">
        <v>303.88333333333333</v>
      </c>
      <c r="F218" s="493">
        <v>300.56666666666666</v>
      </c>
      <c r="G218" s="493">
        <v>295.13333333333333</v>
      </c>
      <c r="H218" s="493">
        <v>312.63333333333333</v>
      </c>
      <c r="I218" s="493">
        <v>318.06666666666661</v>
      </c>
      <c r="J218" s="493">
        <v>321.38333333333333</v>
      </c>
      <c r="K218" s="492">
        <v>314.75</v>
      </c>
      <c r="L218" s="492">
        <v>306</v>
      </c>
      <c r="M218" s="492">
        <v>25.141220000000001</v>
      </c>
    </row>
    <row r="219" spans="1:13">
      <c r="A219" s="254">
        <v>209</v>
      </c>
      <c r="B219" s="495" t="s">
        <v>386</v>
      </c>
      <c r="C219" s="492">
        <v>43265.599999999999</v>
      </c>
      <c r="D219" s="493">
        <v>43660.450000000004</v>
      </c>
      <c r="E219" s="493">
        <v>42705.150000000009</v>
      </c>
      <c r="F219" s="493">
        <v>42144.700000000004</v>
      </c>
      <c r="G219" s="493">
        <v>41189.400000000009</v>
      </c>
      <c r="H219" s="493">
        <v>44220.900000000009</v>
      </c>
      <c r="I219" s="493">
        <v>45176.200000000012</v>
      </c>
      <c r="J219" s="493">
        <v>45736.650000000009</v>
      </c>
      <c r="K219" s="492">
        <v>44615.75</v>
      </c>
      <c r="L219" s="492">
        <v>43100</v>
      </c>
      <c r="M219" s="492">
        <v>2.8340000000000001E-2</v>
      </c>
    </row>
    <row r="220" spans="1:13">
      <c r="A220" s="254">
        <v>210</v>
      </c>
      <c r="B220" s="495" t="s">
        <v>251</v>
      </c>
      <c r="C220" s="492">
        <v>41.9</v>
      </c>
      <c r="D220" s="493">
        <v>42.283333333333331</v>
      </c>
      <c r="E220" s="493">
        <v>41.36666666666666</v>
      </c>
      <c r="F220" s="493">
        <v>40.833333333333329</v>
      </c>
      <c r="G220" s="493">
        <v>39.916666666666657</v>
      </c>
      <c r="H220" s="493">
        <v>42.816666666666663</v>
      </c>
      <c r="I220" s="493">
        <v>43.733333333333334</v>
      </c>
      <c r="J220" s="493">
        <v>44.266666666666666</v>
      </c>
      <c r="K220" s="492">
        <v>43.2</v>
      </c>
      <c r="L220" s="492">
        <v>41.75</v>
      </c>
      <c r="M220" s="492">
        <v>13.31147</v>
      </c>
    </row>
    <row r="221" spans="1:13">
      <c r="A221" s="254">
        <v>211</v>
      </c>
      <c r="B221" s="495" t="s">
        <v>108</v>
      </c>
      <c r="C221" s="492">
        <v>2538.85</v>
      </c>
      <c r="D221" s="493">
        <v>2566.6166666666668</v>
      </c>
      <c r="E221" s="493">
        <v>2505.2333333333336</v>
      </c>
      <c r="F221" s="493">
        <v>2471.6166666666668</v>
      </c>
      <c r="G221" s="493">
        <v>2410.2333333333336</v>
      </c>
      <c r="H221" s="493">
        <v>2600.2333333333336</v>
      </c>
      <c r="I221" s="493">
        <v>2661.6166666666668</v>
      </c>
      <c r="J221" s="493">
        <v>2695.2333333333336</v>
      </c>
      <c r="K221" s="492">
        <v>2628</v>
      </c>
      <c r="L221" s="492">
        <v>2533</v>
      </c>
      <c r="M221" s="492">
        <v>30.054680000000001</v>
      </c>
    </row>
    <row r="222" spans="1:13">
      <c r="A222" s="254">
        <v>212</v>
      </c>
      <c r="B222" s="495" t="s">
        <v>835</v>
      </c>
      <c r="C222" s="492">
        <v>278.7</v>
      </c>
      <c r="D222" s="493">
        <v>280.51666666666665</v>
      </c>
      <c r="E222" s="493">
        <v>276.23333333333329</v>
      </c>
      <c r="F222" s="493">
        <v>273.76666666666665</v>
      </c>
      <c r="G222" s="493">
        <v>269.48333333333329</v>
      </c>
      <c r="H222" s="493">
        <v>282.98333333333329</v>
      </c>
      <c r="I222" s="493">
        <v>287.26666666666659</v>
      </c>
      <c r="J222" s="493">
        <v>289.73333333333329</v>
      </c>
      <c r="K222" s="492">
        <v>284.8</v>
      </c>
      <c r="L222" s="492">
        <v>278.05</v>
      </c>
      <c r="M222" s="492">
        <v>0.24437999999999999</v>
      </c>
    </row>
    <row r="223" spans="1:13">
      <c r="A223" s="254">
        <v>213</v>
      </c>
      <c r="B223" s="495" t="s">
        <v>116</v>
      </c>
      <c r="C223" s="492">
        <v>621.45000000000005</v>
      </c>
      <c r="D223" s="493">
        <v>619.63333333333333</v>
      </c>
      <c r="E223" s="493">
        <v>610.81666666666661</v>
      </c>
      <c r="F223" s="493">
        <v>600.18333333333328</v>
      </c>
      <c r="G223" s="493">
        <v>591.36666666666656</v>
      </c>
      <c r="H223" s="493">
        <v>630.26666666666665</v>
      </c>
      <c r="I223" s="493">
        <v>639.08333333333348</v>
      </c>
      <c r="J223" s="493">
        <v>649.7166666666667</v>
      </c>
      <c r="K223" s="492">
        <v>628.45000000000005</v>
      </c>
      <c r="L223" s="492">
        <v>609</v>
      </c>
      <c r="M223" s="492">
        <v>345.37860000000001</v>
      </c>
    </row>
    <row r="224" spans="1:13">
      <c r="A224" s="254">
        <v>214</v>
      </c>
      <c r="B224" s="495" t="s">
        <v>252</v>
      </c>
      <c r="C224" s="492">
        <v>1417.85</v>
      </c>
      <c r="D224" s="493">
        <v>1425.6499999999999</v>
      </c>
      <c r="E224" s="493">
        <v>1404.7499999999998</v>
      </c>
      <c r="F224" s="493">
        <v>1391.6499999999999</v>
      </c>
      <c r="G224" s="493">
        <v>1370.7499999999998</v>
      </c>
      <c r="H224" s="493">
        <v>1438.7499999999998</v>
      </c>
      <c r="I224" s="493">
        <v>1459.6499999999999</v>
      </c>
      <c r="J224" s="493">
        <v>1472.7499999999998</v>
      </c>
      <c r="K224" s="492">
        <v>1446.55</v>
      </c>
      <c r="L224" s="492">
        <v>1412.55</v>
      </c>
      <c r="M224" s="492">
        <v>2.4498199999999999</v>
      </c>
    </row>
    <row r="225" spans="1:13">
      <c r="A225" s="254">
        <v>215</v>
      </c>
      <c r="B225" s="495" t="s">
        <v>117</v>
      </c>
      <c r="C225" s="492">
        <v>524.5</v>
      </c>
      <c r="D225" s="493">
        <v>526.11666666666667</v>
      </c>
      <c r="E225" s="493">
        <v>519.88333333333333</v>
      </c>
      <c r="F225" s="493">
        <v>515.26666666666665</v>
      </c>
      <c r="G225" s="493">
        <v>509.0333333333333</v>
      </c>
      <c r="H225" s="493">
        <v>530.73333333333335</v>
      </c>
      <c r="I225" s="493">
        <v>536.9666666666667</v>
      </c>
      <c r="J225" s="493">
        <v>541.58333333333337</v>
      </c>
      <c r="K225" s="492">
        <v>532.35</v>
      </c>
      <c r="L225" s="492">
        <v>521.5</v>
      </c>
      <c r="M225" s="492">
        <v>19.994499999999999</v>
      </c>
    </row>
    <row r="226" spans="1:13">
      <c r="A226" s="254">
        <v>216</v>
      </c>
      <c r="B226" s="495" t="s">
        <v>387</v>
      </c>
      <c r="C226" s="492">
        <v>466.3</v>
      </c>
      <c r="D226" s="493">
        <v>465</v>
      </c>
      <c r="E226" s="493">
        <v>460.05</v>
      </c>
      <c r="F226" s="493">
        <v>453.8</v>
      </c>
      <c r="G226" s="493">
        <v>448.85</v>
      </c>
      <c r="H226" s="493">
        <v>471.25</v>
      </c>
      <c r="I226" s="493">
        <v>476.20000000000005</v>
      </c>
      <c r="J226" s="493">
        <v>482.45</v>
      </c>
      <c r="K226" s="492">
        <v>469.95</v>
      </c>
      <c r="L226" s="492">
        <v>458.75</v>
      </c>
      <c r="M226" s="492">
        <v>6.3588699999999996</v>
      </c>
    </row>
    <row r="227" spans="1:13">
      <c r="A227" s="254">
        <v>217</v>
      </c>
      <c r="B227" s="495" t="s">
        <v>388</v>
      </c>
      <c r="C227" s="492">
        <v>3333.6</v>
      </c>
      <c r="D227" s="493">
        <v>3350.5333333333333</v>
      </c>
      <c r="E227" s="493">
        <v>3286.0666666666666</v>
      </c>
      <c r="F227" s="493">
        <v>3238.5333333333333</v>
      </c>
      <c r="G227" s="493">
        <v>3174.0666666666666</v>
      </c>
      <c r="H227" s="493">
        <v>3398.0666666666666</v>
      </c>
      <c r="I227" s="493">
        <v>3462.5333333333328</v>
      </c>
      <c r="J227" s="493">
        <v>3510.0666666666666</v>
      </c>
      <c r="K227" s="492">
        <v>3415</v>
      </c>
      <c r="L227" s="492">
        <v>3303</v>
      </c>
      <c r="M227" s="492">
        <v>3.6700000000000003E-2</v>
      </c>
    </row>
    <row r="228" spans="1:13">
      <c r="A228" s="254">
        <v>218</v>
      </c>
      <c r="B228" s="495" t="s">
        <v>253</v>
      </c>
      <c r="C228" s="492">
        <v>35.4</v>
      </c>
      <c r="D228" s="493">
        <v>35.583333333333329</v>
      </c>
      <c r="E228" s="493">
        <v>34.86666666666666</v>
      </c>
      <c r="F228" s="493">
        <v>34.333333333333329</v>
      </c>
      <c r="G228" s="493">
        <v>33.61666666666666</v>
      </c>
      <c r="H228" s="493">
        <v>36.11666666666666</v>
      </c>
      <c r="I228" s="493">
        <v>36.833333333333329</v>
      </c>
      <c r="J228" s="493">
        <v>37.36666666666666</v>
      </c>
      <c r="K228" s="492">
        <v>36.299999999999997</v>
      </c>
      <c r="L228" s="492">
        <v>35.049999999999997</v>
      </c>
      <c r="M228" s="492">
        <v>108.0035</v>
      </c>
    </row>
    <row r="229" spans="1:13">
      <c r="A229" s="254">
        <v>219</v>
      </c>
      <c r="B229" s="495" t="s">
        <v>119</v>
      </c>
      <c r="C229" s="492">
        <v>54.8</v>
      </c>
      <c r="D229" s="493">
        <v>54.75</v>
      </c>
      <c r="E229" s="493">
        <v>53.9</v>
      </c>
      <c r="F229" s="493">
        <v>53</v>
      </c>
      <c r="G229" s="493">
        <v>52.15</v>
      </c>
      <c r="H229" s="493">
        <v>55.65</v>
      </c>
      <c r="I229" s="493">
        <v>56.499999999999993</v>
      </c>
      <c r="J229" s="493">
        <v>57.4</v>
      </c>
      <c r="K229" s="492">
        <v>55.6</v>
      </c>
      <c r="L229" s="492">
        <v>53.85</v>
      </c>
      <c r="M229" s="492">
        <v>426.09773999999999</v>
      </c>
    </row>
    <row r="230" spans="1:13">
      <c r="A230" s="254">
        <v>220</v>
      </c>
      <c r="B230" s="495" t="s">
        <v>389</v>
      </c>
      <c r="C230" s="492">
        <v>51.8</v>
      </c>
      <c r="D230" s="493">
        <v>52.233333333333327</v>
      </c>
      <c r="E230" s="493">
        <v>47.766666666666652</v>
      </c>
      <c r="F230" s="493">
        <v>43.733333333333327</v>
      </c>
      <c r="G230" s="493">
        <v>39.266666666666652</v>
      </c>
      <c r="H230" s="493">
        <v>56.266666666666652</v>
      </c>
      <c r="I230" s="493">
        <v>60.733333333333334</v>
      </c>
      <c r="J230" s="493">
        <v>64.766666666666652</v>
      </c>
      <c r="K230" s="492">
        <v>56.7</v>
      </c>
      <c r="L230" s="492">
        <v>48.2</v>
      </c>
      <c r="M230" s="492">
        <v>264.97732000000002</v>
      </c>
    </row>
    <row r="231" spans="1:13">
      <c r="A231" s="254">
        <v>221</v>
      </c>
      <c r="B231" s="495" t="s">
        <v>390</v>
      </c>
      <c r="C231" s="492">
        <v>995.65</v>
      </c>
      <c r="D231" s="493">
        <v>1001.8333333333334</v>
      </c>
      <c r="E231" s="493">
        <v>979.81666666666672</v>
      </c>
      <c r="F231" s="493">
        <v>963.98333333333335</v>
      </c>
      <c r="G231" s="493">
        <v>941.9666666666667</v>
      </c>
      <c r="H231" s="493">
        <v>1017.6666666666667</v>
      </c>
      <c r="I231" s="493">
        <v>1039.6833333333334</v>
      </c>
      <c r="J231" s="493">
        <v>1055.5166666666669</v>
      </c>
      <c r="K231" s="492">
        <v>1023.85</v>
      </c>
      <c r="L231" s="492">
        <v>986</v>
      </c>
      <c r="M231" s="492">
        <v>0.57167000000000001</v>
      </c>
    </row>
    <row r="232" spans="1:13">
      <c r="A232" s="254">
        <v>222</v>
      </c>
      <c r="B232" s="495" t="s">
        <v>391</v>
      </c>
      <c r="C232" s="492">
        <v>273.5</v>
      </c>
      <c r="D232" s="493">
        <v>276.4666666666667</v>
      </c>
      <c r="E232" s="493">
        <v>265.08333333333337</v>
      </c>
      <c r="F232" s="493">
        <v>256.66666666666669</v>
      </c>
      <c r="G232" s="493">
        <v>245.28333333333336</v>
      </c>
      <c r="H232" s="493">
        <v>284.88333333333338</v>
      </c>
      <c r="I232" s="493">
        <v>296.26666666666671</v>
      </c>
      <c r="J232" s="493">
        <v>304.68333333333339</v>
      </c>
      <c r="K232" s="492">
        <v>287.85000000000002</v>
      </c>
      <c r="L232" s="492">
        <v>268.05</v>
      </c>
      <c r="M232" s="492">
        <v>2.5247099999999998</v>
      </c>
    </row>
    <row r="233" spans="1:13">
      <c r="A233" s="254">
        <v>223</v>
      </c>
      <c r="B233" s="495" t="s">
        <v>746</v>
      </c>
      <c r="C233" s="492">
        <v>1100.3499999999999</v>
      </c>
      <c r="D233" s="493">
        <v>1105.1000000000001</v>
      </c>
      <c r="E233" s="493">
        <v>1090.0500000000002</v>
      </c>
      <c r="F233" s="493">
        <v>1079.75</v>
      </c>
      <c r="G233" s="493">
        <v>1064.7</v>
      </c>
      <c r="H233" s="493">
        <v>1115.4000000000003</v>
      </c>
      <c r="I233" s="493">
        <v>1130.45</v>
      </c>
      <c r="J233" s="493">
        <v>1140.7500000000005</v>
      </c>
      <c r="K233" s="492">
        <v>1120.1500000000001</v>
      </c>
      <c r="L233" s="492">
        <v>1094.8</v>
      </c>
      <c r="M233" s="492">
        <v>0.42893999999999999</v>
      </c>
    </row>
    <row r="234" spans="1:13">
      <c r="A234" s="254">
        <v>224</v>
      </c>
      <c r="B234" s="495" t="s">
        <v>750</v>
      </c>
      <c r="C234" s="492">
        <v>606.04999999999995</v>
      </c>
      <c r="D234" s="493">
        <v>611.26666666666665</v>
      </c>
      <c r="E234" s="493">
        <v>598.2833333333333</v>
      </c>
      <c r="F234" s="493">
        <v>590.51666666666665</v>
      </c>
      <c r="G234" s="493">
        <v>577.5333333333333</v>
      </c>
      <c r="H234" s="493">
        <v>619.0333333333333</v>
      </c>
      <c r="I234" s="493">
        <v>632.01666666666665</v>
      </c>
      <c r="J234" s="493">
        <v>639.7833333333333</v>
      </c>
      <c r="K234" s="492">
        <v>624.25</v>
      </c>
      <c r="L234" s="492">
        <v>603.5</v>
      </c>
      <c r="M234" s="492">
        <v>5.2131100000000004</v>
      </c>
    </row>
    <row r="235" spans="1:13">
      <c r="A235" s="254">
        <v>225</v>
      </c>
      <c r="B235" s="495" t="s">
        <v>392</v>
      </c>
      <c r="C235" s="492">
        <v>107.05</v>
      </c>
      <c r="D235" s="493">
        <v>106.75</v>
      </c>
      <c r="E235" s="493">
        <v>105.8</v>
      </c>
      <c r="F235" s="493">
        <v>104.55</v>
      </c>
      <c r="G235" s="493">
        <v>103.6</v>
      </c>
      <c r="H235" s="493">
        <v>108</v>
      </c>
      <c r="I235" s="493">
        <v>108.94999999999999</v>
      </c>
      <c r="J235" s="493">
        <v>110.2</v>
      </c>
      <c r="K235" s="492">
        <v>107.7</v>
      </c>
      <c r="L235" s="492">
        <v>105.5</v>
      </c>
      <c r="M235" s="492">
        <v>4.2690400000000004</v>
      </c>
    </row>
    <row r="236" spans="1:13">
      <c r="A236" s="254">
        <v>226</v>
      </c>
      <c r="B236" s="495" t="s">
        <v>393</v>
      </c>
      <c r="C236" s="492">
        <v>90.5</v>
      </c>
      <c r="D236" s="493">
        <v>90.333333333333329</v>
      </c>
      <c r="E236" s="493">
        <v>89.86666666666666</v>
      </c>
      <c r="F236" s="493">
        <v>89.233333333333334</v>
      </c>
      <c r="G236" s="493">
        <v>88.766666666666666</v>
      </c>
      <c r="H236" s="493">
        <v>90.966666666666654</v>
      </c>
      <c r="I236" s="493">
        <v>91.433333333333323</v>
      </c>
      <c r="J236" s="493">
        <v>92.066666666666649</v>
      </c>
      <c r="K236" s="492">
        <v>90.8</v>
      </c>
      <c r="L236" s="492">
        <v>89.7</v>
      </c>
      <c r="M236" s="492">
        <v>17.072430000000001</v>
      </c>
    </row>
    <row r="237" spans="1:13">
      <c r="A237" s="254">
        <v>227</v>
      </c>
      <c r="B237" s="495" t="s">
        <v>126</v>
      </c>
      <c r="C237" s="492">
        <v>204.3</v>
      </c>
      <c r="D237" s="493">
        <v>205.30000000000004</v>
      </c>
      <c r="E237" s="493">
        <v>203.05000000000007</v>
      </c>
      <c r="F237" s="493">
        <v>201.80000000000004</v>
      </c>
      <c r="G237" s="493">
        <v>199.55000000000007</v>
      </c>
      <c r="H237" s="493">
        <v>206.55000000000007</v>
      </c>
      <c r="I237" s="493">
        <v>208.8</v>
      </c>
      <c r="J237" s="493">
        <v>210.05000000000007</v>
      </c>
      <c r="K237" s="492">
        <v>207.55</v>
      </c>
      <c r="L237" s="492">
        <v>204.05</v>
      </c>
      <c r="M237" s="492">
        <v>130.96754999999999</v>
      </c>
    </row>
    <row r="238" spans="1:13">
      <c r="A238" s="254">
        <v>228</v>
      </c>
      <c r="B238" s="495" t="s">
        <v>395</v>
      </c>
      <c r="C238" s="492">
        <v>108.35</v>
      </c>
      <c r="D238" s="493">
        <v>108.93333333333334</v>
      </c>
      <c r="E238" s="493">
        <v>107.46666666666667</v>
      </c>
      <c r="F238" s="493">
        <v>106.58333333333333</v>
      </c>
      <c r="G238" s="493">
        <v>105.11666666666666</v>
      </c>
      <c r="H238" s="493">
        <v>109.81666666666668</v>
      </c>
      <c r="I238" s="493">
        <v>111.28333333333335</v>
      </c>
      <c r="J238" s="493">
        <v>112.16666666666669</v>
      </c>
      <c r="K238" s="492">
        <v>110.4</v>
      </c>
      <c r="L238" s="492">
        <v>108.05</v>
      </c>
      <c r="M238" s="492">
        <v>1.4443699999999999</v>
      </c>
    </row>
    <row r="239" spans="1:13">
      <c r="A239" s="254">
        <v>229</v>
      </c>
      <c r="B239" s="495" t="s">
        <v>396</v>
      </c>
      <c r="C239" s="492">
        <v>166.25</v>
      </c>
      <c r="D239" s="493">
        <v>166.6</v>
      </c>
      <c r="E239" s="493">
        <v>163.85</v>
      </c>
      <c r="F239" s="493">
        <v>161.44999999999999</v>
      </c>
      <c r="G239" s="493">
        <v>158.69999999999999</v>
      </c>
      <c r="H239" s="493">
        <v>169</v>
      </c>
      <c r="I239" s="493">
        <v>171.75</v>
      </c>
      <c r="J239" s="493">
        <v>174.15</v>
      </c>
      <c r="K239" s="492">
        <v>169.35</v>
      </c>
      <c r="L239" s="492">
        <v>164.2</v>
      </c>
      <c r="M239" s="492">
        <v>22.654669999999999</v>
      </c>
    </row>
    <row r="240" spans="1:13">
      <c r="A240" s="254">
        <v>230</v>
      </c>
      <c r="B240" s="495" t="s">
        <v>115</v>
      </c>
      <c r="C240" s="492">
        <v>182.05</v>
      </c>
      <c r="D240" s="493">
        <v>184.41666666666666</v>
      </c>
      <c r="E240" s="493">
        <v>178.93333333333331</v>
      </c>
      <c r="F240" s="493">
        <v>175.81666666666666</v>
      </c>
      <c r="G240" s="493">
        <v>170.33333333333331</v>
      </c>
      <c r="H240" s="493">
        <v>187.5333333333333</v>
      </c>
      <c r="I240" s="493">
        <v>193.01666666666665</v>
      </c>
      <c r="J240" s="493">
        <v>196.1333333333333</v>
      </c>
      <c r="K240" s="492">
        <v>189.9</v>
      </c>
      <c r="L240" s="492">
        <v>181.3</v>
      </c>
      <c r="M240" s="492">
        <v>116.75404</v>
      </c>
    </row>
    <row r="241" spans="1:13">
      <c r="A241" s="254">
        <v>231</v>
      </c>
      <c r="B241" s="495" t="s">
        <v>397</v>
      </c>
      <c r="C241" s="492">
        <v>77.900000000000006</v>
      </c>
      <c r="D241" s="493">
        <v>79.000000000000014</v>
      </c>
      <c r="E241" s="493">
        <v>76.300000000000026</v>
      </c>
      <c r="F241" s="493">
        <v>74.700000000000017</v>
      </c>
      <c r="G241" s="493">
        <v>72.000000000000028</v>
      </c>
      <c r="H241" s="493">
        <v>80.600000000000023</v>
      </c>
      <c r="I241" s="493">
        <v>83.300000000000011</v>
      </c>
      <c r="J241" s="493">
        <v>84.90000000000002</v>
      </c>
      <c r="K241" s="492">
        <v>81.7</v>
      </c>
      <c r="L241" s="492">
        <v>77.400000000000006</v>
      </c>
      <c r="M241" s="492">
        <v>55.687739999999998</v>
      </c>
    </row>
    <row r="242" spans="1:13">
      <c r="A242" s="254">
        <v>232</v>
      </c>
      <c r="B242" s="495" t="s">
        <v>747</v>
      </c>
      <c r="C242" s="492">
        <v>8815.4</v>
      </c>
      <c r="D242" s="493">
        <v>8765.8000000000011</v>
      </c>
      <c r="E242" s="493">
        <v>8606.7000000000025</v>
      </c>
      <c r="F242" s="493">
        <v>8398.0000000000018</v>
      </c>
      <c r="G242" s="493">
        <v>8238.9000000000033</v>
      </c>
      <c r="H242" s="493">
        <v>8974.5000000000018</v>
      </c>
      <c r="I242" s="493">
        <v>9133.6</v>
      </c>
      <c r="J242" s="493">
        <v>9342.3000000000011</v>
      </c>
      <c r="K242" s="492">
        <v>8924.9</v>
      </c>
      <c r="L242" s="492">
        <v>8557.1</v>
      </c>
      <c r="M242" s="492">
        <v>1.7216199999999999</v>
      </c>
    </row>
    <row r="243" spans="1:13">
      <c r="A243" s="254">
        <v>233</v>
      </c>
      <c r="B243" s="495" t="s">
        <v>254</v>
      </c>
      <c r="C243" s="492">
        <v>111.85</v>
      </c>
      <c r="D243" s="493">
        <v>112.76666666666667</v>
      </c>
      <c r="E243" s="493">
        <v>110.33333333333333</v>
      </c>
      <c r="F243" s="493">
        <v>108.81666666666666</v>
      </c>
      <c r="G243" s="493">
        <v>106.38333333333333</v>
      </c>
      <c r="H243" s="493">
        <v>114.28333333333333</v>
      </c>
      <c r="I243" s="493">
        <v>116.71666666666667</v>
      </c>
      <c r="J243" s="493">
        <v>118.23333333333333</v>
      </c>
      <c r="K243" s="492">
        <v>115.2</v>
      </c>
      <c r="L243" s="492">
        <v>111.25</v>
      </c>
      <c r="M243" s="492">
        <v>19.48479</v>
      </c>
    </row>
    <row r="244" spans="1:13">
      <c r="A244" s="254">
        <v>234</v>
      </c>
      <c r="B244" s="495" t="s">
        <v>398</v>
      </c>
      <c r="C244" s="492">
        <v>375.55</v>
      </c>
      <c r="D244" s="493">
        <v>373.5</v>
      </c>
      <c r="E244" s="493">
        <v>367.05</v>
      </c>
      <c r="F244" s="493">
        <v>358.55</v>
      </c>
      <c r="G244" s="493">
        <v>352.1</v>
      </c>
      <c r="H244" s="493">
        <v>382</v>
      </c>
      <c r="I244" s="493">
        <v>388.45000000000005</v>
      </c>
      <c r="J244" s="493">
        <v>396.95</v>
      </c>
      <c r="K244" s="492">
        <v>379.95</v>
      </c>
      <c r="L244" s="492">
        <v>365</v>
      </c>
      <c r="M244" s="492">
        <v>17.034739999999999</v>
      </c>
    </row>
    <row r="245" spans="1:13">
      <c r="A245" s="254">
        <v>235</v>
      </c>
      <c r="B245" s="495" t="s">
        <v>255</v>
      </c>
      <c r="C245" s="492">
        <v>110.55</v>
      </c>
      <c r="D245" s="493">
        <v>111.5</v>
      </c>
      <c r="E245" s="493">
        <v>108.05</v>
      </c>
      <c r="F245" s="493">
        <v>105.55</v>
      </c>
      <c r="G245" s="493">
        <v>102.1</v>
      </c>
      <c r="H245" s="493">
        <v>114</v>
      </c>
      <c r="I245" s="493">
        <v>117.44999999999999</v>
      </c>
      <c r="J245" s="493">
        <v>119.95</v>
      </c>
      <c r="K245" s="492">
        <v>114.95</v>
      </c>
      <c r="L245" s="492">
        <v>109</v>
      </c>
      <c r="M245" s="492">
        <v>29.545169999999999</v>
      </c>
    </row>
    <row r="246" spans="1:13">
      <c r="A246" s="254">
        <v>236</v>
      </c>
      <c r="B246" s="495" t="s">
        <v>125</v>
      </c>
      <c r="C246" s="492">
        <v>88.9</v>
      </c>
      <c r="D246" s="493">
        <v>89.366666666666674</v>
      </c>
      <c r="E246" s="493">
        <v>88.233333333333348</v>
      </c>
      <c r="F246" s="493">
        <v>87.566666666666677</v>
      </c>
      <c r="G246" s="493">
        <v>86.433333333333351</v>
      </c>
      <c r="H246" s="493">
        <v>90.033333333333346</v>
      </c>
      <c r="I246" s="493">
        <v>91.166666666666671</v>
      </c>
      <c r="J246" s="493">
        <v>91.833333333333343</v>
      </c>
      <c r="K246" s="492">
        <v>90.5</v>
      </c>
      <c r="L246" s="492">
        <v>88.7</v>
      </c>
      <c r="M246" s="492">
        <v>89.571629999999999</v>
      </c>
    </row>
    <row r="247" spans="1:13">
      <c r="A247" s="254">
        <v>237</v>
      </c>
      <c r="B247" s="495" t="s">
        <v>399</v>
      </c>
      <c r="C247" s="492">
        <v>15.85</v>
      </c>
      <c r="D247" s="493">
        <v>15.933333333333332</v>
      </c>
      <c r="E247" s="493">
        <v>15.716666666666665</v>
      </c>
      <c r="F247" s="493">
        <v>15.583333333333334</v>
      </c>
      <c r="G247" s="493">
        <v>15.366666666666667</v>
      </c>
      <c r="H247" s="493">
        <v>16.066666666666663</v>
      </c>
      <c r="I247" s="493">
        <v>16.283333333333328</v>
      </c>
      <c r="J247" s="493">
        <v>16.416666666666661</v>
      </c>
      <c r="K247" s="492">
        <v>16.149999999999999</v>
      </c>
      <c r="L247" s="492">
        <v>15.8</v>
      </c>
      <c r="M247" s="492">
        <v>78.681229999999999</v>
      </c>
    </row>
    <row r="248" spans="1:13">
      <c r="A248" s="254">
        <v>238</v>
      </c>
      <c r="B248" s="495" t="s">
        <v>772</v>
      </c>
      <c r="C248" s="492">
        <v>1792.55</v>
      </c>
      <c r="D248" s="493">
        <v>1791.95</v>
      </c>
      <c r="E248" s="493">
        <v>1765.9</v>
      </c>
      <c r="F248" s="493">
        <v>1739.25</v>
      </c>
      <c r="G248" s="493">
        <v>1713.2</v>
      </c>
      <c r="H248" s="493">
        <v>1818.6000000000001</v>
      </c>
      <c r="I248" s="493">
        <v>1844.6499999999999</v>
      </c>
      <c r="J248" s="493">
        <v>1871.3000000000002</v>
      </c>
      <c r="K248" s="492">
        <v>1818</v>
      </c>
      <c r="L248" s="492">
        <v>1765.3</v>
      </c>
      <c r="M248" s="492">
        <v>12.120950000000001</v>
      </c>
    </row>
    <row r="249" spans="1:13">
      <c r="A249" s="254">
        <v>239</v>
      </c>
      <c r="B249" s="495" t="s">
        <v>748</v>
      </c>
      <c r="C249" s="492">
        <v>329.65</v>
      </c>
      <c r="D249" s="493">
        <v>334.71666666666664</v>
      </c>
      <c r="E249" s="493">
        <v>321.43333333333328</v>
      </c>
      <c r="F249" s="493">
        <v>313.21666666666664</v>
      </c>
      <c r="G249" s="493">
        <v>299.93333333333328</v>
      </c>
      <c r="H249" s="493">
        <v>342.93333333333328</v>
      </c>
      <c r="I249" s="493">
        <v>356.2166666666667</v>
      </c>
      <c r="J249" s="493">
        <v>364.43333333333328</v>
      </c>
      <c r="K249" s="492">
        <v>348</v>
      </c>
      <c r="L249" s="492">
        <v>326.5</v>
      </c>
      <c r="M249" s="492">
        <v>6.3192500000000003</v>
      </c>
    </row>
    <row r="250" spans="1:13">
      <c r="A250" s="254">
        <v>240</v>
      </c>
      <c r="B250" s="495" t="s">
        <v>120</v>
      </c>
      <c r="C250" s="492">
        <v>505.25</v>
      </c>
      <c r="D250" s="493">
        <v>507.7833333333333</v>
      </c>
      <c r="E250" s="493">
        <v>500.86666666666656</v>
      </c>
      <c r="F250" s="493">
        <v>496.48333333333323</v>
      </c>
      <c r="G250" s="493">
        <v>489.56666666666649</v>
      </c>
      <c r="H250" s="493">
        <v>512.16666666666663</v>
      </c>
      <c r="I250" s="493">
        <v>519.08333333333337</v>
      </c>
      <c r="J250" s="493">
        <v>523.4666666666667</v>
      </c>
      <c r="K250" s="492">
        <v>514.70000000000005</v>
      </c>
      <c r="L250" s="492">
        <v>503.4</v>
      </c>
      <c r="M250" s="492">
        <v>6.57308</v>
      </c>
    </row>
    <row r="251" spans="1:13">
      <c r="A251" s="254">
        <v>241</v>
      </c>
      <c r="B251" s="495" t="s">
        <v>826</v>
      </c>
      <c r="C251" s="492">
        <v>252.4</v>
      </c>
      <c r="D251" s="493">
        <v>254.94999999999996</v>
      </c>
      <c r="E251" s="493">
        <v>248.14999999999992</v>
      </c>
      <c r="F251" s="493">
        <v>243.89999999999995</v>
      </c>
      <c r="G251" s="493">
        <v>237.09999999999991</v>
      </c>
      <c r="H251" s="493">
        <v>259.19999999999993</v>
      </c>
      <c r="I251" s="493">
        <v>265.99999999999994</v>
      </c>
      <c r="J251" s="493">
        <v>270.24999999999994</v>
      </c>
      <c r="K251" s="492">
        <v>261.75</v>
      </c>
      <c r="L251" s="492">
        <v>250.7</v>
      </c>
      <c r="M251" s="492">
        <v>28.20506</v>
      </c>
    </row>
    <row r="252" spans="1:13">
      <c r="A252" s="254">
        <v>242</v>
      </c>
      <c r="B252" s="495" t="s">
        <v>122</v>
      </c>
      <c r="C252" s="492">
        <v>939.45</v>
      </c>
      <c r="D252" s="493">
        <v>938.4666666666667</v>
      </c>
      <c r="E252" s="493">
        <v>918.08333333333337</v>
      </c>
      <c r="F252" s="493">
        <v>896.7166666666667</v>
      </c>
      <c r="G252" s="493">
        <v>876.33333333333337</v>
      </c>
      <c r="H252" s="493">
        <v>959.83333333333337</v>
      </c>
      <c r="I252" s="493">
        <v>980.21666666666658</v>
      </c>
      <c r="J252" s="493">
        <v>1001.5833333333334</v>
      </c>
      <c r="K252" s="492">
        <v>958.85</v>
      </c>
      <c r="L252" s="492">
        <v>917.1</v>
      </c>
      <c r="M252" s="492">
        <v>121.8728</v>
      </c>
    </row>
    <row r="253" spans="1:13">
      <c r="A253" s="254">
        <v>243</v>
      </c>
      <c r="B253" s="495" t="s">
        <v>256</v>
      </c>
      <c r="C253" s="492">
        <v>5008.95</v>
      </c>
      <c r="D253" s="493">
        <v>4996.3499999999995</v>
      </c>
      <c r="E253" s="493">
        <v>4937.6499999999987</v>
      </c>
      <c r="F253" s="493">
        <v>4866.3499999999995</v>
      </c>
      <c r="G253" s="493">
        <v>4807.6499999999987</v>
      </c>
      <c r="H253" s="493">
        <v>5067.6499999999987</v>
      </c>
      <c r="I253" s="493">
        <v>5126.3499999999995</v>
      </c>
      <c r="J253" s="493">
        <v>5197.6499999999987</v>
      </c>
      <c r="K253" s="492">
        <v>5055.05</v>
      </c>
      <c r="L253" s="492">
        <v>4925.05</v>
      </c>
      <c r="M253" s="492">
        <v>4.7487199999999996</v>
      </c>
    </row>
    <row r="254" spans="1:13">
      <c r="A254" s="254">
        <v>244</v>
      </c>
      <c r="B254" s="495" t="s">
        <v>124</v>
      </c>
      <c r="C254" s="492">
        <v>1356.35</v>
      </c>
      <c r="D254" s="493">
        <v>1358.9166666666667</v>
      </c>
      <c r="E254" s="493">
        <v>1348.8333333333335</v>
      </c>
      <c r="F254" s="493">
        <v>1341.3166666666668</v>
      </c>
      <c r="G254" s="493">
        <v>1331.2333333333336</v>
      </c>
      <c r="H254" s="493">
        <v>1366.4333333333334</v>
      </c>
      <c r="I254" s="493">
        <v>1376.5166666666669</v>
      </c>
      <c r="J254" s="493">
        <v>1384.0333333333333</v>
      </c>
      <c r="K254" s="492">
        <v>1369</v>
      </c>
      <c r="L254" s="492">
        <v>1351.4</v>
      </c>
      <c r="M254" s="492">
        <v>54.123570000000001</v>
      </c>
    </row>
    <row r="255" spans="1:13">
      <c r="A255" s="254">
        <v>245</v>
      </c>
      <c r="B255" s="495" t="s">
        <v>749</v>
      </c>
      <c r="C255" s="492">
        <v>740</v>
      </c>
      <c r="D255" s="493">
        <v>743.80000000000007</v>
      </c>
      <c r="E255" s="493">
        <v>731.30000000000018</v>
      </c>
      <c r="F255" s="493">
        <v>722.60000000000014</v>
      </c>
      <c r="G255" s="493">
        <v>710.10000000000025</v>
      </c>
      <c r="H255" s="493">
        <v>752.50000000000011</v>
      </c>
      <c r="I255" s="493">
        <v>764.99999999999989</v>
      </c>
      <c r="J255" s="493">
        <v>773.7</v>
      </c>
      <c r="K255" s="492">
        <v>756.3</v>
      </c>
      <c r="L255" s="492">
        <v>735.1</v>
      </c>
      <c r="M255" s="492">
        <v>0.82369000000000003</v>
      </c>
    </row>
    <row r="256" spans="1:13">
      <c r="A256" s="254">
        <v>246</v>
      </c>
      <c r="B256" s="495" t="s">
        <v>400</v>
      </c>
      <c r="C256" s="492">
        <v>276.05</v>
      </c>
      <c r="D256" s="493">
        <v>275.7</v>
      </c>
      <c r="E256" s="493">
        <v>269.39999999999998</v>
      </c>
      <c r="F256" s="493">
        <v>262.75</v>
      </c>
      <c r="G256" s="493">
        <v>256.45</v>
      </c>
      <c r="H256" s="493">
        <v>282.34999999999997</v>
      </c>
      <c r="I256" s="493">
        <v>288.65000000000003</v>
      </c>
      <c r="J256" s="493">
        <v>295.29999999999995</v>
      </c>
      <c r="K256" s="492">
        <v>282</v>
      </c>
      <c r="L256" s="492">
        <v>269.05</v>
      </c>
      <c r="M256" s="492">
        <v>5.87052</v>
      </c>
    </row>
    <row r="257" spans="1:13">
      <c r="A257" s="254">
        <v>247</v>
      </c>
      <c r="B257" s="495" t="s">
        <v>121</v>
      </c>
      <c r="C257" s="492">
        <v>1655.85</v>
      </c>
      <c r="D257" s="493">
        <v>1652.6833333333334</v>
      </c>
      <c r="E257" s="493">
        <v>1641.3666666666668</v>
      </c>
      <c r="F257" s="493">
        <v>1626.8833333333334</v>
      </c>
      <c r="G257" s="493">
        <v>1615.5666666666668</v>
      </c>
      <c r="H257" s="493">
        <v>1667.1666666666667</v>
      </c>
      <c r="I257" s="493">
        <v>1678.4833333333333</v>
      </c>
      <c r="J257" s="493">
        <v>1692.9666666666667</v>
      </c>
      <c r="K257" s="492">
        <v>1664</v>
      </c>
      <c r="L257" s="492">
        <v>1638.2</v>
      </c>
      <c r="M257" s="492">
        <v>5.1670499999999997</v>
      </c>
    </row>
    <row r="258" spans="1:13">
      <c r="A258" s="254">
        <v>248</v>
      </c>
      <c r="B258" s="495" t="s">
        <v>257</v>
      </c>
      <c r="C258" s="492">
        <v>2075.1</v>
      </c>
      <c r="D258" s="493">
        <v>2070.7166666666667</v>
      </c>
      <c r="E258" s="493">
        <v>2054.4333333333334</v>
      </c>
      <c r="F258" s="493">
        <v>2033.7666666666669</v>
      </c>
      <c r="G258" s="493">
        <v>2017.4833333333336</v>
      </c>
      <c r="H258" s="493">
        <v>2091.3833333333332</v>
      </c>
      <c r="I258" s="493">
        <v>2107.666666666667</v>
      </c>
      <c r="J258" s="493">
        <v>2128.333333333333</v>
      </c>
      <c r="K258" s="492">
        <v>2087</v>
      </c>
      <c r="L258" s="492">
        <v>2050.0500000000002</v>
      </c>
      <c r="M258" s="492">
        <v>1.2671699999999999</v>
      </c>
    </row>
    <row r="259" spans="1:13">
      <c r="A259" s="254">
        <v>249</v>
      </c>
      <c r="B259" s="495" t="s">
        <v>401</v>
      </c>
      <c r="C259" s="492">
        <v>1379.65</v>
      </c>
      <c r="D259" s="493">
        <v>1367</v>
      </c>
      <c r="E259" s="493">
        <v>1324</v>
      </c>
      <c r="F259" s="493">
        <v>1268.3499999999999</v>
      </c>
      <c r="G259" s="493">
        <v>1225.3499999999999</v>
      </c>
      <c r="H259" s="493">
        <v>1422.65</v>
      </c>
      <c r="I259" s="493">
        <v>1465.65</v>
      </c>
      <c r="J259" s="493">
        <v>1521.3000000000002</v>
      </c>
      <c r="K259" s="492">
        <v>1410</v>
      </c>
      <c r="L259" s="492">
        <v>1311.35</v>
      </c>
      <c r="M259" s="492">
        <v>2.5193400000000001</v>
      </c>
    </row>
    <row r="260" spans="1:13">
      <c r="A260" s="254">
        <v>250</v>
      </c>
      <c r="B260" s="495" t="s">
        <v>402</v>
      </c>
      <c r="C260" s="492">
        <v>2792.3</v>
      </c>
      <c r="D260" s="493">
        <v>2805.2999999999997</v>
      </c>
      <c r="E260" s="493">
        <v>2771.9999999999995</v>
      </c>
      <c r="F260" s="493">
        <v>2751.7</v>
      </c>
      <c r="G260" s="493">
        <v>2718.3999999999996</v>
      </c>
      <c r="H260" s="493">
        <v>2825.5999999999995</v>
      </c>
      <c r="I260" s="493">
        <v>2858.8999999999996</v>
      </c>
      <c r="J260" s="493">
        <v>2879.1999999999994</v>
      </c>
      <c r="K260" s="492">
        <v>2838.6</v>
      </c>
      <c r="L260" s="492">
        <v>2785</v>
      </c>
      <c r="M260" s="492">
        <v>8.3239999999999995E-2</v>
      </c>
    </row>
    <row r="261" spans="1:13">
      <c r="A261" s="254">
        <v>251</v>
      </c>
      <c r="B261" s="495" t="s">
        <v>403</v>
      </c>
      <c r="C261" s="492">
        <v>401.6</v>
      </c>
      <c r="D261" s="493">
        <v>404.51666666666665</v>
      </c>
      <c r="E261" s="493">
        <v>397.58333333333331</v>
      </c>
      <c r="F261" s="493">
        <v>393.56666666666666</v>
      </c>
      <c r="G261" s="493">
        <v>386.63333333333333</v>
      </c>
      <c r="H261" s="493">
        <v>408.5333333333333</v>
      </c>
      <c r="I261" s="493">
        <v>415.4666666666667</v>
      </c>
      <c r="J261" s="493">
        <v>419.48333333333329</v>
      </c>
      <c r="K261" s="492">
        <v>411.45</v>
      </c>
      <c r="L261" s="492">
        <v>400.5</v>
      </c>
      <c r="M261" s="492">
        <v>1.6843399999999999</v>
      </c>
    </row>
    <row r="262" spans="1:13">
      <c r="A262" s="254">
        <v>252</v>
      </c>
      <c r="B262" s="495" t="s">
        <v>404</v>
      </c>
      <c r="C262" s="492">
        <v>141.30000000000001</v>
      </c>
      <c r="D262" s="493">
        <v>142.26666666666668</v>
      </c>
      <c r="E262" s="493">
        <v>139.03333333333336</v>
      </c>
      <c r="F262" s="493">
        <v>136.76666666666668</v>
      </c>
      <c r="G262" s="493">
        <v>133.53333333333336</v>
      </c>
      <c r="H262" s="493">
        <v>144.53333333333336</v>
      </c>
      <c r="I262" s="493">
        <v>147.76666666666665</v>
      </c>
      <c r="J262" s="493">
        <v>150.03333333333336</v>
      </c>
      <c r="K262" s="492">
        <v>145.5</v>
      </c>
      <c r="L262" s="492">
        <v>140</v>
      </c>
      <c r="M262" s="492">
        <v>4.8776400000000004</v>
      </c>
    </row>
    <row r="263" spans="1:13">
      <c r="A263" s="254">
        <v>253</v>
      </c>
      <c r="B263" s="495" t="s">
        <v>405</v>
      </c>
      <c r="C263" s="492">
        <v>116.85</v>
      </c>
      <c r="D263" s="493">
        <v>117.06666666666666</v>
      </c>
      <c r="E263" s="493">
        <v>114.78333333333333</v>
      </c>
      <c r="F263" s="493">
        <v>112.71666666666667</v>
      </c>
      <c r="G263" s="493">
        <v>110.43333333333334</v>
      </c>
      <c r="H263" s="493">
        <v>119.13333333333333</v>
      </c>
      <c r="I263" s="493">
        <v>121.41666666666666</v>
      </c>
      <c r="J263" s="493">
        <v>123.48333333333332</v>
      </c>
      <c r="K263" s="492">
        <v>119.35</v>
      </c>
      <c r="L263" s="492">
        <v>115</v>
      </c>
      <c r="M263" s="492">
        <v>7.4202300000000001</v>
      </c>
    </row>
    <row r="264" spans="1:13">
      <c r="A264" s="254">
        <v>254</v>
      </c>
      <c r="B264" s="495" t="s">
        <v>406</v>
      </c>
      <c r="C264" s="492">
        <v>82.25</v>
      </c>
      <c r="D264" s="493">
        <v>82.983333333333334</v>
      </c>
      <c r="E264" s="493">
        <v>80.616666666666674</v>
      </c>
      <c r="F264" s="493">
        <v>78.983333333333334</v>
      </c>
      <c r="G264" s="493">
        <v>76.616666666666674</v>
      </c>
      <c r="H264" s="493">
        <v>84.616666666666674</v>
      </c>
      <c r="I264" s="493">
        <v>86.98333333333332</v>
      </c>
      <c r="J264" s="493">
        <v>88.616666666666674</v>
      </c>
      <c r="K264" s="492">
        <v>85.35</v>
      </c>
      <c r="L264" s="492">
        <v>81.349999999999994</v>
      </c>
      <c r="M264" s="492">
        <v>14.542770000000001</v>
      </c>
    </row>
    <row r="265" spans="1:13">
      <c r="A265" s="254">
        <v>255</v>
      </c>
      <c r="B265" s="495" t="s">
        <v>258</v>
      </c>
      <c r="C265" s="492">
        <v>109</v>
      </c>
      <c r="D265" s="493">
        <v>108.98333333333333</v>
      </c>
      <c r="E265" s="493">
        <v>106.46666666666667</v>
      </c>
      <c r="F265" s="493">
        <v>103.93333333333334</v>
      </c>
      <c r="G265" s="493">
        <v>101.41666666666667</v>
      </c>
      <c r="H265" s="493">
        <v>111.51666666666667</v>
      </c>
      <c r="I265" s="493">
        <v>114.03333333333335</v>
      </c>
      <c r="J265" s="493">
        <v>116.56666666666666</v>
      </c>
      <c r="K265" s="492">
        <v>111.5</v>
      </c>
      <c r="L265" s="492">
        <v>106.45</v>
      </c>
      <c r="M265" s="492">
        <v>97.799760000000006</v>
      </c>
    </row>
    <row r="266" spans="1:13">
      <c r="A266" s="254">
        <v>256</v>
      </c>
      <c r="B266" s="495" t="s">
        <v>128</v>
      </c>
      <c r="C266" s="492">
        <v>726.5</v>
      </c>
      <c r="D266" s="493">
        <v>707.81666666666661</v>
      </c>
      <c r="E266" s="493">
        <v>686.73333333333323</v>
      </c>
      <c r="F266" s="493">
        <v>646.96666666666658</v>
      </c>
      <c r="G266" s="493">
        <v>625.88333333333321</v>
      </c>
      <c r="H266" s="493">
        <v>747.58333333333326</v>
      </c>
      <c r="I266" s="493">
        <v>768.66666666666674</v>
      </c>
      <c r="J266" s="493">
        <v>808.43333333333328</v>
      </c>
      <c r="K266" s="492">
        <v>728.9</v>
      </c>
      <c r="L266" s="492">
        <v>668.05</v>
      </c>
      <c r="M266" s="492">
        <v>568.16962000000001</v>
      </c>
    </row>
    <row r="267" spans="1:13">
      <c r="A267" s="254">
        <v>257</v>
      </c>
      <c r="B267" s="495" t="s">
        <v>751</v>
      </c>
      <c r="C267" s="492">
        <v>82.1</v>
      </c>
      <c r="D267" s="493">
        <v>82.61666666666666</v>
      </c>
      <c r="E267" s="493">
        <v>81.333333333333314</v>
      </c>
      <c r="F267" s="493">
        <v>80.566666666666649</v>
      </c>
      <c r="G267" s="493">
        <v>79.283333333333303</v>
      </c>
      <c r="H267" s="493">
        <v>83.383333333333326</v>
      </c>
      <c r="I267" s="493">
        <v>84.666666666666657</v>
      </c>
      <c r="J267" s="493">
        <v>85.433333333333337</v>
      </c>
      <c r="K267" s="492">
        <v>83.9</v>
      </c>
      <c r="L267" s="492">
        <v>81.849999999999994</v>
      </c>
      <c r="M267" s="492">
        <v>0.66600999999999999</v>
      </c>
    </row>
    <row r="268" spans="1:13">
      <c r="A268" s="254">
        <v>258</v>
      </c>
      <c r="B268" s="495" t="s">
        <v>407</v>
      </c>
      <c r="C268" s="492">
        <v>55.3</v>
      </c>
      <c r="D268" s="493">
        <v>55.883333333333333</v>
      </c>
      <c r="E268" s="493">
        <v>54.566666666666663</v>
      </c>
      <c r="F268" s="493">
        <v>53.833333333333329</v>
      </c>
      <c r="G268" s="493">
        <v>52.516666666666659</v>
      </c>
      <c r="H268" s="493">
        <v>56.616666666666667</v>
      </c>
      <c r="I268" s="493">
        <v>57.933333333333344</v>
      </c>
      <c r="J268" s="493">
        <v>58.666666666666671</v>
      </c>
      <c r="K268" s="492">
        <v>57.2</v>
      </c>
      <c r="L268" s="492">
        <v>55.15</v>
      </c>
      <c r="M268" s="492">
        <v>2.13611</v>
      </c>
    </row>
    <row r="269" spans="1:13">
      <c r="A269" s="254">
        <v>259</v>
      </c>
      <c r="B269" s="495" t="s">
        <v>408</v>
      </c>
      <c r="C269" s="492">
        <v>85.9</v>
      </c>
      <c r="D269" s="493">
        <v>86.316666666666663</v>
      </c>
      <c r="E269" s="493">
        <v>84.783333333333331</v>
      </c>
      <c r="F269" s="493">
        <v>83.666666666666671</v>
      </c>
      <c r="G269" s="493">
        <v>82.13333333333334</v>
      </c>
      <c r="H269" s="493">
        <v>87.433333333333323</v>
      </c>
      <c r="I269" s="493">
        <v>88.966666666666654</v>
      </c>
      <c r="J269" s="493">
        <v>90.083333333333314</v>
      </c>
      <c r="K269" s="492">
        <v>87.85</v>
      </c>
      <c r="L269" s="492">
        <v>85.2</v>
      </c>
      <c r="M269" s="492">
        <v>5.1128999999999998</v>
      </c>
    </row>
    <row r="270" spans="1:13">
      <c r="A270" s="254">
        <v>260</v>
      </c>
      <c r="B270" s="495" t="s">
        <v>409</v>
      </c>
      <c r="C270" s="492">
        <v>24</v>
      </c>
      <c r="D270" s="493">
        <v>24.133333333333336</v>
      </c>
      <c r="E270" s="493">
        <v>23.716666666666672</v>
      </c>
      <c r="F270" s="493">
        <v>23.433333333333337</v>
      </c>
      <c r="G270" s="493">
        <v>23.016666666666673</v>
      </c>
      <c r="H270" s="493">
        <v>24.416666666666671</v>
      </c>
      <c r="I270" s="493">
        <v>24.833333333333336</v>
      </c>
      <c r="J270" s="493">
        <v>25.116666666666671</v>
      </c>
      <c r="K270" s="492">
        <v>24.55</v>
      </c>
      <c r="L270" s="492">
        <v>23.85</v>
      </c>
      <c r="M270" s="492">
        <v>29.413779999999999</v>
      </c>
    </row>
    <row r="271" spans="1:13">
      <c r="A271" s="254">
        <v>261</v>
      </c>
      <c r="B271" s="495" t="s">
        <v>410</v>
      </c>
      <c r="C271" s="492">
        <v>68.45</v>
      </c>
      <c r="D271" s="493">
        <v>68.683333333333337</v>
      </c>
      <c r="E271" s="493">
        <v>67.51666666666668</v>
      </c>
      <c r="F271" s="493">
        <v>66.583333333333343</v>
      </c>
      <c r="G271" s="493">
        <v>65.416666666666686</v>
      </c>
      <c r="H271" s="493">
        <v>69.616666666666674</v>
      </c>
      <c r="I271" s="493">
        <v>70.783333333333331</v>
      </c>
      <c r="J271" s="493">
        <v>71.716666666666669</v>
      </c>
      <c r="K271" s="492">
        <v>69.849999999999994</v>
      </c>
      <c r="L271" s="492">
        <v>67.75</v>
      </c>
      <c r="M271" s="492">
        <v>4.9622599999999997</v>
      </c>
    </row>
    <row r="272" spans="1:13">
      <c r="A272" s="254">
        <v>262</v>
      </c>
      <c r="B272" s="495" t="s">
        <v>411</v>
      </c>
      <c r="C272" s="492">
        <v>81.3</v>
      </c>
      <c r="D272" s="493">
        <v>80.36666666666666</v>
      </c>
      <c r="E272" s="493">
        <v>76.933333333333323</v>
      </c>
      <c r="F272" s="493">
        <v>72.566666666666663</v>
      </c>
      <c r="G272" s="493">
        <v>69.133333333333326</v>
      </c>
      <c r="H272" s="493">
        <v>84.73333333333332</v>
      </c>
      <c r="I272" s="493">
        <v>88.166666666666657</v>
      </c>
      <c r="J272" s="493">
        <v>92.533333333333317</v>
      </c>
      <c r="K272" s="492">
        <v>83.8</v>
      </c>
      <c r="L272" s="492">
        <v>76</v>
      </c>
      <c r="M272" s="492">
        <v>109.21965</v>
      </c>
    </row>
    <row r="273" spans="1:13">
      <c r="A273" s="254">
        <v>263</v>
      </c>
      <c r="B273" s="495" t="s">
        <v>412</v>
      </c>
      <c r="C273" s="492">
        <v>164.25</v>
      </c>
      <c r="D273" s="493">
        <v>163.86666666666665</v>
      </c>
      <c r="E273" s="493">
        <v>161.33333333333329</v>
      </c>
      <c r="F273" s="493">
        <v>158.41666666666663</v>
      </c>
      <c r="G273" s="493">
        <v>155.88333333333327</v>
      </c>
      <c r="H273" s="493">
        <v>166.7833333333333</v>
      </c>
      <c r="I273" s="493">
        <v>169.31666666666666</v>
      </c>
      <c r="J273" s="493">
        <v>172.23333333333332</v>
      </c>
      <c r="K273" s="492">
        <v>166.4</v>
      </c>
      <c r="L273" s="492">
        <v>160.94999999999999</v>
      </c>
      <c r="M273" s="492">
        <v>13.53232</v>
      </c>
    </row>
    <row r="274" spans="1:13">
      <c r="A274" s="254">
        <v>264</v>
      </c>
      <c r="B274" s="495" t="s">
        <v>413</v>
      </c>
      <c r="C274" s="492">
        <v>90.3</v>
      </c>
      <c r="D274" s="493">
        <v>89.366666666666674</v>
      </c>
      <c r="E274" s="493">
        <v>87.733333333333348</v>
      </c>
      <c r="F274" s="493">
        <v>85.166666666666671</v>
      </c>
      <c r="G274" s="493">
        <v>83.533333333333346</v>
      </c>
      <c r="H274" s="493">
        <v>91.933333333333351</v>
      </c>
      <c r="I274" s="493">
        <v>93.566666666666677</v>
      </c>
      <c r="J274" s="493">
        <v>96.133333333333354</v>
      </c>
      <c r="K274" s="492">
        <v>91</v>
      </c>
      <c r="L274" s="492">
        <v>86.8</v>
      </c>
      <c r="M274" s="492">
        <v>48.67586</v>
      </c>
    </row>
    <row r="275" spans="1:13">
      <c r="A275" s="254">
        <v>265</v>
      </c>
      <c r="B275" s="495" t="s">
        <v>127</v>
      </c>
      <c r="C275" s="492">
        <v>454.25</v>
      </c>
      <c r="D275" s="493">
        <v>451.93333333333334</v>
      </c>
      <c r="E275" s="493">
        <v>444.61666666666667</v>
      </c>
      <c r="F275" s="493">
        <v>434.98333333333335</v>
      </c>
      <c r="G275" s="493">
        <v>427.66666666666669</v>
      </c>
      <c r="H275" s="493">
        <v>461.56666666666666</v>
      </c>
      <c r="I275" s="493">
        <v>468.88333333333338</v>
      </c>
      <c r="J275" s="493">
        <v>478.51666666666665</v>
      </c>
      <c r="K275" s="492">
        <v>459.25</v>
      </c>
      <c r="L275" s="492">
        <v>442.3</v>
      </c>
      <c r="M275" s="492">
        <v>207.39924999999999</v>
      </c>
    </row>
    <row r="276" spans="1:13">
      <c r="A276" s="254">
        <v>266</v>
      </c>
      <c r="B276" s="495" t="s">
        <v>414</v>
      </c>
      <c r="C276" s="492">
        <v>2372.8000000000002</v>
      </c>
      <c r="D276" s="493">
        <v>2390.2166666666667</v>
      </c>
      <c r="E276" s="493">
        <v>2346.5833333333335</v>
      </c>
      <c r="F276" s="493">
        <v>2320.3666666666668</v>
      </c>
      <c r="G276" s="493">
        <v>2276.7333333333336</v>
      </c>
      <c r="H276" s="493">
        <v>2416.4333333333334</v>
      </c>
      <c r="I276" s="493">
        <v>2460.0666666666666</v>
      </c>
      <c r="J276" s="493">
        <v>2486.2833333333333</v>
      </c>
      <c r="K276" s="492">
        <v>2433.85</v>
      </c>
      <c r="L276" s="492">
        <v>2364</v>
      </c>
      <c r="M276" s="492">
        <v>8.1140000000000004E-2</v>
      </c>
    </row>
    <row r="277" spans="1:13">
      <c r="A277" s="254">
        <v>267</v>
      </c>
      <c r="B277" s="495" t="s">
        <v>129</v>
      </c>
      <c r="C277" s="492">
        <v>2938.15</v>
      </c>
      <c r="D277" s="493">
        <v>2949.8333333333335</v>
      </c>
      <c r="E277" s="493">
        <v>2895.666666666667</v>
      </c>
      <c r="F277" s="493">
        <v>2853.1833333333334</v>
      </c>
      <c r="G277" s="493">
        <v>2799.0166666666669</v>
      </c>
      <c r="H277" s="493">
        <v>2992.3166666666671</v>
      </c>
      <c r="I277" s="493">
        <v>3046.483333333334</v>
      </c>
      <c r="J277" s="493">
        <v>3088.9666666666672</v>
      </c>
      <c r="K277" s="492">
        <v>3004</v>
      </c>
      <c r="L277" s="492">
        <v>2907.35</v>
      </c>
      <c r="M277" s="492">
        <v>5.9960800000000001</v>
      </c>
    </row>
    <row r="278" spans="1:13">
      <c r="A278" s="254">
        <v>268</v>
      </c>
      <c r="B278" s="495" t="s">
        <v>130</v>
      </c>
      <c r="C278" s="492">
        <v>873.2</v>
      </c>
      <c r="D278" s="493">
        <v>876.75</v>
      </c>
      <c r="E278" s="493">
        <v>864.5</v>
      </c>
      <c r="F278" s="493">
        <v>855.8</v>
      </c>
      <c r="G278" s="493">
        <v>843.55</v>
      </c>
      <c r="H278" s="493">
        <v>885.45</v>
      </c>
      <c r="I278" s="493">
        <v>897.7</v>
      </c>
      <c r="J278" s="493">
        <v>906.40000000000009</v>
      </c>
      <c r="K278" s="492">
        <v>889</v>
      </c>
      <c r="L278" s="492">
        <v>868.05</v>
      </c>
      <c r="M278" s="492">
        <v>8.8611199999999997</v>
      </c>
    </row>
    <row r="279" spans="1:13">
      <c r="A279" s="254">
        <v>269</v>
      </c>
      <c r="B279" s="495" t="s">
        <v>415</v>
      </c>
      <c r="C279" s="492">
        <v>148.4</v>
      </c>
      <c r="D279" s="493">
        <v>149.16666666666666</v>
      </c>
      <c r="E279" s="493">
        <v>146.83333333333331</v>
      </c>
      <c r="F279" s="493">
        <v>145.26666666666665</v>
      </c>
      <c r="G279" s="493">
        <v>142.93333333333331</v>
      </c>
      <c r="H279" s="493">
        <v>150.73333333333332</v>
      </c>
      <c r="I279" s="493">
        <v>153.06666666666663</v>
      </c>
      <c r="J279" s="493">
        <v>154.63333333333333</v>
      </c>
      <c r="K279" s="492">
        <v>151.5</v>
      </c>
      <c r="L279" s="492">
        <v>147.6</v>
      </c>
      <c r="M279" s="492">
        <v>4.43546</v>
      </c>
    </row>
    <row r="280" spans="1:13">
      <c r="A280" s="254">
        <v>270</v>
      </c>
      <c r="B280" s="495" t="s">
        <v>417</v>
      </c>
      <c r="C280" s="492">
        <v>519.9</v>
      </c>
      <c r="D280" s="493">
        <v>518.25</v>
      </c>
      <c r="E280" s="493">
        <v>513.65</v>
      </c>
      <c r="F280" s="493">
        <v>507.4</v>
      </c>
      <c r="G280" s="493">
        <v>502.79999999999995</v>
      </c>
      <c r="H280" s="493">
        <v>524.5</v>
      </c>
      <c r="I280" s="493">
        <v>529.09999999999991</v>
      </c>
      <c r="J280" s="493">
        <v>535.35</v>
      </c>
      <c r="K280" s="492">
        <v>522.85</v>
      </c>
      <c r="L280" s="492">
        <v>512</v>
      </c>
      <c r="M280" s="492">
        <v>0.66291999999999995</v>
      </c>
    </row>
    <row r="281" spans="1:13">
      <c r="A281" s="254">
        <v>271</v>
      </c>
      <c r="B281" s="495" t="s">
        <v>418</v>
      </c>
      <c r="C281" s="492">
        <v>199.65</v>
      </c>
      <c r="D281" s="493">
        <v>200.04999999999998</v>
      </c>
      <c r="E281" s="493">
        <v>197.59999999999997</v>
      </c>
      <c r="F281" s="493">
        <v>195.54999999999998</v>
      </c>
      <c r="G281" s="493">
        <v>193.09999999999997</v>
      </c>
      <c r="H281" s="493">
        <v>202.09999999999997</v>
      </c>
      <c r="I281" s="493">
        <v>204.54999999999995</v>
      </c>
      <c r="J281" s="493">
        <v>206.59999999999997</v>
      </c>
      <c r="K281" s="492">
        <v>202.5</v>
      </c>
      <c r="L281" s="492">
        <v>198</v>
      </c>
      <c r="M281" s="492">
        <v>8.7337100000000003</v>
      </c>
    </row>
    <row r="282" spans="1:13">
      <c r="A282" s="254">
        <v>272</v>
      </c>
      <c r="B282" s="495" t="s">
        <v>419</v>
      </c>
      <c r="C282" s="492">
        <v>184.25</v>
      </c>
      <c r="D282" s="493">
        <v>185.04999999999998</v>
      </c>
      <c r="E282" s="493">
        <v>182.29999999999995</v>
      </c>
      <c r="F282" s="493">
        <v>180.34999999999997</v>
      </c>
      <c r="G282" s="493">
        <v>177.59999999999994</v>
      </c>
      <c r="H282" s="493">
        <v>186.99999999999997</v>
      </c>
      <c r="I282" s="493">
        <v>189.75000000000003</v>
      </c>
      <c r="J282" s="493">
        <v>191.7</v>
      </c>
      <c r="K282" s="492">
        <v>187.8</v>
      </c>
      <c r="L282" s="492">
        <v>183.1</v>
      </c>
      <c r="M282" s="492">
        <v>1.6933</v>
      </c>
    </row>
    <row r="283" spans="1:13">
      <c r="A283" s="254">
        <v>273</v>
      </c>
      <c r="B283" s="495" t="s">
        <v>752</v>
      </c>
      <c r="C283" s="492">
        <v>897.95</v>
      </c>
      <c r="D283" s="493">
        <v>909.68333333333339</v>
      </c>
      <c r="E283" s="493">
        <v>871.41666666666674</v>
      </c>
      <c r="F283" s="493">
        <v>844.88333333333333</v>
      </c>
      <c r="G283" s="493">
        <v>806.61666666666667</v>
      </c>
      <c r="H283" s="493">
        <v>936.21666666666681</v>
      </c>
      <c r="I283" s="493">
        <v>974.48333333333346</v>
      </c>
      <c r="J283" s="493">
        <v>1001.0166666666669</v>
      </c>
      <c r="K283" s="492">
        <v>947.95</v>
      </c>
      <c r="L283" s="492">
        <v>883.15</v>
      </c>
      <c r="M283" s="492">
        <v>3.84463</v>
      </c>
    </row>
    <row r="284" spans="1:13">
      <c r="A284" s="254">
        <v>274</v>
      </c>
      <c r="B284" s="495" t="s">
        <v>420</v>
      </c>
      <c r="C284" s="492">
        <v>933.35</v>
      </c>
      <c r="D284" s="493">
        <v>936.7166666666667</v>
      </c>
      <c r="E284" s="493">
        <v>926.63333333333344</v>
      </c>
      <c r="F284" s="493">
        <v>919.91666666666674</v>
      </c>
      <c r="G284" s="493">
        <v>909.83333333333348</v>
      </c>
      <c r="H284" s="493">
        <v>943.43333333333339</v>
      </c>
      <c r="I284" s="493">
        <v>953.51666666666665</v>
      </c>
      <c r="J284" s="493">
        <v>960.23333333333335</v>
      </c>
      <c r="K284" s="492">
        <v>946.8</v>
      </c>
      <c r="L284" s="492">
        <v>930</v>
      </c>
      <c r="M284" s="492">
        <v>1.90273</v>
      </c>
    </row>
    <row r="285" spans="1:13">
      <c r="A285" s="254">
        <v>275</v>
      </c>
      <c r="B285" s="495" t="s">
        <v>421</v>
      </c>
      <c r="C285" s="492">
        <v>382.65</v>
      </c>
      <c r="D285" s="493">
        <v>380.81666666666661</v>
      </c>
      <c r="E285" s="493">
        <v>374.93333333333322</v>
      </c>
      <c r="F285" s="493">
        <v>367.21666666666664</v>
      </c>
      <c r="G285" s="493">
        <v>361.33333333333326</v>
      </c>
      <c r="H285" s="493">
        <v>388.53333333333319</v>
      </c>
      <c r="I285" s="493">
        <v>394.41666666666663</v>
      </c>
      <c r="J285" s="493">
        <v>402.13333333333316</v>
      </c>
      <c r="K285" s="492">
        <v>386.7</v>
      </c>
      <c r="L285" s="492">
        <v>373.1</v>
      </c>
      <c r="M285" s="492">
        <v>1.91035</v>
      </c>
    </row>
    <row r="286" spans="1:13">
      <c r="A286" s="254">
        <v>276</v>
      </c>
      <c r="B286" s="495" t="s">
        <v>422</v>
      </c>
      <c r="C286" s="492">
        <v>569.6</v>
      </c>
      <c r="D286" s="493">
        <v>567.0333333333333</v>
      </c>
      <c r="E286" s="493">
        <v>561.21666666666658</v>
      </c>
      <c r="F286" s="493">
        <v>552.83333333333326</v>
      </c>
      <c r="G286" s="493">
        <v>547.01666666666654</v>
      </c>
      <c r="H286" s="493">
        <v>575.41666666666663</v>
      </c>
      <c r="I286" s="493">
        <v>581.23333333333323</v>
      </c>
      <c r="J286" s="493">
        <v>589.61666666666667</v>
      </c>
      <c r="K286" s="492">
        <v>572.85</v>
      </c>
      <c r="L286" s="492">
        <v>558.65</v>
      </c>
      <c r="M286" s="492">
        <v>0.71733999999999998</v>
      </c>
    </row>
    <row r="287" spans="1:13">
      <c r="A287" s="254">
        <v>277</v>
      </c>
      <c r="B287" s="495" t="s">
        <v>423</v>
      </c>
      <c r="C287" s="492">
        <v>61.5</v>
      </c>
      <c r="D287" s="493">
        <v>61.933333333333337</v>
      </c>
      <c r="E287" s="493">
        <v>60.766666666666673</v>
      </c>
      <c r="F287" s="493">
        <v>60.033333333333339</v>
      </c>
      <c r="G287" s="493">
        <v>58.866666666666674</v>
      </c>
      <c r="H287" s="493">
        <v>62.666666666666671</v>
      </c>
      <c r="I287" s="493">
        <v>63.833333333333329</v>
      </c>
      <c r="J287" s="493">
        <v>64.566666666666663</v>
      </c>
      <c r="K287" s="492">
        <v>63.1</v>
      </c>
      <c r="L287" s="492">
        <v>61.2</v>
      </c>
      <c r="M287" s="492">
        <v>9.5209299999999999</v>
      </c>
    </row>
    <row r="288" spans="1:13">
      <c r="A288" s="254">
        <v>278</v>
      </c>
      <c r="B288" s="495" t="s">
        <v>424</v>
      </c>
      <c r="C288" s="492">
        <v>52.8</v>
      </c>
      <c r="D288" s="493">
        <v>53.233333333333327</v>
      </c>
      <c r="E288" s="493">
        <v>52.066666666666656</v>
      </c>
      <c r="F288" s="493">
        <v>51.333333333333329</v>
      </c>
      <c r="G288" s="493">
        <v>50.166666666666657</v>
      </c>
      <c r="H288" s="493">
        <v>53.966666666666654</v>
      </c>
      <c r="I288" s="493">
        <v>55.133333333333326</v>
      </c>
      <c r="J288" s="493">
        <v>55.866666666666653</v>
      </c>
      <c r="K288" s="492">
        <v>54.4</v>
      </c>
      <c r="L288" s="492">
        <v>52.5</v>
      </c>
      <c r="M288" s="492">
        <v>12.982620000000001</v>
      </c>
    </row>
    <row r="289" spans="1:13">
      <c r="A289" s="254">
        <v>279</v>
      </c>
      <c r="B289" s="495" t="s">
        <v>425</v>
      </c>
      <c r="C289" s="492">
        <v>602.20000000000005</v>
      </c>
      <c r="D289" s="493">
        <v>600.06666666666672</v>
      </c>
      <c r="E289" s="493">
        <v>588.13333333333344</v>
      </c>
      <c r="F289" s="493">
        <v>574.06666666666672</v>
      </c>
      <c r="G289" s="493">
        <v>562.13333333333344</v>
      </c>
      <c r="H289" s="493">
        <v>614.13333333333344</v>
      </c>
      <c r="I289" s="493">
        <v>626.06666666666661</v>
      </c>
      <c r="J289" s="493">
        <v>640.13333333333344</v>
      </c>
      <c r="K289" s="492">
        <v>612</v>
      </c>
      <c r="L289" s="492">
        <v>586</v>
      </c>
      <c r="M289" s="492">
        <v>3.4361700000000002</v>
      </c>
    </row>
    <row r="290" spans="1:13">
      <c r="A290" s="254">
        <v>280</v>
      </c>
      <c r="B290" s="495" t="s">
        <v>426</v>
      </c>
      <c r="C290" s="492">
        <v>401.05</v>
      </c>
      <c r="D290" s="493">
        <v>401.61666666666662</v>
      </c>
      <c r="E290" s="493">
        <v>393.23333333333323</v>
      </c>
      <c r="F290" s="493">
        <v>385.41666666666663</v>
      </c>
      <c r="G290" s="493">
        <v>377.03333333333325</v>
      </c>
      <c r="H290" s="493">
        <v>409.43333333333322</v>
      </c>
      <c r="I290" s="493">
        <v>417.81666666666655</v>
      </c>
      <c r="J290" s="493">
        <v>425.63333333333321</v>
      </c>
      <c r="K290" s="492">
        <v>410</v>
      </c>
      <c r="L290" s="492">
        <v>393.8</v>
      </c>
      <c r="M290" s="492">
        <v>3.3668</v>
      </c>
    </row>
    <row r="291" spans="1:13">
      <c r="A291" s="254">
        <v>281</v>
      </c>
      <c r="B291" s="495" t="s">
        <v>427</v>
      </c>
      <c r="C291" s="492">
        <v>219.4</v>
      </c>
      <c r="D291" s="493">
        <v>222.23333333333335</v>
      </c>
      <c r="E291" s="493">
        <v>214.41666666666669</v>
      </c>
      <c r="F291" s="493">
        <v>209.43333333333334</v>
      </c>
      <c r="G291" s="493">
        <v>201.61666666666667</v>
      </c>
      <c r="H291" s="493">
        <v>227.2166666666667</v>
      </c>
      <c r="I291" s="493">
        <v>235.03333333333336</v>
      </c>
      <c r="J291" s="493">
        <v>240.01666666666671</v>
      </c>
      <c r="K291" s="492">
        <v>230.05</v>
      </c>
      <c r="L291" s="492">
        <v>217.25</v>
      </c>
      <c r="M291" s="492">
        <v>1.31494</v>
      </c>
    </row>
    <row r="292" spans="1:13">
      <c r="A292" s="254">
        <v>282</v>
      </c>
      <c r="B292" s="495" t="s">
        <v>131</v>
      </c>
      <c r="C292" s="492">
        <v>1805</v>
      </c>
      <c r="D292" s="493">
        <v>1810.3333333333333</v>
      </c>
      <c r="E292" s="493">
        <v>1775.2166666666665</v>
      </c>
      <c r="F292" s="493">
        <v>1745.4333333333332</v>
      </c>
      <c r="G292" s="493">
        <v>1710.3166666666664</v>
      </c>
      <c r="H292" s="493">
        <v>1840.1166666666666</v>
      </c>
      <c r="I292" s="493">
        <v>1875.2333333333333</v>
      </c>
      <c r="J292" s="493">
        <v>1905.0166666666667</v>
      </c>
      <c r="K292" s="492">
        <v>1845.45</v>
      </c>
      <c r="L292" s="492">
        <v>1780.55</v>
      </c>
      <c r="M292" s="492">
        <v>39.600949999999997</v>
      </c>
    </row>
    <row r="293" spans="1:13">
      <c r="A293" s="254">
        <v>283</v>
      </c>
      <c r="B293" s="495" t="s">
        <v>132</v>
      </c>
      <c r="C293" s="492">
        <v>89.9</v>
      </c>
      <c r="D293" s="493">
        <v>90.850000000000009</v>
      </c>
      <c r="E293" s="493">
        <v>88.250000000000014</v>
      </c>
      <c r="F293" s="493">
        <v>86.600000000000009</v>
      </c>
      <c r="G293" s="493">
        <v>84.000000000000014</v>
      </c>
      <c r="H293" s="493">
        <v>92.500000000000014</v>
      </c>
      <c r="I293" s="493">
        <v>95.100000000000009</v>
      </c>
      <c r="J293" s="493">
        <v>96.750000000000014</v>
      </c>
      <c r="K293" s="492">
        <v>93.45</v>
      </c>
      <c r="L293" s="492">
        <v>89.2</v>
      </c>
      <c r="M293" s="492">
        <v>187.40477000000001</v>
      </c>
    </row>
    <row r="294" spans="1:13">
      <c r="A294" s="254">
        <v>284</v>
      </c>
      <c r="B294" s="495" t="s">
        <v>259</v>
      </c>
      <c r="C294" s="492">
        <v>2628.15</v>
      </c>
      <c r="D294" s="493">
        <v>2634.7166666666667</v>
      </c>
      <c r="E294" s="493">
        <v>2604.4333333333334</v>
      </c>
      <c r="F294" s="493">
        <v>2580.7166666666667</v>
      </c>
      <c r="G294" s="493">
        <v>2550.4333333333334</v>
      </c>
      <c r="H294" s="493">
        <v>2658.4333333333334</v>
      </c>
      <c r="I294" s="493">
        <v>2688.7166666666672</v>
      </c>
      <c r="J294" s="493">
        <v>2712.4333333333334</v>
      </c>
      <c r="K294" s="492">
        <v>2665</v>
      </c>
      <c r="L294" s="492">
        <v>2611</v>
      </c>
      <c r="M294" s="492">
        <v>1.46831</v>
      </c>
    </row>
    <row r="295" spans="1:13">
      <c r="A295" s="254">
        <v>285</v>
      </c>
      <c r="B295" s="495" t="s">
        <v>133</v>
      </c>
      <c r="C295" s="492">
        <v>411.5</v>
      </c>
      <c r="D295" s="493">
        <v>414.18333333333334</v>
      </c>
      <c r="E295" s="493">
        <v>406.76666666666665</v>
      </c>
      <c r="F295" s="493">
        <v>402.0333333333333</v>
      </c>
      <c r="G295" s="493">
        <v>394.61666666666662</v>
      </c>
      <c r="H295" s="493">
        <v>418.91666666666669</v>
      </c>
      <c r="I295" s="493">
        <v>426.33333333333331</v>
      </c>
      <c r="J295" s="493">
        <v>431.06666666666672</v>
      </c>
      <c r="K295" s="492">
        <v>421.6</v>
      </c>
      <c r="L295" s="492">
        <v>409.45</v>
      </c>
      <c r="M295" s="492">
        <v>35.999369999999999</v>
      </c>
    </row>
    <row r="296" spans="1:13">
      <c r="A296" s="254">
        <v>286</v>
      </c>
      <c r="B296" s="495" t="s">
        <v>753</v>
      </c>
      <c r="C296" s="492">
        <v>227.65</v>
      </c>
      <c r="D296" s="493">
        <v>227.29999999999998</v>
      </c>
      <c r="E296" s="493">
        <v>221.94999999999996</v>
      </c>
      <c r="F296" s="493">
        <v>216.24999999999997</v>
      </c>
      <c r="G296" s="493">
        <v>210.89999999999995</v>
      </c>
      <c r="H296" s="493">
        <v>232.99999999999997</v>
      </c>
      <c r="I296" s="493">
        <v>238.35</v>
      </c>
      <c r="J296" s="493">
        <v>244.04999999999998</v>
      </c>
      <c r="K296" s="492">
        <v>232.65</v>
      </c>
      <c r="L296" s="492">
        <v>221.6</v>
      </c>
      <c r="M296" s="492">
        <v>1.86531</v>
      </c>
    </row>
    <row r="297" spans="1:13">
      <c r="A297" s="254">
        <v>287</v>
      </c>
      <c r="B297" s="495" t="s">
        <v>428</v>
      </c>
      <c r="C297" s="492">
        <v>6121.6</v>
      </c>
      <c r="D297" s="493">
        <v>6117.2</v>
      </c>
      <c r="E297" s="493">
        <v>6054.4</v>
      </c>
      <c r="F297" s="493">
        <v>5987.2</v>
      </c>
      <c r="G297" s="493">
        <v>5924.4</v>
      </c>
      <c r="H297" s="493">
        <v>6184.4</v>
      </c>
      <c r="I297" s="493">
        <v>6247.2000000000007</v>
      </c>
      <c r="J297" s="493">
        <v>6314.4</v>
      </c>
      <c r="K297" s="492">
        <v>6180</v>
      </c>
      <c r="L297" s="492">
        <v>6050</v>
      </c>
      <c r="M297" s="492">
        <v>2.3980000000000001E-2</v>
      </c>
    </row>
    <row r="298" spans="1:13">
      <c r="A298" s="254">
        <v>288</v>
      </c>
      <c r="B298" s="495" t="s">
        <v>260</v>
      </c>
      <c r="C298" s="492">
        <v>3851</v>
      </c>
      <c r="D298" s="493">
        <v>3873.9333333333329</v>
      </c>
      <c r="E298" s="493">
        <v>3807.0666666666657</v>
      </c>
      <c r="F298" s="493">
        <v>3763.1333333333328</v>
      </c>
      <c r="G298" s="493">
        <v>3696.2666666666655</v>
      </c>
      <c r="H298" s="493">
        <v>3917.8666666666659</v>
      </c>
      <c r="I298" s="493">
        <v>3984.7333333333336</v>
      </c>
      <c r="J298" s="493">
        <v>4028.6666666666661</v>
      </c>
      <c r="K298" s="492">
        <v>3940.8</v>
      </c>
      <c r="L298" s="492">
        <v>3830</v>
      </c>
      <c r="M298" s="492">
        <v>2.5778799999999999</v>
      </c>
    </row>
    <row r="299" spans="1:13">
      <c r="A299" s="254">
        <v>289</v>
      </c>
      <c r="B299" s="495" t="s">
        <v>134</v>
      </c>
      <c r="C299" s="492">
        <v>1358.65</v>
      </c>
      <c r="D299" s="493">
        <v>1367.2333333333333</v>
      </c>
      <c r="E299" s="493">
        <v>1344.9166666666667</v>
      </c>
      <c r="F299" s="493">
        <v>1331.1833333333334</v>
      </c>
      <c r="G299" s="493">
        <v>1308.8666666666668</v>
      </c>
      <c r="H299" s="493">
        <v>1380.9666666666667</v>
      </c>
      <c r="I299" s="493">
        <v>1403.2833333333333</v>
      </c>
      <c r="J299" s="493">
        <v>1417.0166666666667</v>
      </c>
      <c r="K299" s="492">
        <v>1389.55</v>
      </c>
      <c r="L299" s="492">
        <v>1353.5</v>
      </c>
      <c r="M299" s="492">
        <v>22.213460000000001</v>
      </c>
    </row>
    <row r="300" spans="1:13">
      <c r="A300" s="254">
        <v>290</v>
      </c>
      <c r="B300" s="495" t="s">
        <v>429</v>
      </c>
      <c r="C300" s="492">
        <v>458.1</v>
      </c>
      <c r="D300" s="493">
        <v>464.05</v>
      </c>
      <c r="E300" s="493">
        <v>445.1</v>
      </c>
      <c r="F300" s="493">
        <v>432.1</v>
      </c>
      <c r="G300" s="493">
        <v>413.15000000000003</v>
      </c>
      <c r="H300" s="493">
        <v>477.05</v>
      </c>
      <c r="I300" s="493">
        <v>495.99999999999994</v>
      </c>
      <c r="J300" s="493">
        <v>509</v>
      </c>
      <c r="K300" s="492">
        <v>483</v>
      </c>
      <c r="L300" s="492">
        <v>451.05</v>
      </c>
      <c r="M300" s="492">
        <v>100.06556999999999</v>
      </c>
    </row>
    <row r="301" spans="1:13">
      <c r="A301" s="254">
        <v>291</v>
      </c>
      <c r="B301" s="495" t="s">
        <v>430</v>
      </c>
      <c r="C301" s="492">
        <v>35</v>
      </c>
      <c r="D301" s="493">
        <v>34.93333333333333</v>
      </c>
      <c r="E301" s="493">
        <v>33.86666666666666</v>
      </c>
      <c r="F301" s="493">
        <v>32.733333333333327</v>
      </c>
      <c r="G301" s="493">
        <v>31.666666666666657</v>
      </c>
      <c r="H301" s="493">
        <v>36.066666666666663</v>
      </c>
      <c r="I301" s="493">
        <v>37.13333333333334</v>
      </c>
      <c r="J301" s="493">
        <v>38.266666666666666</v>
      </c>
      <c r="K301" s="492">
        <v>36</v>
      </c>
      <c r="L301" s="492">
        <v>33.799999999999997</v>
      </c>
      <c r="M301" s="492">
        <v>8.0621100000000006</v>
      </c>
    </row>
    <row r="302" spans="1:13">
      <c r="A302" s="254">
        <v>292</v>
      </c>
      <c r="B302" s="495" t="s">
        <v>431</v>
      </c>
      <c r="C302" s="492">
        <v>1847.55</v>
      </c>
      <c r="D302" s="493">
        <v>1857.5333333333335</v>
      </c>
      <c r="E302" s="493">
        <v>1830.0166666666671</v>
      </c>
      <c r="F302" s="493">
        <v>1812.4833333333336</v>
      </c>
      <c r="G302" s="493">
        <v>1784.9666666666672</v>
      </c>
      <c r="H302" s="493">
        <v>1875.0666666666671</v>
      </c>
      <c r="I302" s="493">
        <v>1902.5833333333335</v>
      </c>
      <c r="J302" s="493">
        <v>1920.116666666667</v>
      </c>
      <c r="K302" s="492">
        <v>1885.05</v>
      </c>
      <c r="L302" s="492">
        <v>1840</v>
      </c>
      <c r="M302" s="492">
        <v>0.66876000000000002</v>
      </c>
    </row>
    <row r="303" spans="1:13">
      <c r="A303" s="254">
        <v>293</v>
      </c>
      <c r="B303" s="495" t="s">
        <v>135</v>
      </c>
      <c r="C303" s="492">
        <v>1055.5</v>
      </c>
      <c r="D303" s="493">
        <v>1056.5333333333335</v>
      </c>
      <c r="E303" s="493">
        <v>1048.166666666667</v>
      </c>
      <c r="F303" s="493">
        <v>1040.8333333333335</v>
      </c>
      <c r="G303" s="493">
        <v>1032.4666666666669</v>
      </c>
      <c r="H303" s="493">
        <v>1063.866666666667</v>
      </c>
      <c r="I303" s="493">
        <v>1072.2333333333333</v>
      </c>
      <c r="J303" s="493">
        <v>1079.5666666666671</v>
      </c>
      <c r="K303" s="492">
        <v>1064.9000000000001</v>
      </c>
      <c r="L303" s="492">
        <v>1049.2</v>
      </c>
      <c r="M303" s="492">
        <v>14.682359999999999</v>
      </c>
    </row>
    <row r="304" spans="1:13">
      <c r="A304" s="254">
        <v>294</v>
      </c>
      <c r="B304" s="495" t="s">
        <v>432</v>
      </c>
      <c r="C304" s="492">
        <v>1893.2</v>
      </c>
      <c r="D304" s="493">
        <v>1911.6833333333332</v>
      </c>
      <c r="E304" s="493">
        <v>1862.6166666666663</v>
      </c>
      <c r="F304" s="493">
        <v>1832.0333333333331</v>
      </c>
      <c r="G304" s="493">
        <v>1782.9666666666662</v>
      </c>
      <c r="H304" s="493">
        <v>1942.2666666666664</v>
      </c>
      <c r="I304" s="493">
        <v>1991.3333333333335</v>
      </c>
      <c r="J304" s="493">
        <v>2021.9166666666665</v>
      </c>
      <c r="K304" s="492">
        <v>1960.75</v>
      </c>
      <c r="L304" s="492">
        <v>1881.1</v>
      </c>
      <c r="M304" s="492">
        <v>0.34575</v>
      </c>
    </row>
    <row r="305" spans="1:13">
      <c r="A305" s="254">
        <v>295</v>
      </c>
      <c r="B305" s="495" t="s">
        <v>433</v>
      </c>
      <c r="C305" s="492">
        <v>817.15</v>
      </c>
      <c r="D305" s="493">
        <v>819.06666666666661</v>
      </c>
      <c r="E305" s="493">
        <v>812.08333333333326</v>
      </c>
      <c r="F305" s="493">
        <v>807.01666666666665</v>
      </c>
      <c r="G305" s="493">
        <v>800.0333333333333</v>
      </c>
      <c r="H305" s="493">
        <v>824.13333333333321</v>
      </c>
      <c r="I305" s="493">
        <v>831.11666666666656</v>
      </c>
      <c r="J305" s="493">
        <v>836.18333333333317</v>
      </c>
      <c r="K305" s="492">
        <v>826.05</v>
      </c>
      <c r="L305" s="492">
        <v>814</v>
      </c>
      <c r="M305" s="492">
        <v>6.8769999999999998E-2</v>
      </c>
    </row>
    <row r="306" spans="1:13">
      <c r="A306" s="254">
        <v>296</v>
      </c>
      <c r="B306" s="495" t="s">
        <v>434</v>
      </c>
      <c r="C306" s="492">
        <v>40.4</v>
      </c>
      <c r="D306" s="493">
        <v>40.733333333333327</v>
      </c>
      <c r="E306" s="493">
        <v>39.666666666666657</v>
      </c>
      <c r="F306" s="493">
        <v>38.93333333333333</v>
      </c>
      <c r="G306" s="493">
        <v>37.86666666666666</v>
      </c>
      <c r="H306" s="493">
        <v>41.466666666666654</v>
      </c>
      <c r="I306" s="493">
        <v>42.533333333333331</v>
      </c>
      <c r="J306" s="493">
        <v>43.266666666666652</v>
      </c>
      <c r="K306" s="492">
        <v>41.8</v>
      </c>
      <c r="L306" s="492">
        <v>40</v>
      </c>
      <c r="M306" s="492">
        <v>26.565020000000001</v>
      </c>
    </row>
    <row r="307" spans="1:13">
      <c r="A307" s="254">
        <v>297</v>
      </c>
      <c r="B307" s="495" t="s">
        <v>435</v>
      </c>
      <c r="C307" s="492">
        <v>160.55000000000001</v>
      </c>
      <c r="D307" s="493">
        <v>160.11666666666667</v>
      </c>
      <c r="E307" s="493">
        <v>155.33333333333334</v>
      </c>
      <c r="F307" s="493">
        <v>150.11666666666667</v>
      </c>
      <c r="G307" s="493">
        <v>145.33333333333334</v>
      </c>
      <c r="H307" s="493">
        <v>165.33333333333334</v>
      </c>
      <c r="I307" s="493">
        <v>170.11666666666665</v>
      </c>
      <c r="J307" s="493">
        <v>175.33333333333334</v>
      </c>
      <c r="K307" s="492">
        <v>164.9</v>
      </c>
      <c r="L307" s="492">
        <v>154.9</v>
      </c>
      <c r="M307" s="492">
        <v>19.635449999999999</v>
      </c>
    </row>
    <row r="308" spans="1:13">
      <c r="A308" s="254">
        <v>298</v>
      </c>
      <c r="B308" s="495" t="s">
        <v>146</v>
      </c>
      <c r="C308" s="492">
        <v>77656.899999999994</v>
      </c>
      <c r="D308" s="493">
        <v>78087.3</v>
      </c>
      <c r="E308" s="493">
        <v>77074.600000000006</v>
      </c>
      <c r="F308" s="493">
        <v>76492.3</v>
      </c>
      <c r="G308" s="493">
        <v>75479.600000000006</v>
      </c>
      <c r="H308" s="493">
        <v>78669.600000000006</v>
      </c>
      <c r="I308" s="493">
        <v>79682.299999999988</v>
      </c>
      <c r="J308" s="493">
        <v>80264.600000000006</v>
      </c>
      <c r="K308" s="492">
        <v>79100</v>
      </c>
      <c r="L308" s="492">
        <v>77505</v>
      </c>
      <c r="M308" s="492">
        <v>0.18240000000000001</v>
      </c>
    </row>
    <row r="309" spans="1:13">
      <c r="A309" s="254">
        <v>299</v>
      </c>
      <c r="B309" s="495" t="s">
        <v>143</v>
      </c>
      <c r="C309" s="492">
        <v>1097.55</v>
      </c>
      <c r="D309" s="493">
        <v>1104.1000000000001</v>
      </c>
      <c r="E309" s="493">
        <v>1088.0000000000002</v>
      </c>
      <c r="F309" s="493">
        <v>1078.45</v>
      </c>
      <c r="G309" s="493">
        <v>1062.3500000000001</v>
      </c>
      <c r="H309" s="493">
        <v>1113.6500000000003</v>
      </c>
      <c r="I309" s="493">
        <v>1129.7500000000002</v>
      </c>
      <c r="J309" s="493">
        <v>1139.3000000000004</v>
      </c>
      <c r="K309" s="492">
        <v>1120.2</v>
      </c>
      <c r="L309" s="492">
        <v>1094.55</v>
      </c>
      <c r="M309" s="492">
        <v>2.9209499999999999</v>
      </c>
    </row>
    <row r="310" spans="1:13">
      <c r="A310" s="254">
        <v>300</v>
      </c>
      <c r="B310" s="495" t="s">
        <v>436</v>
      </c>
      <c r="C310" s="492">
        <v>3665.9</v>
      </c>
      <c r="D310" s="493">
        <v>3654.25</v>
      </c>
      <c r="E310" s="493">
        <v>3613.5</v>
      </c>
      <c r="F310" s="493">
        <v>3561.1</v>
      </c>
      <c r="G310" s="493">
        <v>3520.35</v>
      </c>
      <c r="H310" s="493">
        <v>3706.65</v>
      </c>
      <c r="I310" s="493">
        <v>3747.4</v>
      </c>
      <c r="J310" s="493">
        <v>3799.8</v>
      </c>
      <c r="K310" s="492">
        <v>3695</v>
      </c>
      <c r="L310" s="492">
        <v>3601.85</v>
      </c>
      <c r="M310" s="492">
        <v>9.4890000000000002E-2</v>
      </c>
    </row>
    <row r="311" spans="1:13">
      <c r="A311" s="254">
        <v>301</v>
      </c>
      <c r="B311" s="495" t="s">
        <v>437</v>
      </c>
      <c r="C311" s="492">
        <v>283.35000000000002</v>
      </c>
      <c r="D311" s="493">
        <v>286.05</v>
      </c>
      <c r="E311" s="493">
        <v>273.45000000000005</v>
      </c>
      <c r="F311" s="493">
        <v>263.55</v>
      </c>
      <c r="G311" s="493">
        <v>250.95000000000005</v>
      </c>
      <c r="H311" s="493">
        <v>295.95000000000005</v>
      </c>
      <c r="I311" s="493">
        <v>308.55000000000007</v>
      </c>
      <c r="J311" s="493">
        <v>318.45000000000005</v>
      </c>
      <c r="K311" s="492">
        <v>298.64999999999998</v>
      </c>
      <c r="L311" s="492">
        <v>276.14999999999998</v>
      </c>
      <c r="M311" s="492">
        <v>3.2156500000000001</v>
      </c>
    </row>
    <row r="312" spans="1:13">
      <c r="A312" s="254">
        <v>302</v>
      </c>
      <c r="B312" s="495" t="s">
        <v>137</v>
      </c>
      <c r="C312" s="492">
        <v>165.3</v>
      </c>
      <c r="D312" s="493">
        <v>166.81666666666669</v>
      </c>
      <c r="E312" s="493">
        <v>163.38333333333338</v>
      </c>
      <c r="F312" s="493">
        <v>161.4666666666667</v>
      </c>
      <c r="G312" s="493">
        <v>158.03333333333339</v>
      </c>
      <c r="H312" s="493">
        <v>168.73333333333338</v>
      </c>
      <c r="I312" s="493">
        <v>172.16666666666671</v>
      </c>
      <c r="J312" s="493">
        <v>174.08333333333337</v>
      </c>
      <c r="K312" s="492">
        <v>170.25</v>
      </c>
      <c r="L312" s="492">
        <v>164.9</v>
      </c>
      <c r="M312" s="492">
        <v>83.108710000000002</v>
      </c>
    </row>
    <row r="313" spans="1:13">
      <c r="A313" s="254">
        <v>303</v>
      </c>
      <c r="B313" s="495" t="s">
        <v>136</v>
      </c>
      <c r="C313" s="492">
        <v>774.6</v>
      </c>
      <c r="D313" s="493">
        <v>778.41666666666663</v>
      </c>
      <c r="E313" s="493">
        <v>764.7833333333333</v>
      </c>
      <c r="F313" s="493">
        <v>754.9666666666667</v>
      </c>
      <c r="G313" s="493">
        <v>741.33333333333337</v>
      </c>
      <c r="H313" s="493">
        <v>788.23333333333323</v>
      </c>
      <c r="I313" s="493">
        <v>801.86666666666667</v>
      </c>
      <c r="J313" s="493">
        <v>811.68333333333317</v>
      </c>
      <c r="K313" s="492">
        <v>792.05</v>
      </c>
      <c r="L313" s="492">
        <v>768.6</v>
      </c>
      <c r="M313" s="492">
        <v>36.423229999999997</v>
      </c>
    </row>
    <row r="314" spans="1:13">
      <c r="A314" s="254">
        <v>304</v>
      </c>
      <c r="B314" s="495" t="s">
        <v>438</v>
      </c>
      <c r="C314" s="492">
        <v>172.25</v>
      </c>
      <c r="D314" s="493">
        <v>173.56666666666669</v>
      </c>
      <c r="E314" s="493">
        <v>168.73333333333338</v>
      </c>
      <c r="F314" s="493">
        <v>165.2166666666667</v>
      </c>
      <c r="G314" s="493">
        <v>160.38333333333338</v>
      </c>
      <c r="H314" s="493">
        <v>177.08333333333337</v>
      </c>
      <c r="I314" s="493">
        <v>181.91666666666669</v>
      </c>
      <c r="J314" s="493">
        <v>185.43333333333337</v>
      </c>
      <c r="K314" s="492">
        <v>178.4</v>
      </c>
      <c r="L314" s="492">
        <v>170.05</v>
      </c>
      <c r="M314" s="492">
        <v>9.7676700000000007</v>
      </c>
    </row>
    <row r="315" spans="1:13">
      <c r="A315" s="254">
        <v>305</v>
      </c>
      <c r="B315" s="495" t="s">
        <v>439</v>
      </c>
      <c r="C315" s="492">
        <v>210.95</v>
      </c>
      <c r="D315" s="493">
        <v>212.4</v>
      </c>
      <c r="E315" s="493">
        <v>209.05</v>
      </c>
      <c r="F315" s="493">
        <v>207.15</v>
      </c>
      <c r="G315" s="493">
        <v>203.8</v>
      </c>
      <c r="H315" s="493">
        <v>214.3</v>
      </c>
      <c r="I315" s="493">
        <v>217.64999999999998</v>
      </c>
      <c r="J315" s="493">
        <v>219.55</v>
      </c>
      <c r="K315" s="492">
        <v>215.75</v>
      </c>
      <c r="L315" s="492">
        <v>210.5</v>
      </c>
      <c r="M315" s="492">
        <v>0.19417000000000001</v>
      </c>
    </row>
    <row r="316" spans="1:13">
      <c r="A316" s="254">
        <v>306</v>
      </c>
      <c r="B316" s="495" t="s">
        <v>440</v>
      </c>
      <c r="C316" s="492">
        <v>550.4</v>
      </c>
      <c r="D316" s="493">
        <v>556.41666666666663</v>
      </c>
      <c r="E316" s="493">
        <v>535.13333333333321</v>
      </c>
      <c r="F316" s="493">
        <v>519.86666666666656</v>
      </c>
      <c r="G316" s="493">
        <v>498.58333333333314</v>
      </c>
      <c r="H316" s="493">
        <v>571.68333333333328</v>
      </c>
      <c r="I316" s="493">
        <v>592.96666666666681</v>
      </c>
      <c r="J316" s="493">
        <v>608.23333333333335</v>
      </c>
      <c r="K316" s="492">
        <v>577.70000000000005</v>
      </c>
      <c r="L316" s="492">
        <v>541.15</v>
      </c>
      <c r="M316" s="492">
        <v>2.0149499999999998</v>
      </c>
    </row>
    <row r="317" spans="1:13">
      <c r="A317" s="254">
        <v>307</v>
      </c>
      <c r="B317" s="495" t="s">
        <v>138</v>
      </c>
      <c r="C317" s="492">
        <v>147.19999999999999</v>
      </c>
      <c r="D317" s="493">
        <v>148.04999999999998</v>
      </c>
      <c r="E317" s="493">
        <v>145.34999999999997</v>
      </c>
      <c r="F317" s="493">
        <v>143.49999999999997</v>
      </c>
      <c r="G317" s="493">
        <v>140.79999999999995</v>
      </c>
      <c r="H317" s="493">
        <v>149.89999999999998</v>
      </c>
      <c r="I317" s="493">
        <v>152.59999999999997</v>
      </c>
      <c r="J317" s="493">
        <v>154.44999999999999</v>
      </c>
      <c r="K317" s="492">
        <v>150.75</v>
      </c>
      <c r="L317" s="492">
        <v>146.19999999999999</v>
      </c>
      <c r="M317" s="492">
        <v>25.971679999999999</v>
      </c>
    </row>
    <row r="318" spans="1:13">
      <c r="A318" s="254">
        <v>308</v>
      </c>
      <c r="B318" s="495" t="s">
        <v>261</v>
      </c>
      <c r="C318" s="492">
        <v>42.65</v>
      </c>
      <c r="D318" s="493">
        <v>41.35</v>
      </c>
      <c r="E318" s="493">
        <v>39.550000000000004</v>
      </c>
      <c r="F318" s="493">
        <v>36.450000000000003</v>
      </c>
      <c r="G318" s="493">
        <v>34.650000000000006</v>
      </c>
      <c r="H318" s="493">
        <v>44.45</v>
      </c>
      <c r="I318" s="493">
        <v>46.25</v>
      </c>
      <c r="J318" s="493">
        <v>49.35</v>
      </c>
      <c r="K318" s="492">
        <v>43.15</v>
      </c>
      <c r="L318" s="492">
        <v>38.25</v>
      </c>
      <c r="M318" s="492">
        <v>186.84755999999999</v>
      </c>
    </row>
    <row r="319" spans="1:13">
      <c r="A319" s="254">
        <v>309</v>
      </c>
      <c r="B319" s="495" t="s">
        <v>139</v>
      </c>
      <c r="C319" s="492">
        <v>409.85</v>
      </c>
      <c r="D319" s="493">
        <v>410.59999999999997</v>
      </c>
      <c r="E319" s="493">
        <v>406.74999999999994</v>
      </c>
      <c r="F319" s="493">
        <v>403.65</v>
      </c>
      <c r="G319" s="493">
        <v>399.79999999999995</v>
      </c>
      <c r="H319" s="493">
        <v>413.69999999999993</v>
      </c>
      <c r="I319" s="493">
        <v>417.54999999999995</v>
      </c>
      <c r="J319" s="493">
        <v>420.64999999999992</v>
      </c>
      <c r="K319" s="492">
        <v>414.45</v>
      </c>
      <c r="L319" s="492">
        <v>407.5</v>
      </c>
      <c r="M319" s="492">
        <v>7.1704600000000003</v>
      </c>
    </row>
    <row r="320" spans="1:13">
      <c r="A320" s="254">
        <v>310</v>
      </c>
      <c r="B320" s="495" t="s">
        <v>140</v>
      </c>
      <c r="C320" s="492">
        <v>6565.65</v>
      </c>
      <c r="D320" s="493">
        <v>6588.3666666666659</v>
      </c>
      <c r="E320" s="493">
        <v>6529.2833333333319</v>
      </c>
      <c r="F320" s="493">
        <v>6492.9166666666661</v>
      </c>
      <c r="G320" s="493">
        <v>6433.8333333333321</v>
      </c>
      <c r="H320" s="493">
        <v>6624.7333333333318</v>
      </c>
      <c r="I320" s="493">
        <v>6683.8166666666657</v>
      </c>
      <c r="J320" s="493">
        <v>6720.1833333333316</v>
      </c>
      <c r="K320" s="492">
        <v>6647.45</v>
      </c>
      <c r="L320" s="492">
        <v>6552</v>
      </c>
      <c r="M320" s="492">
        <v>7.5707500000000003</v>
      </c>
    </row>
    <row r="321" spans="1:13">
      <c r="A321" s="254">
        <v>311</v>
      </c>
      <c r="B321" s="495" t="s">
        <v>142</v>
      </c>
      <c r="C321" s="492">
        <v>914.55</v>
      </c>
      <c r="D321" s="493">
        <v>918.66666666666663</v>
      </c>
      <c r="E321" s="493">
        <v>908.33333333333326</v>
      </c>
      <c r="F321" s="493">
        <v>902.11666666666667</v>
      </c>
      <c r="G321" s="493">
        <v>891.7833333333333</v>
      </c>
      <c r="H321" s="493">
        <v>924.88333333333321</v>
      </c>
      <c r="I321" s="493">
        <v>935.21666666666647</v>
      </c>
      <c r="J321" s="493">
        <v>941.43333333333317</v>
      </c>
      <c r="K321" s="492">
        <v>929</v>
      </c>
      <c r="L321" s="492">
        <v>912.45</v>
      </c>
      <c r="M321" s="492">
        <v>2.5398999999999998</v>
      </c>
    </row>
    <row r="322" spans="1:13">
      <c r="A322" s="254">
        <v>312</v>
      </c>
      <c r="B322" s="495" t="s">
        <v>441</v>
      </c>
      <c r="C322" s="492">
        <v>2392.8000000000002</v>
      </c>
      <c r="D322" s="493">
        <v>2407.8666666666668</v>
      </c>
      <c r="E322" s="493">
        <v>2355.9333333333334</v>
      </c>
      <c r="F322" s="493">
        <v>2319.0666666666666</v>
      </c>
      <c r="G322" s="493">
        <v>2267.1333333333332</v>
      </c>
      <c r="H322" s="493">
        <v>2444.7333333333336</v>
      </c>
      <c r="I322" s="493">
        <v>2496.666666666667</v>
      </c>
      <c r="J322" s="493">
        <v>2533.5333333333338</v>
      </c>
      <c r="K322" s="492">
        <v>2459.8000000000002</v>
      </c>
      <c r="L322" s="492">
        <v>2371</v>
      </c>
      <c r="M322" s="492">
        <v>0.85411999999999999</v>
      </c>
    </row>
    <row r="323" spans="1:13">
      <c r="A323" s="254">
        <v>313</v>
      </c>
      <c r="B323" s="495" t="s">
        <v>144</v>
      </c>
      <c r="C323" s="492">
        <v>2097.8000000000002</v>
      </c>
      <c r="D323" s="493">
        <v>2113.4</v>
      </c>
      <c r="E323" s="493">
        <v>2074.4</v>
      </c>
      <c r="F323" s="493">
        <v>2051</v>
      </c>
      <c r="G323" s="493">
        <v>2012</v>
      </c>
      <c r="H323" s="493">
        <v>2136.8000000000002</v>
      </c>
      <c r="I323" s="493">
        <v>2175.8000000000002</v>
      </c>
      <c r="J323" s="493">
        <v>2199.2000000000003</v>
      </c>
      <c r="K323" s="492">
        <v>2152.4</v>
      </c>
      <c r="L323" s="492">
        <v>2090</v>
      </c>
      <c r="M323" s="492">
        <v>5.67333</v>
      </c>
    </row>
    <row r="324" spans="1:13">
      <c r="A324" s="254">
        <v>314</v>
      </c>
      <c r="B324" s="495" t="s">
        <v>442</v>
      </c>
      <c r="C324" s="492">
        <v>100.4</v>
      </c>
      <c r="D324" s="493">
        <v>101.2</v>
      </c>
      <c r="E324" s="493">
        <v>98.75</v>
      </c>
      <c r="F324" s="493">
        <v>97.1</v>
      </c>
      <c r="G324" s="493">
        <v>94.649999999999991</v>
      </c>
      <c r="H324" s="493">
        <v>102.85000000000001</v>
      </c>
      <c r="I324" s="493">
        <v>105.30000000000003</v>
      </c>
      <c r="J324" s="493">
        <v>106.95000000000002</v>
      </c>
      <c r="K324" s="492">
        <v>103.65</v>
      </c>
      <c r="L324" s="492">
        <v>99.55</v>
      </c>
      <c r="M324" s="492">
        <v>3.3292199999999998</v>
      </c>
    </row>
    <row r="325" spans="1:13">
      <c r="A325" s="254">
        <v>315</v>
      </c>
      <c r="B325" s="495" t="s">
        <v>443</v>
      </c>
      <c r="C325" s="492">
        <v>531.5</v>
      </c>
      <c r="D325" s="493">
        <v>534.73333333333335</v>
      </c>
      <c r="E325" s="493">
        <v>524.4666666666667</v>
      </c>
      <c r="F325" s="493">
        <v>517.43333333333339</v>
      </c>
      <c r="G325" s="493">
        <v>507.16666666666674</v>
      </c>
      <c r="H325" s="493">
        <v>541.76666666666665</v>
      </c>
      <c r="I325" s="493">
        <v>552.0333333333333</v>
      </c>
      <c r="J325" s="493">
        <v>559.06666666666661</v>
      </c>
      <c r="K325" s="492">
        <v>545</v>
      </c>
      <c r="L325" s="492">
        <v>527.70000000000005</v>
      </c>
      <c r="M325" s="492">
        <v>1.11419</v>
      </c>
    </row>
    <row r="326" spans="1:13">
      <c r="A326" s="254">
        <v>316</v>
      </c>
      <c r="B326" s="495" t="s">
        <v>754</v>
      </c>
      <c r="C326" s="492">
        <v>186.5</v>
      </c>
      <c r="D326" s="493">
        <v>186.23333333333335</v>
      </c>
      <c r="E326" s="493">
        <v>184.51666666666671</v>
      </c>
      <c r="F326" s="493">
        <v>182.53333333333336</v>
      </c>
      <c r="G326" s="493">
        <v>180.81666666666672</v>
      </c>
      <c r="H326" s="493">
        <v>188.2166666666667</v>
      </c>
      <c r="I326" s="493">
        <v>189.93333333333334</v>
      </c>
      <c r="J326" s="493">
        <v>191.91666666666669</v>
      </c>
      <c r="K326" s="492">
        <v>187.95</v>
      </c>
      <c r="L326" s="492">
        <v>184.25</v>
      </c>
      <c r="M326" s="492">
        <v>4.1327299999999996</v>
      </c>
    </row>
    <row r="327" spans="1:13">
      <c r="A327" s="254">
        <v>317</v>
      </c>
      <c r="B327" s="495" t="s">
        <v>145</v>
      </c>
      <c r="C327" s="492">
        <v>219.4</v>
      </c>
      <c r="D327" s="493">
        <v>220.73333333333335</v>
      </c>
      <c r="E327" s="493">
        <v>217.16666666666669</v>
      </c>
      <c r="F327" s="493">
        <v>214.93333333333334</v>
      </c>
      <c r="G327" s="493">
        <v>211.36666666666667</v>
      </c>
      <c r="H327" s="493">
        <v>222.9666666666667</v>
      </c>
      <c r="I327" s="493">
        <v>226.53333333333336</v>
      </c>
      <c r="J327" s="493">
        <v>228.76666666666671</v>
      </c>
      <c r="K327" s="492">
        <v>224.3</v>
      </c>
      <c r="L327" s="492">
        <v>218.5</v>
      </c>
      <c r="M327" s="492">
        <v>84.281030000000001</v>
      </c>
    </row>
    <row r="328" spans="1:13">
      <c r="A328" s="254">
        <v>318</v>
      </c>
      <c r="B328" s="495" t="s">
        <v>444</v>
      </c>
      <c r="C328" s="492">
        <v>629.29999999999995</v>
      </c>
      <c r="D328" s="493">
        <v>626.1</v>
      </c>
      <c r="E328" s="493">
        <v>618.20000000000005</v>
      </c>
      <c r="F328" s="493">
        <v>607.1</v>
      </c>
      <c r="G328" s="493">
        <v>599.20000000000005</v>
      </c>
      <c r="H328" s="493">
        <v>637.20000000000005</v>
      </c>
      <c r="I328" s="493">
        <v>645.09999999999991</v>
      </c>
      <c r="J328" s="493">
        <v>656.2</v>
      </c>
      <c r="K328" s="492">
        <v>634</v>
      </c>
      <c r="L328" s="492">
        <v>615</v>
      </c>
      <c r="M328" s="492">
        <v>3.4634999999999998</v>
      </c>
    </row>
    <row r="329" spans="1:13">
      <c r="A329" s="254">
        <v>319</v>
      </c>
      <c r="B329" s="495" t="s">
        <v>262</v>
      </c>
      <c r="C329" s="492">
        <v>1770</v>
      </c>
      <c r="D329" s="493">
        <v>1764.5666666666666</v>
      </c>
      <c r="E329" s="493">
        <v>1753.1833333333332</v>
      </c>
      <c r="F329" s="493">
        <v>1736.3666666666666</v>
      </c>
      <c r="G329" s="493">
        <v>1724.9833333333331</v>
      </c>
      <c r="H329" s="493">
        <v>1781.3833333333332</v>
      </c>
      <c r="I329" s="493">
        <v>1792.7666666666664</v>
      </c>
      <c r="J329" s="493">
        <v>1809.5833333333333</v>
      </c>
      <c r="K329" s="492">
        <v>1775.95</v>
      </c>
      <c r="L329" s="492">
        <v>1747.75</v>
      </c>
      <c r="M329" s="492">
        <v>5.6692799999999997</v>
      </c>
    </row>
    <row r="330" spans="1:13">
      <c r="A330" s="254">
        <v>320</v>
      </c>
      <c r="B330" s="495" t="s">
        <v>445</v>
      </c>
      <c r="C330" s="492">
        <v>1532.1</v>
      </c>
      <c r="D330" s="493">
        <v>1537.8666666666668</v>
      </c>
      <c r="E330" s="493">
        <v>1521.2333333333336</v>
      </c>
      <c r="F330" s="493">
        <v>1510.3666666666668</v>
      </c>
      <c r="G330" s="493">
        <v>1493.7333333333336</v>
      </c>
      <c r="H330" s="493">
        <v>1548.7333333333336</v>
      </c>
      <c r="I330" s="493">
        <v>1565.3666666666668</v>
      </c>
      <c r="J330" s="493">
        <v>1576.2333333333336</v>
      </c>
      <c r="K330" s="492">
        <v>1554.5</v>
      </c>
      <c r="L330" s="492">
        <v>1527</v>
      </c>
      <c r="M330" s="492">
        <v>1.3147800000000001</v>
      </c>
    </row>
    <row r="331" spans="1:13">
      <c r="A331" s="254">
        <v>321</v>
      </c>
      <c r="B331" s="495" t="s">
        <v>147</v>
      </c>
      <c r="C331" s="492">
        <v>1166.25</v>
      </c>
      <c r="D331" s="493">
        <v>1174.0333333333333</v>
      </c>
      <c r="E331" s="493">
        <v>1154.3666666666666</v>
      </c>
      <c r="F331" s="493">
        <v>1142.4833333333333</v>
      </c>
      <c r="G331" s="493">
        <v>1122.8166666666666</v>
      </c>
      <c r="H331" s="493">
        <v>1185.9166666666665</v>
      </c>
      <c r="I331" s="493">
        <v>1205.5833333333335</v>
      </c>
      <c r="J331" s="493">
        <v>1217.4666666666665</v>
      </c>
      <c r="K331" s="492">
        <v>1193.7</v>
      </c>
      <c r="L331" s="492">
        <v>1162.1500000000001</v>
      </c>
      <c r="M331" s="492">
        <v>11.191269999999999</v>
      </c>
    </row>
    <row r="332" spans="1:13">
      <c r="A332" s="254">
        <v>322</v>
      </c>
      <c r="B332" s="495" t="s">
        <v>263</v>
      </c>
      <c r="C332" s="492">
        <v>890.15</v>
      </c>
      <c r="D332" s="493">
        <v>895.66666666666663</v>
      </c>
      <c r="E332" s="493">
        <v>880.5333333333333</v>
      </c>
      <c r="F332" s="493">
        <v>870.91666666666663</v>
      </c>
      <c r="G332" s="493">
        <v>855.7833333333333</v>
      </c>
      <c r="H332" s="493">
        <v>905.2833333333333</v>
      </c>
      <c r="I332" s="493">
        <v>920.41666666666674</v>
      </c>
      <c r="J332" s="493">
        <v>930.0333333333333</v>
      </c>
      <c r="K332" s="492">
        <v>910.8</v>
      </c>
      <c r="L332" s="492">
        <v>886.05</v>
      </c>
      <c r="M332" s="492">
        <v>2.3780800000000002</v>
      </c>
    </row>
    <row r="333" spans="1:13">
      <c r="A333" s="254">
        <v>323</v>
      </c>
      <c r="B333" s="495" t="s">
        <v>149</v>
      </c>
      <c r="C333" s="492">
        <v>41.15</v>
      </c>
      <c r="D333" s="493">
        <v>41.416666666666664</v>
      </c>
      <c r="E333" s="493">
        <v>40.533333333333331</v>
      </c>
      <c r="F333" s="493">
        <v>39.916666666666664</v>
      </c>
      <c r="G333" s="493">
        <v>39.033333333333331</v>
      </c>
      <c r="H333" s="493">
        <v>42.033333333333331</v>
      </c>
      <c r="I333" s="493">
        <v>42.916666666666671</v>
      </c>
      <c r="J333" s="493">
        <v>43.533333333333331</v>
      </c>
      <c r="K333" s="492">
        <v>42.3</v>
      </c>
      <c r="L333" s="492">
        <v>40.799999999999997</v>
      </c>
      <c r="M333" s="492">
        <v>61.112169999999999</v>
      </c>
    </row>
    <row r="334" spans="1:13">
      <c r="A334" s="254">
        <v>324</v>
      </c>
      <c r="B334" s="495" t="s">
        <v>150</v>
      </c>
      <c r="C334" s="492">
        <v>75.8</v>
      </c>
      <c r="D334" s="493">
        <v>76.350000000000009</v>
      </c>
      <c r="E334" s="493">
        <v>74.950000000000017</v>
      </c>
      <c r="F334" s="493">
        <v>74.100000000000009</v>
      </c>
      <c r="G334" s="493">
        <v>72.700000000000017</v>
      </c>
      <c r="H334" s="493">
        <v>77.200000000000017</v>
      </c>
      <c r="I334" s="493">
        <v>78.600000000000023</v>
      </c>
      <c r="J334" s="493">
        <v>79.450000000000017</v>
      </c>
      <c r="K334" s="492">
        <v>77.75</v>
      </c>
      <c r="L334" s="492">
        <v>75.5</v>
      </c>
      <c r="M334" s="492">
        <v>28.376850000000001</v>
      </c>
    </row>
    <row r="335" spans="1:13">
      <c r="A335" s="254">
        <v>325</v>
      </c>
      <c r="B335" s="495" t="s">
        <v>446</v>
      </c>
      <c r="C335" s="492">
        <v>506.1</v>
      </c>
      <c r="D335" s="493">
        <v>509.33333333333331</v>
      </c>
      <c r="E335" s="493">
        <v>500.86666666666667</v>
      </c>
      <c r="F335" s="493">
        <v>495.63333333333338</v>
      </c>
      <c r="G335" s="493">
        <v>487.16666666666674</v>
      </c>
      <c r="H335" s="493">
        <v>514.56666666666661</v>
      </c>
      <c r="I335" s="493">
        <v>523.03333333333319</v>
      </c>
      <c r="J335" s="493">
        <v>528.26666666666654</v>
      </c>
      <c r="K335" s="492">
        <v>517.79999999999995</v>
      </c>
      <c r="L335" s="492">
        <v>504.1</v>
      </c>
      <c r="M335" s="492">
        <v>0.34034999999999999</v>
      </c>
    </row>
    <row r="336" spans="1:13">
      <c r="A336" s="254">
        <v>326</v>
      </c>
      <c r="B336" s="495" t="s">
        <v>264</v>
      </c>
      <c r="C336" s="492">
        <v>24.35</v>
      </c>
      <c r="D336" s="493">
        <v>24.400000000000002</v>
      </c>
      <c r="E336" s="493">
        <v>24.200000000000003</v>
      </c>
      <c r="F336" s="493">
        <v>24.05</v>
      </c>
      <c r="G336" s="493">
        <v>23.85</v>
      </c>
      <c r="H336" s="493">
        <v>24.550000000000004</v>
      </c>
      <c r="I336" s="493">
        <v>24.75</v>
      </c>
      <c r="J336" s="493">
        <v>24.900000000000006</v>
      </c>
      <c r="K336" s="492">
        <v>24.6</v>
      </c>
      <c r="L336" s="492">
        <v>24.25</v>
      </c>
      <c r="M336" s="492">
        <v>17.647559999999999</v>
      </c>
    </row>
    <row r="337" spans="1:13">
      <c r="A337" s="254">
        <v>327</v>
      </c>
      <c r="B337" s="495" t="s">
        <v>447</v>
      </c>
      <c r="C337" s="492">
        <v>47.55</v>
      </c>
      <c r="D337" s="493">
        <v>47.599999999999994</v>
      </c>
      <c r="E337" s="493">
        <v>47.29999999999999</v>
      </c>
      <c r="F337" s="493">
        <v>47.05</v>
      </c>
      <c r="G337" s="493">
        <v>46.749999999999993</v>
      </c>
      <c r="H337" s="493">
        <v>47.849999999999987</v>
      </c>
      <c r="I337" s="493">
        <v>48.15</v>
      </c>
      <c r="J337" s="493">
        <v>48.399999999999984</v>
      </c>
      <c r="K337" s="492">
        <v>47.9</v>
      </c>
      <c r="L337" s="492">
        <v>47.35</v>
      </c>
      <c r="M337" s="492">
        <v>8.8016400000000008</v>
      </c>
    </row>
    <row r="338" spans="1:13">
      <c r="A338" s="254">
        <v>328</v>
      </c>
      <c r="B338" s="495" t="s">
        <v>152</v>
      </c>
      <c r="C338" s="492">
        <v>154</v>
      </c>
      <c r="D338" s="493">
        <v>152.28333333333333</v>
      </c>
      <c r="E338" s="493">
        <v>149.96666666666667</v>
      </c>
      <c r="F338" s="493">
        <v>145.93333333333334</v>
      </c>
      <c r="G338" s="493">
        <v>143.61666666666667</v>
      </c>
      <c r="H338" s="493">
        <v>156.31666666666666</v>
      </c>
      <c r="I338" s="493">
        <v>158.63333333333333</v>
      </c>
      <c r="J338" s="493">
        <v>162.66666666666666</v>
      </c>
      <c r="K338" s="492">
        <v>154.6</v>
      </c>
      <c r="L338" s="492">
        <v>148.25</v>
      </c>
      <c r="M338" s="492">
        <v>181.21701999999999</v>
      </c>
    </row>
    <row r="339" spans="1:13">
      <c r="A339" s="254">
        <v>329</v>
      </c>
      <c r="B339" s="495" t="s">
        <v>694</v>
      </c>
      <c r="C339" s="492">
        <v>182.05</v>
      </c>
      <c r="D339" s="493">
        <v>182.01666666666665</v>
      </c>
      <c r="E339" s="493">
        <v>178.33333333333331</v>
      </c>
      <c r="F339" s="493">
        <v>174.61666666666667</v>
      </c>
      <c r="G339" s="493">
        <v>170.93333333333334</v>
      </c>
      <c r="H339" s="493">
        <v>185.73333333333329</v>
      </c>
      <c r="I339" s="493">
        <v>189.41666666666663</v>
      </c>
      <c r="J339" s="493">
        <v>193.13333333333327</v>
      </c>
      <c r="K339" s="492">
        <v>185.7</v>
      </c>
      <c r="L339" s="492">
        <v>178.3</v>
      </c>
      <c r="M339" s="492">
        <v>4.9490600000000002</v>
      </c>
    </row>
    <row r="340" spans="1:13">
      <c r="A340" s="254">
        <v>330</v>
      </c>
      <c r="B340" s="495" t="s">
        <v>153</v>
      </c>
      <c r="C340" s="492">
        <v>103.05</v>
      </c>
      <c r="D340" s="493">
        <v>103.56666666666668</v>
      </c>
      <c r="E340" s="493">
        <v>102.13333333333335</v>
      </c>
      <c r="F340" s="493">
        <v>101.21666666666668</v>
      </c>
      <c r="G340" s="493">
        <v>99.78333333333336</v>
      </c>
      <c r="H340" s="493">
        <v>104.48333333333335</v>
      </c>
      <c r="I340" s="493">
        <v>105.91666666666666</v>
      </c>
      <c r="J340" s="493">
        <v>106.83333333333334</v>
      </c>
      <c r="K340" s="492">
        <v>105</v>
      </c>
      <c r="L340" s="492">
        <v>102.65</v>
      </c>
      <c r="M340" s="492">
        <v>115.88556</v>
      </c>
    </row>
    <row r="341" spans="1:13">
      <c r="A341" s="254">
        <v>331</v>
      </c>
      <c r="B341" s="495" t="s">
        <v>448</v>
      </c>
      <c r="C341" s="492">
        <v>417.4</v>
      </c>
      <c r="D341" s="493">
        <v>414.13333333333338</v>
      </c>
      <c r="E341" s="493">
        <v>403.26666666666677</v>
      </c>
      <c r="F341" s="493">
        <v>389.13333333333338</v>
      </c>
      <c r="G341" s="493">
        <v>378.26666666666677</v>
      </c>
      <c r="H341" s="493">
        <v>428.26666666666677</v>
      </c>
      <c r="I341" s="493">
        <v>439.13333333333344</v>
      </c>
      <c r="J341" s="493">
        <v>453.26666666666677</v>
      </c>
      <c r="K341" s="492">
        <v>425</v>
      </c>
      <c r="L341" s="492">
        <v>400</v>
      </c>
      <c r="M341" s="492">
        <v>4.20174</v>
      </c>
    </row>
    <row r="342" spans="1:13">
      <c r="A342" s="254">
        <v>332</v>
      </c>
      <c r="B342" s="495" t="s">
        <v>148</v>
      </c>
      <c r="C342" s="492">
        <v>64.75</v>
      </c>
      <c r="D342" s="493">
        <v>63.716666666666661</v>
      </c>
      <c r="E342" s="493">
        <v>62.333333333333329</v>
      </c>
      <c r="F342" s="493">
        <v>59.916666666666664</v>
      </c>
      <c r="G342" s="493">
        <v>58.533333333333331</v>
      </c>
      <c r="H342" s="493">
        <v>66.133333333333326</v>
      </c>
      <c r="I342" s="493">
        <v>67.516666666666666</v>
      </c>
      <c r="J342" s="493">
        <v>69.933333333333323</v>
      </c>
      <c r="K342" s="492">
        <v>65.099999999999994</v>
      </c>
      <c r="L342" s="492">
        <v>61.3</v>
      </c>
      <c r="M342" s="492">
        <v>820.49507000000006</v>
      </c>
    </row>
    <row r="343" spans="1:13">
      <c r="A343" s="254">
        <v>333</v>
      </c>
      <c r="B343" s="495" t="s">
        <v>449</v>
      </c>
      <c r="C343" s="492">
        <v>57.95</v>
      </c>
      <c r="D343" s="493">
        <v>56.866666666666667</v>
      </c>
      <c r="E343" s="493">
        <v>54.333333333333336</v>
      </c>
      <c r="F343" s="493">
        <v>50.716666666666669</v>
      </c>
      <c r="G343" s="493">
        <v>48.183333333333337</v>
      </c>
      <c r="H343" s="493">
        <v>60.483333333333334</v>
      </c>
      <c r="I343" s="493">
        <v>63.016666666666666</v>
      </c>
      <c r="J343" s="493">
        <v>66.633333333333326</v>
      </c>
      <c r="K343" s="492">
        <v>59.4</v>
      </c>
      <c r="L343" s="492">
        <v>53.25</v>
      </c>
      <c r="M343" s="492">
        <v>75.607500000000002</v>
      </c>
    </row>
    <row r="344" spans="1:13">
      <c r="A344" s="254">
        <v>334</v>
      </c>
      <c r="B344" s="495" t="s">
        <v>450</v>
      </c>
      <c r="C344" s="492">
        <v>3391.6</v>
      </c>
      <c r="D344" s="493">
        <v>3392.5333333333333</v>
      </c>
      <c r="E344" s="493">
        <v>3335.0666666666666</v>
      </c>
      <c r="F344" s="493">
        <v>3278.5333333333333</v>
      </c>
      <c r="G344" s="493">
        <v>3221.0666666666666</v>
      </c>
      <c r="H344" s="493">
        <v>3449.0666666666666</v>
      </c>
      <c r="I344" s="493">
        <v>3506.5333333333328</v>
      </c>
      <c r="J344" s="493">
        <v>3563.0666666666666</v>
      </c>
      <c r="K344" s="492">
        <v>3450</v>
      </c>
      <c r="L344" s="492">
        <v>3336</v>
      </c>
      <c r="M344" s="492">
        <v>3.17835</v>
      </c>
    </row>
    <row r="345" spans="1:13">
      <c r="A345" s="254">
        <v>335</v>
      </c>
      <c r="B345" s="495" t="s">
        <v>755</v>
      </c>
      <c r="C345" s="492">
        <v>74.900000000000006</v>
      </c>
      <c r="D345" s="493">
        <v>75.283333333333346</v>
      </c>
      <c r="E345" s="493">
        <v>74.116666666666688</v>
      </c>
      <c r="F345" s="493">
        <v>73.333333333333343</v>
      </c>
      <c r="G345" s="493">
        <v>72.166666666666686</v>
      </c>
      <c r="H345" s="493">
        <v>76.066666666666691</v>
      </c>
      <c r="I345" s="493">
        <v>77.233333333333348</v>
      </c>
      <c r="J345" s="493">
        <v>78.016666666666694</v>
      </c>
      <c r="K345" s="492">
        <v>76.45</v>
      </c>
      <c r="L345" s="492">
        <v>74.5</v>
      </c>
      <c r="M345" s="492">
        <v>1.1249400000000001</v>
      </c>
    </row>
    <row r="346" spans="1:13">
      <c r="A346" s="254">
        <v>336</v>
      </c>
      <c r="B346" s="495" t="s">
        <v>151</v>
      </c>
      <c r="C346" s="492">
        <v>16502.55</v>
      </c>
      <c r="D346" s="493">
        <v>16565.716666666664</v>
      </c>
      <c r="E346" s="493">
        <v>16416.833333333328</v>
      </c>
      <c r="F346" s="493">
        <v>16331.116666666665</v>
      </c>
      <c r="G346" s="493">
        <v>16182.23333333333</v>
      </c>
      <c r="H346" s="493">
        <v>16651.433333333327</v>
      </c>
      <c r="I346" s="493">
        <v>16800.316666666666</v>
      </c>
      <c r="J346" s="493">
        <v>16886.033333333326</v>
      </c>
      <c r="K346" s="492">
        <v>16714.599999999999</v>
      </c>
      <c r="L346" s="492">
        <v>16480</v>
      </c>
      <c r="M346" s="492">
        <v>0.80206999999999995</v>
      </c>
    </row>
    <row r="347" spans="1:13">
      <c r="A347" s="254">
        <v>337</v>
      </c>
      <c r="B347" s="495" t="s">
        <v>791</v>
      </c>
      <c r="C347" s="492">
        <v>40.35</v>
      </c>
      <c r="D347" s="493">
        <v>40.75</v>
      </c>
      <c r="E347" s="493">
        <v>39.700000000000003</v>
      </c>
      <c r="F347" s="493">
        <v>39.050000000000004</v>
      </c>
      <c r="G347" s="493">
        <v>38.000000000000007</v>
      </c>
      <c r="H347" s="493">
        <v>41.4</v>
      </c>
      <c r="I347" s="493">
        <v>42.449999999999996</v>
      </c>
      <c r="J347" s="493">
        <v>43.099999999999994</v>
      </c>
      <c r="K347" s="492">
        <v>41.8</v>
      </c>
      <c r="L347" s="492">
        <v>40.1</v>
      </c>
      <c r="M347" s="492">
        <v>10.67839</v>
      </c>
    </row>
    <row r="348" spans="1:13">
      <c r="A348" s="254">
        <v>338</v>
      </c>
      <c r="B348" s="495" t="s">
        <v>451</v>
      </c>
      <c r="C348" s="492">
        <v>1949.7</v>
      </c>
      <c r="D348" s="493">
        <v>1958.0166666666664</v>
      </c>
      <c r="E348" s="493">
        <v>1926.0333333333328</v>
      </c>
      <c r="F348" s="493">
        <v>1902.3666666666663</v>
      </c>
      <c r="G348" s="493">
        <v>1870.3833333333328</v>
      </c>
      <c r="H348" s="493">
        <v>1981.6833333333329</v>
      </c>
      <c r="I348" s="493">
        <v>2013.6666666666665</v>
      </c>
      <c r="J348" s="493">
        <v>2037.333333333333</v>
      </c>
      <c r="K348" s="492">
        <v>1990</v>
      </c>
      <c r="L348" s="492">
        <v>1934.35</v>
      </c>
      <c r="M348" s="492">
        <v>0.12041</v>
      </c>
    </row>
    <row r="349" spans="1:13">
      <c r="A349" s="254">
        <v>339</v>
      </c>
      <c r="B349" s="495" t="s">
        <v>790</v>
      </c>
      <c r="C349" s="492">
        <v>342.65</v>
      </c>
      <c r="D349" s="493">
        <v>342.3</v>
      </c>
      <c r="E349" s="493">
        <v>336.95000000000005</v>
      </c>
      <c r="F349" s="493">
        <v>331.25000000000006</v>
      </c>
      <c r="G349" s="493">
        <v>325.90000000000009</v>
      </c>
      <c r="H349" s="493">
        <v>348</v>
      </c>
      <c r="I349" s="493">
        <v>353.35</v>
      </c>
      <c r="J349" s="493">
        <v>359.04999999999995</v>
      </c>
      <c r="K349" s="492">
        <v>347.65</v>
      </c>
      <c r="L349" s="492">
        <v>336.6</v>
      </c>
      <c r="M349" s="492">
        <v>7.4315300000000004</v>
      </c>
    </row>
    <row r="350" spans="1:13">
      <c r="A350" s="254">
        <v>340</v>
      </c>
      <c r="B350" s="495" t="s">
        <v>265</v>
      </c>
      <c r="C350" s="492">
        <v>548.95000000000005</v>
      </c>
      <c r="D350" s="493">
        <v>546.4666666666667</v>
      </c>
      <c r="E350" s="493">
        <v>541.93333333333339</v>
      </c>
      <c r="F350" s="493">
        <v>534.91666666666674</v>
      </c>
      <c r="G350" s="493">
        <v>530.38333333333344</v>
      </c>
      <c r="H350" s="493">
        <v>553.48333333333335</v>
      </c>
      <c r="I350" s="493">
        <v>558.01666666666665</v>
      </c>
      <c r="J350" s="493">
        <v>565.0333333333333</v>
      </c>
      <c r="K350" s="492">
        <v>551</v>
      </c>
      <c r="L350" s="492">
        <v>539.45000000000005</v>
      </c>
      <c r="M350" s="492">
        <v>1.21109</v>
      </c>
    </row>
    <row r="351" spans="1:13">
      <c r="A351" s="254">
        <v>341</v>
      </c>
      <c r="B351" s="495" t="s">
        <v>155</v>
      </c>
      <c r="C351" s="492">
        <v>104.05</v>
      </c>
      <c r="D351" s="493">
        <v>104.5</v>
      </c>
      <c r="E351" s="493">
        <v>103.1</v>
      </c>
      <c r="F351" s="493">
        <v>102.14999999999999</v>
      </c>
      <c r="G351" s="493">
        <v>100.74999999999999</v>
      </c>
      <c r="H351" s="493">
        <v>105.45</v>
      </c>
      <c r="I351" s="493">
        <v>106.85000000000001</v>
      </c>
      <c r="J351" s="493">
        <v>107.80000000000001</v>
      </c>
      <c r="K351" s="492">
        <v>105.9</v>
      </c>
      <c r="L351" s="492">
        <v>103.55</v>
      </c>
      <c r="M351" s="492">
        <v>149.90087</v>
      </c>
    </row>
    <row r="352" spans="1:13">
      <c r="A352" s="254">
        <v>342</v>
      </c>
      <c r="B352" s="495" t="s">
        <v>154</v>
      </c>
      <c r="C352" s="492">
        <v>119.5</v>
      </c>
      <c r="D352" s="493">
        <v>119.31666666666666</v>
      </c>
      <c r="E352" s="493">
        <v>118.68333333333332</v>
      </c>
      <c r="F352" s="493">
        <v>117.86666666666666</v>
      </c>
      <c r="G352" s="493">
        <v>117.23333333333332</v>
      </c>
      <c r="H352" s="493">
        <v>120.13333333333333</v>
      </c>
      <c r="I352" s="493">
        <v>120.76666666666665</v>
      </c>
      <c r="J352" s="493">
        <v>121.58333333333333</v>
      </c>
      <c r="K352" s="492">
        <v>119.95</v>
      </c>
      <c r="L352" s="492">
        <v>118.5</v>
      </c>
      <c r="M352" s="492">
        <v>5.0001499999999997</v>
      </c>
    </row>
    <row r="353" spans="1:13">
      <c r="A353" s="254">
        <v>343</v>
      </c>
      <c r="B353" s="495" t="s">
        <v>452</v>
      </c>
      <c r="C353" s="492">
        <v>70.7</v>
      </c>
      <c r="D353" s="493">
        <v>69.7</v>
      </c>
      <c r="E353" s="493">
        <v>68</v>
      </c>
      <c r="F353" s="493">
        <v>65.3</v>
      </c>
      <c r="G353" s="493">
        <v>63.599999999999994</v>
      </c>
      <c r="H353" s="493">
        <v>72.400000000000006</v>
      </c>
      <c r="I353" s="493">
        <v>74.100000000000023</v>
      </c>
      <c r="J353" s="493">
        <v>76.800000000000011</v>
      </c>
      <c r="K353" s="492">
        <v>71.400000000000006</v>
      </c>
      <c r="L353" s="492">
        <v>67</v>
      </c>
      <c r="M353" s="492">
        <v>1.66658</v>
      </c>
    </row>
    <row r="354" spans="1:13">
      <c r="A354" s="254">
        <v>344</v>
      </c>
      <c r="B354" s="495" t="s">
        <v>266</v>
      </c>
      <c r="C354" s="492">
        <v>3469.5</v>
      </c>
      <c r="D354" s="493">
        <v>3508</v>
      </c>
      <c r="E354" s="493">
        <v>3406.7</v>
      </c>
      <c r="F354" s="493">
        <v>3343.8999999999996</v>
      </c>
      <c r="G354" s="493">
        <v>3242.5999999999995</v>
      </c>
      <c r="H354" s="493">
        <v>3570.8</v>
      </c>
      <c r="I354" s="493">
        <v>3672.1000000000004</v>
      </c>
      <c r="J354" s="493">
        <v>3734.9000000000005</v>
      </c>
      <c r="K354" s="492">
        <v>3609.3</v>
      </c>
      <c r="L354" s="492">
        <v>3445.2</v>
      </c>
      <c r="M354" s="492">
        <v>0.93539000000000005</v>
      </c>
    </row>
    <row r="355" spans="1:13">
      <c r="A355" s="254">
        <v>345</v>
      </c>
      <c r="B355" s="495" t="s">
        <v>453</v>
      </c>
      <c r="C355" s="492">
        <v>105.5</v>
      </c>
      <c r="D355" s="493">
        <v>106.06666666666666</v>
      </c>
      <c r="E355" s="493">
        <v>104.13333333333333</v>
      </c>
      <c r="F355" s="493">
        <v>102.76666666666667</v>
      </c>
      <c r="G355" s="493">
        <v>100.83333333333333</v>
      </c>
      <c r="H355" s="493">
        <v>107.43333333333332</v>
      </c>
      <c r="I355" s="493">
        <v>109.36666666666666</v>
      </c>
      <c r="J355" s="493">
        <v>110.73333333333332</v>
      </c>
      <c r="K355" s="492">
        <v>108</v>
      </c>
      <c r="L355" s="492">
        <v>104.7</v>
      </c>
      <c r="M355" s="492">
        <v>8.9855699999999992</v>
      </c>
    </row>
    <row r="356" spans="1:13">
      <c r="A356" s="254">
        <v>346</v>
      </c>
      <c r="B356" s="495" t="s">
        <v>454</v>
      </c>
      <c r="C356" s="492">
        <v>277.85000000000002</v>
      </c>
      <c r="D356" s="493">
        <v>278.25</v>
      </c>
      <c r="E356" s="493">
        <v>275.35000000000002</v>
      </c>
      <c r="F356" s="493">
        <v>272.85000000000002</v>
      </c>
      <c r="G356" s="493">
        <v>269.95000000000005</v>
      </c>
      <c r="H356" s="493">
        <v>280.75</v>
      </c>
      <c r="I356" s="493">
        <v>283.64999999999998</v>
      </c>
      <c r="J356" s="493">
        <v>286.14999999999998</v>
      </c>
      <c r="K356" s="492">
        <v>281.14999999999998</v>
      </c>
      <c r="L356" s="492">
        <v>275.75</v>
      </c>
      <c r="M356" s="492">
        <v>1.8981600000000001</v>
      </c>
    </row>
    <row r="357" spans="1:13">
      <c r="A357" s="254">
        <v>347</v>
      </c>
      <c r="B357" s="495" t="s">
        <v>455</v>
      </c>
      <c r="C357" s="492">
        <v>310.8</v>
      </c>
      <c r="D357" s="493">
        <v>311.26666666666665</v>
      </c>
      <c r="E357" s="493">
        <v>303.5333333333333</v>
      </c>
      <c r="F357" s="493">
        <v>296.26666666666665</v>
      </c>
      <c r="G357" s="493">
        <v>288.5333333333333</v>
      </c>
      <c r="H357" s="493">
        <v>318.5333333333333</v>
      </c>
      <c r="I357" s="493">
        <v>326.26666666666665</v>
      </c>
      <c r="J357" s="493">
        <v>333.5333333333333</v>
      </c>
      <c r="K357" s="492">
        <v>319</v>
      </c>
      <c r="L357" s="492">
        <v>304</v>
      </c>
      <c r="M357" s="492">
        <v>3.1370800000000001</v>
      </c>
    </row>
    <row r="358" spans="1:13">
      <c r="A358" s="254">
        <v>348</v>
      </c>
      <c r="B358" s="495" t="s">
        <v>267</v>
      </c>
      <c r="C358" s="492">
        <v>2572.9</v>
      </c>
      <c r="D358" s="493">
        <v>2574.5833333333335</v>
      </c>
      <c r="E358" s="493">
        <v>2543.9666666666672</v>
      </c>
      <c r="F358" s="493">
        <v>2515.0333333333338</v>
      </c>
      <c r="G358" s="493">
        <v>2484.4166666666674</v>
      </c>
      <c r="H358" s="493">
        <v>2603.5166666666669</v>
      </c>
      <c r="I358" s="493">
        <v>2634.1333333333328</v>
      </c>
      <c r="J358" s="493">
        <v>2663.0666666666666</v>
      </c>
      <c r="K358" s="492">
        <v>2605.1999999999998</v>
      </c>
      <c r="L358" s="492">
        <v>2545.65</v>
      </c>
      <c r="M358" s="492">
        <v>1.90906</v>
      </c>
    </row>
    <row r="359" spans="1:13">
      <c r="A359" s="254">
        <v>349</v>
      </c>
      <c r="B359" s="495" t="s">
        <v>268</v>
      </c>
      <c r="C359" s="492">
        <v>375.3</v>
      </c>
      <c r="D359" s="493">
        <v>377.61666666666662</v>
      </c>
      <c r="E359" s="493">
        <v>371.28333333333325</v>
      </c>
      <c r="F359" s="493">
        <v>367.26666666666665</v>
      </c>
      <c r="G359" s="493">
        <v>360.93333333333328</v>
      </c>
      <c r="H359" s="493">
        <v>381.63333333333321</v>
      </c>
      <c r="I359" s="493">
        <v>387.96666666666658</v>
      </c>
      <c r="J359" s="493">
        <v>391.98333333333318</v>
      </c>
      <c r="K359" s="492">
        <v>383.95</v>
      </c>
      <c r="L359" s="492">
        <v>373.6</v>
      </c>
      <c r="M359" s="492">
        <v>1.6371500000000001</v>
      </c>
    </row>
    <row r="360" spans="1:13">
      <c r="A360" s="254">
        <v>350</v>
      </c>
      <c r="B360" s="495" t="s">
        <v>456</v>
      </c>
      <c r="C360" s="492">
        <v>242.45</v>
      </c>
      <c r="D360" s="493">
        <v>244.21666666666667</v>
      </c>
      <c r="E360" s="493">
        <v>239.48333333333335</v>
      </c>
      <c r="F360" s="493">
        <v>236.51666666666668</v>
      </c>
      <c r="G360" s="493">
        <v>231.78333333333336</v>
      </c>
      <c r="H360" s="493">
        <v>247.18333333333334</v>
      </c>
      <c r="I360" s="493">
        <v>251.91666666666663</v>
      </c>
      <c r="J360" s="493">
        <v>254.88333333333333</v>
      </c>
      <c r="K360" s="492">
        <v>248.95</v>
      </c>
      <c r="L360" s="492">
        <v>241.25</v>
      </c>
      <c r="M360" s="492">
        <v>2.2116699999999998</v>
      </c>
    </row>
    <row r="361" spans="1:13">
      <c r="A361" s="254">
        <v>351</v>
      </c>
      <c r="B361" s="495" t="s">
        <v>758</v>
      </c>
      <c r="C361" s="492">
        <v>412.9</v>
      </c>
      <c r="D361" s="493">
        <v>414.5</v>
      </c>
      <c r="E361" s="493">
        <v>410.45</v>
      </c>
      <c r="F361" s="493">
        <v>408</v>
      </c>
      <c r="G361" s="493">
        <v>403.95</v>
      </c>
      <c r="H361" s="493">
        <v>416.95</v>
      </c>
      <c r="I361" s="493">
        <v>420.99999999999994</v>
      </c>
      <c r="J361" s="493">
        <v>423.45</v>
      </c>
      <c r="K361" s="492">
        <v>418.55</v>
      </c>
      <c r="L361" s="492">
        <v>412.05</v>
      </c>
      <c r="M361" s="492">
        <v>0.11701</v>
      </c>
    </row>
    <row r="362" spans="1:13">
      <c r="A362" s="254">
        <v>352</v>
      </c>
      <c r="B362" s="495" t="s">
        <v>457</v>
      </c>
      <c r="C362" s="492">
        <v>80.55</v>
      </c>
      <c r="D362" s="493">
        <v>81.100000000000009</v>
      </c>
      <c r="E362" s="493">
        <v>79.90000000000002</v>
      </c>
      <c r="F362" s="493">
        <v>79.250000000000014</v>
      </c>
      <c r="G362" s="493">
        <v>78.050000000000026</v>
      </c>
      <c r="H362" s="493">
        <v>81.750000000000014</v>
      </c>
      <c r="I362" s="493">
        <v>82.95</v>
      </c>
      <c r="J362" s="493">
        <v>83.600000000000009</v>
      </c>
      <c r="K362" s="492">
        <v>82.3</v>
      </c>
      <c r="L362" s="492">
        <v>80.45</v>
      </c>
      <c r="M362" s="492">
        <v>5.4094699999999998</v>
      </c>
    </row>
    <row r="363" spans="1:13">
      <c r="A363" s="254">
        <v>353</v>
      </c>
      <c r="B363" s="495" t="s">
        <v>163</v>
      </c>
      <c r="C363" s="492">
        <v>1188.8499999999999</v>
      </c>
      <c r="D363" s="493">
        <v>1196.2833333333333</v>
      </c>
      <c r="E363" s="493">
        <v>1174.5666666666666</v>
      </c>
      <c r="F363" s="493">
        <v>1160.2833333333333</v>
      </c>
      <c r="G363" s="493">
        <v>1138.5666666666666</v>
      </c>
      <c r="H363" s="493">
        <v>1210.5666666666666</v>
      </c>
      <c r="I363" s="493">
        <v>1232.2833333333333</v>
      </c>
      <c r="J363" s="493">
        <v>1246.5666666666666</v>
      </c>
      <c r="K363" s="492">
        <v>1218</v>
      </c>
      <c r="L363" s="492">
        <v>1182</v>
      </c>
      <c r="M363" s="492">
        <v>8.8622300000000003</v>
      </c>
    </row>
    <row r="364" spans="1:13">
      <c r="A364" s="254">
        <v>354</v>
      </c>
      <c r="B364" s="495" t="s">
        <v>156</v>
      </c>
      <c r="C364" s="492">
        <v>29890.7</v>
      </c>
      <c r="D364" s="493">
        <v>30032.116666666669</v>
      </c>
      <c r="E364" s="493">
        <v>29608.683333333338</v>
      </c>
      <c r="F364" s="493">
        <v>29326.666666666668</v>
      </c>
      <c r="G364" s="493">
        <v>28903.233333333337</v>
      </c>
      <c r="H364" s="493">
        <v>30314.133333333339</v>
      </c>
      <c r="I364" s="493">
        <v>30737.566666666673</v>
      </c>
      <c r="J364" s="493">
        <v>31019.583333333339</v>
      </c>
      <c r="K364" s="492">
        <v>30455.55</v>
      </c>
      <c r="L364" s="492">
        <v>29750.1</v>
      </c>
      <c r="M364" s="492">
        <v>0.28988000000000003</v>
      </c>
    </row>
    <row r="365" spans="1:13">
      <c r="A365" s="254">
        <v>355</v>
      </c>
      <c r="B365" s="495" t="s">
        <v>458</v>
      </c>
      <c r="C365" s="492">
        <v>2002.5</v>
      </c>
      <c r="D365" s="493">
        <v>1981.1499999999999</v>
      </c>
      <c r="E365" s="493">
        <v>1947.3499999999997</v>
      </c>
      <c r="F365" s="493">
        <v>1892.1999999999998</v>
      </c>
      <c r="G365" s="493">
        <v>1858.3999999999996</v>
      </c>
      <c r="H365" s="493">
        <v>2036.2999999999997</v>
      </c>
      <c r="I365" s="493">
        <v>2070.1</v>
      </c>
      <c r="J365" s="493">
        <v>2125.25</v>
      </c>
      <c r="K365" s="492">
        <v>2014.95</v>
      </c>
      <c r="L365" s="492">
        <v>1926</v>
      </c>
      <c r="M365" s="492">
        <v>2.5781499999999999</v>
      </c>
    </row>
    <row r="366" spans="1:13">
      <c r="A366" s="254">
        <v>356</v>
      </c>
      <c r="B366" s="495" t="s">
        <v>158</v>
      </c>
      <c r="C366" s="492">
        <v>234.85</v>
      </c>
      <c r="D366" s="493">
        <v>236.33333333333334</v>
      </c>
      <c r="E366" s="493">
        <v>233.01666666666668</v>
      </c>
      <c r="F366" s="493">
        <v>231.18333333333334</v>
      </c>
      <c r="G366" s="493">
        <v>227.86666666666667</v>
      </c>
      <c r="H366" s="493">
        <v>238.16666666666669</v>
      </c>
      <c r="I366" s="493">
        <v>241.48333333333335</v>
      </c>
      <c r="J366" s="493">
        <v>243.31666666666669</v>
      </c>
      <c r="K366" s="492">
        <v>239.65</v>
      </c>
      <c r="L366" s="492">
        <v>234.5</v>
      </c>
      <c r="M366" s="492">
        <v>22.31672</v>
      </c>
    </row>
    <row r="367" spans="1:13">
      <c r="A367" s="254">
        <v>357</v>
      </c>
      <c r="B367" s="495" t="s">
        <v>269</v>
      </c>
      <c r="C367" s="492">
        <v>5308.15</v>
      </c>
      <c r="D367" s="493">
        <v>5249.45</v>
      </c>
      <c r="E367" s="493">
        <v>5162.5</v>
      </c>
      <c r="F367" s="493">
        <v>5016.8500000000004</v>
      </c>
      <c r="G367" s="493">
        <v>4929.9000000000005</v>
      </c>
      <c r="H367" s="493">
        <v>5395.0999999999995</v>
      </c>
      <c r="I367" s="493">
        <v>5482.0499999999984</v>
      </c>
      <c r="J367" s="493">
        <v>5627.6999999999989</v>
      </c>
      <c r="K367" s="492">
        <v>5336.4</v>
      </c>
      <c r="L367" s="492">
        <v>5103.8</v>
      </c>
      <c r="M367" s="492">
        <v>2.0773799999999998</v>
      </c>
    </row>
    <row r="368" spans="1:13">
      <c r="A368" s="254">
        <v>358</v>
      </c>
      <c r="B368" s="495" t="s">
        <v>459</v>
      </c>
      <c r="C368" s="492">
        <v>211.6</v>
      </c>
      <c r="D368" s="493">
        <v>212.96666666666667</v>
      </c>
      <c r="E368" s="493">
        <v>209.03333333333333</v>
      </c>
      <c r="F368" s="493">
        <v>206.46666666666667</v>
      </c>
      <c r="G368" s="493">
        <v>202.53333333333333</v>
      </c>
      <c r="H368" s="493">
        <v>215.53333333333333</v>
      </c>
      <c r="I368" s="493">
        <v>219.46666666666667</v>
      </c>
      <c r="J368" s="493">
        <v>222.03333333333333</v>
      </c>
      <c r="K368" s="492">
        <v>216.9</v>
      </c>
      <c r="L368" s="492">
        <v>210.4</v>
      </c>
      <c r="M368" s="492">
        <v>16.868659999999998</v>
      </c>
    </row>
    <row r="369" spans="1:13">
      <c r="A369" s="254">
        <v>359</v>
      </c>
      <c r="B369" s="495" t="s">
        <v>460</v>
      </c>
      <c r="C369" s="492">
        <v>717.3</v>
      </c>
      <c r="D369" s="493">
        <v>725.7833333333333</v>
      </c>
      <c r="E369" s="493">
        <v>701.51666666666665</v>
      </c>
      <c r="F369" s="493">
        <v>685.73333333333335</v>
      </c>
      <c r="G369" s="493">
        <v>661.4666666666667</v>
      </c>
      <c r="H369" s="493">
        <v>741.56666666666661</v>
      </c>
      <c r="I369" s="493">
        <v>765.83333333333326</v>
      </c>
      <c r="J369" s="493">
        <v>781.61666666666656</v>
      </c>
      <c r="K369" s="492">
        <v>750.05</v>
      </c>
      <c r="L369" s="492">
        <v>710</v>
      </c>
      <c r="M369" s="492">
        <v>0.78012999999999999</v>
      </c>
    </row>
    <row r="370" spans="1:13">
      <c r="A370" s="254">
        <v>360</v>
      </c>
      <c r="B370" s="495" t="s">
        <v>160</v>
      </c>
      <c r="C370" s="492">
        <v>1848.2</v>
      </c>
      <c r="D370" s="493">
        <v>1863.8</v>
      </c>
      <c r="E370" s="493">
        <v>1829.55</v>
      </c>
      <c r="F370" s="493">
        <v>1810.9</v>
      </c>
      <c r="G370" s="493">
        <v>1776.65</v>
      </c>
      <c r="H370" s="493">
        <v>1882.4499999999998</v>
      </c>
      <c r="I370" s="493">
        <v>1916.6999999999998</v>
      </c>
      <c r="J370" s="493">
        <v>1935.3499999999997</v>
      </c>
      <c r="K370" s="492">
        <v>1898.05</v>
      </c>
      <c r="L370" s="492">
        <v>1845.15</v>
      </c>
      <c r="M370" s="492">
        <v>3.2709000000000001</v>
      </c>
    </row>
    <row r="371" spans="1:13">
      <c r="A371" s="254">
        <v>361</v>
      </c>
      <c r="B371" s="495" t="s">
        <v>157</v>
      </c>
      <c r="C371" s="492">
        <v>1692.45</v>
      </c>
      <c r="D371" s="493">
        <v>1705.3166666666666</v>
      </c>
      <c r="E371" s="493">
        <v>1672.1333333333332</v>
      </c>
      <c r="F371" s="493">
        <v>1651.8166666666666</v>
      </c>
      <c r="G371" s="493">
        <v>1618.6333333333332</v>
      </c>
      <c r="H371" s="493">
        <v>1725.6333333333332</v>
      </c>
      <c r="I371" s="493">
        <v>1758.8166666666666</v>
      </c>
      <c r="J371" s="493">
        <v>1779.1333333333332</v>
      </c>
      <c r="K371" s="492">
        <v>1738.5</v>
      </c>
      <c r="L371" s="492">
        <v>1685</v>
      </c>
      <c r="M371" s="492">
        <v>7.4596299999999998</v>
      </c>
    </row>
    <row r="372" spans="1:13">
      <c r="A372" s="254">
        <v>362</v>
      </c>
      <c r="B372" s="495" t="s">
        <v>756</v>
      </c>
      <c r="C372" s="492">
        <v>1013.05</v>
      </c>
      <c r="D372" s="493">
        <v>1013.4000000000001</v>
      </c>
      <c r="E372" s="493">
        <v>991.80000000000018</v>
      </c>
      <c r="F372" s="493">
        <v>970.55000000000007</v>
      </c>
      <c r="G372" s="493">
        <v>948.95000000000016</v>
      </c>
      <c r="H372" s="493">
        <v>1034.6500000000001</v>
      </c>
      <c r="I372" s="493">
        <v>1056.25</v>
      </c>
      <c r="J372" s="493">
        <v>1077.5000000000002</v>
      </c>
      <c r="K372" s="492">
        <v>1035</v>
      </c>
      <c r="L372" s="492">
        <v>992.15</v>
      </c>
      <c r="M372" s="492">
        <v>1.6004700000000001</v>
      </c>
    </row>
    <row r="373" spans="1:13">
      <c r="A373" s="254">
        <v>363</v>
      </c>
      <c r="B373" s="495" t="s">
        <v>461</v>
      </c>
      <c r="C373" s="492">
        <v>1539.5</v>
      </c>
      <c r="D373" s="493">
        <v>1545.8333333333333</v>
      </c>
      <c r="E373" s="493">
        <v>1519.6666666666665</v>
      </c>
      <c r="F373" s="493">
        <v>1499.8333333333333</v>
      </c>
      <c r="G373" s="493">
        <v>1473.6666666666665</v>
      </c>
      <c r="H373" s="493">
        <v>1565.6666666666665</v>
      </c>
      <c r="I373" s="493">
        <v>1591.833333333333</v>
      </c>
      <c r="J373" s="493">
        <v>1611.6666666666665</v>
      </c>
      <c r="K373" s="492">
        <v>1572</v>
      </c>
      <c r="L373" s="492">
        <v>1526</v>
      </c>
      <c r="M373" s="492">
        <v>2.5190899999999998</v>
      </c>
    </row>
    <row r="374" spans="1:13">
      <c r="A374" s="254">
        <v>364</v>
      </c>
      <c r="B374" s="495" t="s">
        <v>757</v>
      </c>
      <c r="C374" s="492">
        <v>868.2</v>
      </c>
      <c r="D374" s="493">
        <v>875.86666666666667</v>
      </c>
      <c r="E374" s="493">
        <v>856.33333333333337</v>
      </c>
      <c r="F374" s="493">
        <v>844.4666666666667</v>
      </c>
      <c r="G374" s="493">
        <v>824.93333333333339</v>
      </c>
      <c r="H374" s="493">
        <v>887.73333333333335</v>
      </c>
      <c r="I374" s="493">
        <v>907.26666666666665</v>
      </c>
      <c r="J374" s="493">
        <v>919.13333333333333</v>
      </c>
      <c r="K374" s="492">
        <v>895.4</v>
      </c>
      <c r="L374" s="492">
        <v>864</v>
      </c>
      <c r="M374" s="492">
        <v>0.94338</v>
      </c>
    </row>
    <row r="375" spans="1:13">
      <c r="A375" s="254">
        <v>365</v>
      </c>
      <c r="B375" s="495" t="s">
        <v>159</v>
      </c>
      <c r="C375" s="492">
        <v>107.15</v>
      </c>
      <c r="D375" s="493">
        <v>108.2</v>
      </c>
      <c r="E375" s="493">
        <v>105.85000000000001</v>
      </c>
      <c r="F375" s="493">
        <v>104.55000000000001</v>
      </c>
      <c r="G375" s="493">
        <v>102.20000000000002</v>
      </c>
      <c r="H375" s="493">
        <v>109.5</v>
      </c>
      <c r="I375" s="493">
        <v>111.85</v>
      </c>
      <c r="J375" s="493">
        <v>113.14999999999999</v>
      </c>
      <c r="K375" s="492">
        <v>110.55</v>
      </c>
      <c r="L375" s="492">
        <v>106.9</v>
      </c>
      <c r="M375" s="492">
        <v>54.667439999999999</v>
      </c>
    </row>
    <row r="376" spans="1:13">
      <c r="A376" s="254">
        <v>366</v>
      </c>
      <c r="B376" s="495" t="s">
        <v>162</v>
      </c>
      <c r="C376" s="492">
        <v>220.15</v>
      </c>
      <c r="D376" s="493">
        <v>220.95000000000002</v>
      </c>
      <c r="E376" s="493">
        <v>218.25000000000003</v>
      </c>
      <c r="F376" s="493">
        <v>216.35000000000002</v>
      </c>
      <c r="G376" s="493">
        <v>213.65000000000003</v>
      </c>
      <c r="H376" s="493">
        <v>222.85000000000002</v>
      </c>
      <c r="I376" s="493">
        <v>225.55</v>
      </c>
      <c r="J376" s="493">
        <v>227.45000000000002</v>
      </c>
      <c r="K376" s="492">
        <v>223.65</v>
      </c>
      <c r="L376" s="492">
        <v>219.05</v>
      </c>
      <c r="M376" s="492">
        <v>83.036100000000005</v>
      </c>
    </row>
    <row r="377" spans="1:13">
      <c r="A377" s="254">
        <v>367</v>
      </c>
      <c r="B377" s="495" t="s">
        <v>462</v>
      </c>
      <c r="C377" s="492">
        <v>233</v>
      </c>
      <c r="D377" s="493">
        <v>235.43333333333331</v>
      </c>
      <c r="E377" s="493">
        <v>228.96666666666661</v>
      </c>
      <c r="F377" s="493">
        <v>224.93333333333331</v>
      </c>
      <c r="G377" s="493">
        <v>218.46666666666661</v>
      </c>
      <c r="H377" s="493">
        <v>239.46666666666661</v>
      </c>
      <c r="I377" s="493">
        <v>245.93333333333331</v>
      </c>
      <c r="J377" s="493">
        <v>249.96666666666661</v>
      </c>
      <c r="K377" s="492">
        <v>241.9</v>
      </c>
      <c r="L377" s="492">
        <v>231.4</v>
      </c>
      <c r="M377" s="492">
        <v>32.891820000000003</v>
      </c>
    </row>
    <row r="378" spans="1:13">
      <c r="A378" s="254">
        <v>368</v>
      </c>
      <c r="B378" s="495" t="s">
        <v>270</v>
      </c>
      <c r="C378" s="492">
        <v>276.05</v>
      </c>
      <c r="D378" s="493">
        <v>276.68333333333334</v>
      </c>
      <c r="E378" s="493">
        <v>273.36666666666667</v>
      </c>
      <c r="F378" s="493">
        <v>270.68333333333334</v>
      </c>
      <c r="G378" s="493">
        <v>267.36666666666667</v>
      </c>
      <c r="H378" s="493">
        <v>279.36666666666667</v>
      </c>
      <c r="I378" s="493">
        <v>282.68333333333339</v>
      </c>
      <c r="J378" s="493">
        <v>285.36666666666667</v>
      </c>
      <c r="K378" s="492">
        <v>280</v>
      </c>
      <c r="L378" s="492">
        <v>274</v>
      </c>
      <c r="M378" s="492">
        <v>4.4531599999999996</v>
      </c>
    </row>
    <row r="379" spans="1:13">
      <c r="A379" s="254">
        <v>369</v>
      </c>
      <c r="B379" s="495" t="s">
        <v>463</v>
      </c>
      <c r="C379" s="492">
        <v>124.55</v>
      </c>
      <c r="D379" s="493">
        <v>126.21666666666665</v>
      </c>
      <c r="E379" s="493">
        <v>121.43333333333331</v>
      </c>
      <c r="F379" s="493">
        <v>118.31666666666665</v>
      </c>
      <c r="G379" s="493">
        <v>113.5333333333333</v>
      </c>
      <c r="H379" s="493">
        <v>129.33333333333331</v>
      </c>
      <c r="I379" s="493">
        <v>134.11666666666665</v>
      </c>
      <c r="J379" s="493">
        <v>137.23333333333332</v>
      </c>
      <c r="K379" s="492">
        <v>131</v>
      </c>
      <c r="L379" s="492">
        <v>123.1</v>
      </c>
      <c r="M379" s="492">
        <v>1.7229099999999999</v>
      </c>
    </row>
    <row r="380" spans="1:13">
      <c r="A380" s="254">
        <v>370</v>
      </c>
      <c r="B380" s="495" t="s">
        <v>464</v>
      </c>
      <c r="C380" s="492">
        <v>6373.85</v>
      </c>
      <c r="D380" s="493">
        <v>6428.9000000000005</v>
      </c>
      <c r="E380" s="493">
        <v>6281.8000000000011</v>
      </c>
      <c r="F380" s="493">
        <v>6189.7500000000009</v>
      </c>
      <c r="G380" s="493">
        <v>6042.6500000000015</v>
      </c>
      <c r="H380" s="493">
        <v>6520.9500000000007</v>
      </c>
      <c r="I380" s="493">
        <v>6668.0500000000011</v>
      </c>
      <c r="J380" s="493">
        <v>6760.1</v>
      </c>
      <c r="K380" s="492">
        <v>6576</v>
      </c>
      <c r="L380" s="492">
        <v>6336.85</v>
      </c>
      <c r="M380" s="492">
        <v>9.2579999999999996E-2</v>
      </c>
    </row>
    <row r="381" spans="1:13">
      <c r="A381" s="254">
        <v>371</v>
      </c>
      <c r="B381" s="495" t="s">
        <v>271</v>
      </c>
      <c r="C381" s="492">
        <v>13480.2</v>
      </c>
      <c r="D381" s="493">
        <v>13492.983333333332</v>
      </c>
      <c r="E381" s="493">
        <v>13387.216666666664</v>
      </c>
      <c r="F381" s="493">
        <v>13294.233333333332</v>
      </c>
      <c r="G381" s="493">
        <v>13188.466666666664</v>
      </c>
      <c r="H381" s="493">
        <v>13585.966666666664</v>
      </c>
      <c r="I381" s="493">
        <v>13691.73333333333</v>
      </c>
      <c r="J381" s="493">
        <v>13784.716666666664</v>
      </c>
      <c r="K381" s="492">
        <v>13598.75</v>
      </c>
      <c r="L381" s="492">
        <v>13400</v>
      </c>
      <c r="M381" s="492">
        <v>6.4699999999999994E-2</v>
      </c>
    </row>
    <row r="382" spans="1:13">
      <c r="A382" s="254">
        <v>372</v>
      </c>
      <c r="B382" s="495" t="s">
        <v>161</v>
      </c>
      <c r="C382" s="492">
        <v>35.049999999999997</v>
      </c>
      <c r="D382" s="493">
        <v>35.383333333333333</v>
      </c>
      <c r="E382" s="493">
        <v>34.566666666666663</v>
      </c>
      <c r="F382" s="493">
        <v>34.083333333333329</v>
      </c>
      <c r="G382" s="493">
        <v>33.266666666666659</v>
      </c>
      <c r="H382" s="493">
        <v>35.866666666666667</v>
      </c>
      <c r="I382" s="493">
        <v>36.683333333333344</v>
      </c>
      <c r="J382" s="493">
        <v>37.166666666666671</v>
      </c>
      <c r="K382" s="492">
        <v>36.200000000000003</v>
      </c>
      <c r="L382" s="492">
        <v>34.9</v>
      </c>
      <c r="M382" s="492">
        <v>1271.30844</v>
      </c>
    </row>
    <row r="383" spans="1:13">
      <c r="A383" s="254">
        <v>373</v>
      </c>
      <c r="B383" s="495" t="s">
        <v>272</v>
      </c>
      <c r="C383" s="492">
        <v>620.35</v>
      </c>
      <c r="D383" s="493">
        <v>621.53333333333342</v>
      </c>
      <c r="E383" s="493">
        <v>604.36666666666679</v>
      </c>
      <c r="F383" s="493">
        <v>588.38333333333333</v>
      </c>
      <c r="G383" s="493">
        <v>571.2166666666667</v>
      </c>
      <c r="H383" s="493">
        <v>637.51666666666688</v>
      </c>
      <c r="I383" s="493">
        <v>654.68333333333362</v>
      </c>
      <c r="J383" s="493">
        <v>670.66666666666697</v>
      </c>
      <c r="K383" s="492">
        <v>638.70000000000005</v>
      </c>
      <c r="L383" s="492">
        <v>605.54999999999995</v>
      </c>
      <c r="M383" s="492">
        <v>1.4607699999999999</v>
      </c>
    </row>
    <row r="384" spans="1:13">
      <c r="A384" s="254">
        <v>374</v>
      </c>
      <c r="B384" s="495" t="s">
        <v>165</v>
      </c>
      <c r="C384" s="492">
        <v>190.3</v>
      </c>
      <c r="D384" s="493">
        <v>191.78333333333333</v>
      </c>
      <c r="E384" s="493">
        <v>187.01666666666665</v>
      </c>
      <c r="F384" s="493">
        <v>183.73333333333332</v>
      </c>
      <c r="G384" s="493">
        <v>178.96666666666664</v>
      </c>
      <c r="H384" s="493">
        <v>195.06666666666666</v>
      </c>
      <c r="I384" s="493">
        <v>199.83333333333337</v>
      </c>
      <c r="J384" s="493">
        <v>203.11666666666667</v>
      </c>
      <c r="K384" s="492">
        <v>196.55</v>
      </c>
      <c r="L384" s="492">
        <v>188.5</v>
      </c>
      <c r="M384" s="492">
        <v>202.28144</v>
      </c>
    </row>
    <row r="385" spans="1:13">
      <c r="A385" s="254">
        <v>375</v>
      </c>
      <c r="B385" s="495" t="s">
        <v>166</v>
      </c>
      <c r="C385" s="492">
        <v>127.85</v>
      </c>
      <c r="D385" s="493">
        <v>129.39999999999998</v>
      </c>
      <c r="E385" s="493">
        <v>125.84999999999997</v>
      </c>
      <c r="F385" s="493">
        <v>123.85</v>
      </c>
      <c r="G385" s="493">
        <v>120.29999999999998</v>
      </c>
      <c r="H385" s="493">
        <v>131.39999999999995</v>
      </c>
      <c r="I385" s="493">
        <v>134.94999999999996</v>
      </c>
      <c r="J385" s="493">
        <v>136.94999999999993</v>
      </c>
      <c r="K385" s="492">
        <v>132.94999999999999</v>
      </c>
      <c r="L385" s="492">
        <v>127.4</v>
      </c>
      <c r="M385" s="492">
        <v>57.481630000000003</v>
      </c>
    </row>
    <row r="386" spans="1:13">
      <c r="A386" s="254">
        <v>376</v>
      </c>
      <c r="B386" s="495" t="s">
        <v>465</v>
      </c>
      <c r="C386" s="492">
        <v>237.35</v>
      </c>
      <c r="D386" s="493">
        <v>238.7166666666667</v>
      </c>
      <c r="E386" s="493">
        <v>234.43333333333339</v>
      </c>
      <c r="F386" s="493">
        <v>231.51666666666671</v>
      </c>
      <c r="G386" s="493">
        <v>227.23333333333341</v>
      </c>
      <c r="H386" s="493">
        <v>241.63333333333338</v>
      </c>
      <c r="I386" s="493">
        <v>245.91666666666669</v>
      </c>
      <c r="J386" s="493">
        <v>248.83333333333337</v>
      </c>
      <c r="K386" s="492">
        <v>243</v>
      </c>
      <c r="L386" s="492">
        <v>235.8</v>
      </c>
      <c r="M386" s="492">
        <v>3.0314100000000002</v>
      </c>
    </row>
    <row r="387" spans="1:13">
      <c r="A387" s="254">
        <v>377</v>
      </c>
      <c r="B387" s="495" t="s">
        <v>466</v>
      </c>
      <c r="C387" s="492">
        <v>574.54999999999995</v>
      </c>
      <c r="D387" s="493">
        <v>572.75</v>
      </c>
      <c r="E387" s="493">
        <v>569.45000000000005</v>
      </c>
      <c r="F387" s="493">
        <v>564.35</v>
      </c>
      <c r="G387" s="493">
        <v>561.05000000000007</v>
      </c>
      <c r="H387" s="493">
        <v>577.85</v>
      </c>
      <c r="I387" s="493">
        <v>581.15</v>
      </c>
      <c r="J387" s="493">
        <v>586.25</v>
      </c>
      <c r="K387" s="492">
        <v>576.04999999999995</v>
      </c>
      <c r="L387" s="492">
        <v>567.65</v>
      </c>
      <c r="M387" s="492">
        <v>3.7971400000000002</v>
      </c>
    </row>
    <row r="388" spans="1:13">
      <c r="A388" s="254">
        <v>378</v>
      </c>
      <c r="B388" s="495" t="s">
        <v>467</v>
      </c>
      <c r="C388" s="492">
        <v>27.3</v>
      </c>
      <c r="D388" s="493">
        <v>27.483333333333334</v>
      </c>
      <c r="E388" s="493">
        <v>27.016666666666669</v>
      </c>
      <c r="F388" s="493">
        <v>26.733333333333334</v>
      </c>
      <c r="G388" s="493">
        <v>26.266666666666669</v>
      </c>
      <c r="H388" s="493">
        <v>27.766666666666669</v>
      </c>
      <c r="I388" s="493">
        <v>28.233333333333338</v>
      </c>
      <c r="J388" s="493">
        <v>28.516666666666669</v>
      </c>
      <c r="K388" s="492">
        <v>27.95</v>
      </c>
      <c r="L388" s="492">
        <v>27.2</v>
      </c>
      <c r="M388" s="492">
        <v>29.415500000000002</v>
      </c>
    </row>
    <row r="389" spans="1:13">
      <c r="A389" s="254">
        <v>379</v>
      </c>
      <c r="B389" s="495" t="s">
        <v>468</v>
      </c>
      <c r="C389" s="492">
        <v>184.9</v>
      </c>
      <c r="D389" s="493">
        <v>183.85</v>
      </c>
      <c r="E389" s="493">
        <v>179.7</v>
      </c>
      <c r="F389" s="493">
        <v>174.5</v>
      </c>
      <c r="G389" s="493">
        <v>170.35</v>
      </c>
      <c r="H389" s="493">
        <v>189.04999999999998</v>
      </c>
      <c r="I389" s="493">
        <v>193.20000000000002</v>
      </c>
      <c r="J389" s="493">
        <v>198.39999999999998</v>
      </c>
      <c r="K389" s="492">
        <v>188</v>
      </c>
      <c r="L389" s="492">
        <v>178.65</v>
      </c>
      <c r="M389" s="492">
        <v>166.56344999999999</v>
      </c>
    </row>
    <row r="390" spans="1:13">
      <c r="A390" s="254">
        <v>380</v>
      </c>
      <c r="B390" s="495" t="s">
        <v>273</v>
      </c>
      <c r="C390" s="492">
        <v>528.5</v>
      </c>
      <c r="D390" s="493">
        <v>531.33333333333337</v>
      </c>
      <c r="E390" s="493">
        <v>517.66666666666674</v>
      </c>
      <c r="F390" s="493">
        <v>506.83333333333337</v>
      </c>
      <c r="G390" s="493">
        <v>493.16666666666674</v>
      </c>
      <c r="H390" s="493">
        <v>542.16666666666674</v>
      </c>
      <c r="I390" s="493">
        <v>555.83333333333348</v>
      </c>
      <c r="J390" s="493">
        <v>566.66666666666674</v>
      </c>
      <c r="K390" s="492">
        <v>545</v>
      </c>
      <c r="L390" s="492">
        <v>520.5</v>
      </c>
      <c r="M390" s="492">
        <v>4.3369400000000002</v>
      </c>
    </row>
    <row r="391" spans="1:13">
      <c r="A391" s="254">
        <v>381</v>
      </c>
      <c r="B391" s="495" t="s">
        <v>469</v>
      </c>
      <c r="C391" s="492">
        <v>285</v>
      </c>
      <c r="D391" s="493">
        <v>284.93333333333334</v>
      </c>
      <c r="E391" s="493">
        <v>279.86666666666667</v>
      </c>
      <c r="F391" s="493">
        <v>274.73333333333335</v>
      </c>
      <c r="G391" s="493">
        <v>269.66666666666669</v>
      </c>
      <c r="H391" s="493">
        <v>290.06666666666666</v>
      </c>
      <c r="I391" s="493">
        <v>295.13333333333338</v>
      </c>
      <c r="J391" s="493">
        <v>300.26666666666665</v>
      </c>
      <c r="K391" s="492">
        <v>290</v>
      </c>
      <c r="L391" s="492">
        <v>279.8</v>
      </c>
      <c r="M391" s="492">
        <v>4.9128699999999998</v>
      </c>
    </row>
    <row r="392" spans="1:13">
      <c r="A392" s="254">
        <v>382</v>
      </c>
      <c r="B392" s="495" t="s">
        <v>470</v>
      </c>
      <c r="C392" s="492">
        <v>73.650000000000006</v>
      </c>
      <c r="D392" s="493">
        <v>73.516666666666666</v>
      </c>
      <c r="E392" s="493">
        <v>71.783333333333331</v>
      </c>
      <c r="F392" s="493">
        <v>69.916666666666671</v>
      </c>
      <c r="G392" s="493">
        <v>68.183333333333337</v>
      </c>
      <c r="H392" s="493">
        <v>75.383333333333326</v>
      </c>
      <c r="I392" s="493">
        <v>77.116666666666646</v>
      </c>
      <c r="J392" s="493">
        <v>78.98333333333332</v>
      </c>
      <c r="K392" s="492">
        <v>75.25</v>
      </c>
      <c r="L392" s="492">
        <v>71.650000000000006</v>
      </c>
      <c r="M392" s="492">
        <v>62.900410000000001</v>
      </c>
    </row>
    <row r="393" spans="1:13">
      <c r="A393" s="254">
        <v>383</v>
      </c>
      <c r="B393" s="495" t="s">
        <v>471</v>
      </c>
      <c r="C393" s="492">
        <v>1941.05</v>
      </c>
      <c r="D393" s="493">
        <v>1943.0166666666667</v>
      </c>
      <c r="E393" s="493">
        <v>1916.0333333333333</v>
      </c>
      <c r="F393" s="493">
        <v>1891.0166666666667</v>
      </c>
      <c r="G393" s="493">
        <v>1864.0333333333333</v>
      </c>
      <c r="H393" s="493">
        <v>1968.0333333333333</v>
      </c>
      <c r="I393" s="493">
        <v>1995.0166666666664</v>
      </c>
      <c r="J393" s="493">
        <v>2020.0333333333333</v>
      </c>
      <c r="K393" s="492">
        <v>1970</v>
      </c>
      <c r="L393" s="492">
        <v>1918</v>
      </c>
      <c r="M393" s="492">
        <v>0.11378000000000001</v>
      </c>
    </row>
    <row r="394" spans="1:13">
      <c r="A394" s="254">
        <v>384</v>
      </c>
      <c r="B394" s="495" t="s">
        <v>472</v>
      </c>
      <c r="C394" s="492">
        <v>326.10000000000002</v>
      </c>
      <c r="D394" s="493">
        <v>327.7166666666667</v>
      </c>
      <c r="E394" s="493">
        <v>322.93333333333339</v>
      </c>
      <c r="F394" s="493">
        <v>319.76666666666671</v>
      </c>
      <c r="G394" s="493">
        <v>314.98333333333341</v>
      </c>
      <c r="H394" s="493">
        <v>330.88333333333338</v>
      </c>
      <c r="I394" s="493">
        <v>335.66666666666669</v>
      </c>
      <c r="J394" s="493">
        <v>338.83333333333337</v>
      </c>
      <c r="K394" s="492">
        <v>332.5</v>
      </c>
      <c r="L394" s="492">
        <v>324.55</v>
      </c>
      <c r="M394" s="492">
        <v>2.5314100000000002</v>
      </c>
    </row>
    <row r="395" spans="1:13">
      <c r="A395" s="254">
        <v>385</v>
      </c>
      <c r="B395" s="495" t="s">
        <v>473</v>
      </c>
      <c r="C395" s="492">
        <v>183.5</v>
      </c>
      <c r="D395" s="493">
        <v>182.54999999999998</v>
      </c>
      <c r="E395" s="493">
        <v>178.64999999999998</v>
      </c>
      <c r="F395" s="493">
        <v>173.79999999999998</v>
      </c>
      <c r="G395" s="493">
        <v>169.89999999999998</v>
      </c>
      <c r="H395" s="493">
        <v>187.39999999999998</v>
      </c>
      <c r="I395" s="493">
        <v>191.3</v>
      </c>
      <c r="J395" s="493">
        <v>196.14999999999998</v>
      </c>
      <c r="K395" s="492">
        <v>186.45</v>
      </c>
      <c r="L395" s="492">
        <v>177.7</v>
      </c>
      <c r="M395" s="492">
        <v>5.8402399999999997</v>
      </c>
    </row>
    <row r="396" spans="1:13">
      <c r="A396" s="254">
        <v>386</v>
      </c>
      <c r="B396" s="495" t="s">
        <v>474</v>
      </c>
      <c r="C396" s="492">
        <v>868.05</v>
      </c>
      <c r="D396" s="493">
        <v>871.9666666666667</v>
      </c>
      <c r="E396" s="493">
        <v>862.08333333333337</v>
      </c>
      <c r="F396" s="493">
        <v>856.11666666666667</v>
      </c>
      <c r="G396" s="493">
        <v>846.23333333333335</v>
      </c>
      <c r="H396" s="493">
        <v>877.93333333333339</v>
      </c>
      <c r="I396" s="493">
        <v>887.81666666666661</v>
      </c>
      <c r="J396" s="493">
        <v>893.78333333333342</v>
      </c>
      <c r="K396" s="492">
        <v>881.85</v>
      </c>
      <c r="L396" s="492">
        <v>866</v>
      </c>
      <c r="M396" s="492">
        <v>1.2207699999999999</v>
      </c>
    </row>
    <row r="397" spans="1:13">
      <c r="A397" s="254">
        <v>387</v>
      </c>
      <c r="B397" s="495" t="s">
        <v>167</v>
      </c>
      <c r="C397" s="492">
        <v>2024.05</v>
      </c>
      <c r="D397" s="493">
        <v>2025.2833333333335</v>
      </c>
      <c r="E397" s="493">
        <v>2006.0666666666671</v>
      </c>
      <c r="F397" s="493">
        <v>1988.0833333333335</v>
      </c>
      <c r="G397" s="493">
        <v>1968.866666666667</v>
      </c>
      <c r="H397" s="493">
        <v>2043.2666666666671</v>
      </c>
      <c r="I397" s="493">
        <v>2062.4833333333336</v>
      </c>
      <c r="J397" s="493">
        <v>2080.4666666666672</v>
      </c>
      <c r="K397" s="492">
        <v>2044.5</v>
      </c>
      <c r="L397" s="492">
        <v>2007.3</v>
      </c>
      <c r="M397" s="492">
        <v>80.35915</v>
      </c>
    </row>
    <row r="398" spans="1:13">
      <c r="A398" s="254">
        <v>388</v>
      </c>
      <c r="B398" s="495" t="s">
        <v>815</v>
      </c>
      <c r="C398" s="492">
        <v>990.05</v>
      </c>
      <c r="D398" s="493">
        <v>994</v>
      </c>
      <c r="E398" s="493">
        <v>972</v>
      </c>
      <c r="F398" s="493">
        <v>953.95</v>
      </c>
      <c r="G398" s="493">
        <v>931.95</v>
      </c>
      <c r="H398" s="493">
        <v>1012.05</v>
      </c>
      <c r="I398" s="493">
        <v>1034.05</v>
      </c>
      <c r="J398" s="493">
        <v>1052.0999999999999</v>
      </c>
      <c r="K398" s="492">
        <v>1016</v>
      </c>
      <c r="L398" s="492">
        <v>975.95</v>
      </c>
      <c r="M398" s="492">
        <v>20.285039999999999</v>
      </c>
    </row>
    <row r="399" spans="1:13">
      <c r="A399" s="254">
        <v>389</v>
      </c>
      <c r="B399" s="495" t="s">
        <v>274</v>
      </c>
      <c r="C399" s="492">
        <v>928.2</v>
      </c>
      <c r="D399" s="493">
        <v>928.16666666666663</v>
      </c>
      <c r="E399" s="493">
        <v>921.33333333333326</v>
      </c>
      <c r="F399" s="493">
        <v>914.46666666666658</v>
      </c>
      <c r="G399" s="493">
        <v>907.63333333333321</v>
      </c>
      <c r="H399" s="493">
        <v>935.0333333333333</v>
      </c>
      <c r="I399" s="493">
        <v>941.86666666666656</v>
      </c>
      <c r="J399" s="493">
        <v>948.73333333333335</v>
      </c>
      <c r="K399" s="492">
        <v>935</v>
      </c>
      <c r="L399" s="492">
        <v>921.3</v>
      </c>
      <c r="M399" s="492">
        <v>8.3057700000000008</v>
      </c>
    </row>
    <row r="400" spans="1:13">
      <c r="A400" s="254">
        <v>390</v>
      </c>
      <c r="B400" s="495" t="s">
        <v>476</v>
      </c>
      <c r="C400" s="492">
        <v>25.6</v>
      </c>
      <c r="D400" s="493">
        <v>25.600000000000005</v>
      </c>
      <c r="E400" s="493">
        <v>25.400000000000009</v>
      </c>
      <c r="F400" s="493">
        <v>25.200000000000003</v>
      </c>
      <c r="G400" s="493">
        <v>25.000000000000007</v>
      </c>
      <c r="H400" s="493">
        <v>25.800000000000011</v>
      </c>
      <c r="I400" s="493">
        <v>26.000000000000007</v>
      </c>
      <c r="J400" s="493">
        <v>26.200000000000014</v>
      </c>
      <c r="K400" s="492">
        <v>25.8</v>
      </c>
      <c r="L400" s="492">
        <v>25.4</v>
      </c>
      <c r="M400" s="492">
        <v>5.8910999999999998</v>
      </c>
    </row>
    <row r="401" spans="1:13">
      <c r="A401" s="254">
        <v>391</v>
      </c>
      <c r="B401" s="495" t="s">
        <v>477</v>
      </c>
      <c r="C401" s="492">
        <v>2247.1</v>
      </c>
      <c r="D401" s="493">
        <v>2245.7333333333336</v>
      </c>
      <c r="E401" s="493">
        <v>2226.4666666666672</v>
      </c>
      <c r="F401" s="493">
        <v>2205.8333333333335</v>
      </c>
      <c r="G401" s="493">
        <v>2186.5666666666671</v>
      </c>
      <c r="H401" s="493">
        <v>2266.3666666666672</v>
      </c>
      <c r="I401" s="493">
        <v>2285.6333333333337</v>
      </c>
      <c r="J401" s="493">
        <v>2306.2666666666673</v>
      </c>
      <c r="K401" s="492">
        <v>2265</v>
      </c>
      <c r="L401" s="492">
        <v>2225.1</v>
      </c>
      <c r="M401" s="492">
        <v>0.1497</v>
      </c>
    </row>
    <row r="402" spans="1:13">
      <c r="A402" s="254">
        <v>392</v>
      </c>
      <c r="B402" s="495" t="s">
        <v>172</v>
      </c>
      <c r="C402" s="492">
        <v>6440.2</v>
      </c>
      <c r="D402" s="493">
        <v>6460.45</v>
      </c>
      <c r="E402" s="493">
        <v>6378.45</v>
      </c>
      <c r="F402" s="493">
        <v>6316.7</v>
      </c>
      <c r="G402" s="493">
        <v>6234.7</v>
      </c>
      <c r="H402" s="493">
        <v>6522.2</v>
      </c>
      <c r="I402" s="493">
        <v>6604.2</v>
      </c>
      <c r="J402" s="493">
        <v>6665.95</v>
      </c>
      <c r="K402" s="492">
        <v>6542.45</v>
      </c>
      <c r="L402" s="492">
        <v>6398.7</v>
      </c>
      <c r="M402" s="492">
        <v>1.3026500000000001</v>
      </c>
    </row>
    <row r="403" spans="1:13">
      <c r="A403" s="254">
        <v>393</v>
      </c>
      <c r="B403" s="495" t="s">
        <v>478</v>
      </c>
      <c r="C403" s="492">
        <v>7490.6</v>
      </c>
      <c r="D403" s="493">
        <v>7512.2</v>
      </c>
      <c r="E403" s="493">
        <v>7450.4</v>
      </c>
      <c r="F403" s="493">
        <v>7410.2</v>
      </c>
      <c r="G403" s="493">
        <v>7348.4</v>
      </c>
      <c r="H403" s="493">
        <v>7552.4</v>
      </c>
      <c r="I403" s="493">
        <v>7614.2000000000007</v>
      </c>
      <c r="J403" s="493">
        <v>7654.4</v>
      </c>
      <c r="K403" s="492">
        <v>7574</v>
      </c>
      <c r="L403" s="492">
        <v>7472</v>
      </c>
      <c r="M403" s="492">
        <v>0.23315</v>
      </c>
    </row>
    <row r="404" spans="1:13">
      <c r="A404" s="254">
        <v>394</v>
      </c>
      <c r="B404" s="495" t="s">
        <v>479</v>
      </c>
      <c r="C404" s="492">
        <v>5299.15</v>
      </c>
      <c r="D404" s="493">
        <v>5262.3166666666666</v>
      </c>
      <c r="E404" s="493">
        <v>5190.1833333333334</v>
      </c>
      <c r="F404" s="493">
        <v>5081.2166666666672</v>
      </c>
      <c r="G404" s="493">
        <v>5009.0833333333339</v>
      </c>
      <c r="H404" s="493">
        <v>5371.2833333333328</v>
      </c>
      <c r="I404" s="493">
        <v>5443.4166666666661</v>
      </c>
      <c r="J404" s="493">
        <v>5552.3833333333323</v>
      </c>
      <c r="K404" s="492">
        <v>5334.45</v>
      </c>
      <c r="L404" s="492">
        <v>5153.3500000000004</v>
      </c>
      <c r="M404" s="492">
        <v>0.13421</v>
      </c>
    </row>
    <row r="405" spans="1:13">
      <c r="A405" s="254">
        <v>395</v>
      </c>
      <c r="B405" s="495" t="s">
        <v>759</v>
      </c>
      <c r="C405" s="492">
        <v>91.05</v>
      </c>
      <c r="D405" s="493">
        <v>91.7</v>
      </c>
      <c r="E405" s="493">
        <v>89.850000000000009</v>
      </c>
      <c r="F405" s="493">
        <v>88.65</v>
      </c>
      <c r="G405" s="493">
        <v>86.800000000000011</v>
      </c>
      <c r="H405" s="493">
        <v>92.9</v>
      </c>
      <c r="I405" s="493">
        <v>94.75</v>
      </c>
      <c r="J405" s="493">
        <v>95.95</v>
      </c>
      <c r="K405" s="492">
        <v>93.55</v>
      </c>
      <c r="L405" s="492">
        <v>90.5</v>
      </c>
      <c r="M405" s="492">
        <v>2.0510199999999998</v>
      </c>
    </row>
    <row r="406" spans="1:13">
      <c r="A406" s="254">
        <v>396</v>
      </c>
      <c r="B406" s="495" t="s">
        <v>480</v>
      </c>
      <c r="C406" s="492">
        <v>356.5</v>
      </c>
      <c r="D406" s="493">
        <v>368.11666666666662</v>
      </c>
      <c r="E406" s="493">
        <v>342.23333333333323</v>
      </c>
      <c r="F406" s="493">
        <v>327.96666666666664</v>
      </c>
      <c r="G406" s="493">
        <v>302.08333333333326</v>
      </c>
      <c r="H406" s="493">
        <v>382.38333333333321</v>
      </c>
      <c r="I406" s="493">
        <v>408.26666666666654</v>
      </c>
      <c r="J406" s="493">
        <v>422.53333333333319</v>
      </c>
      <c r="K406" s="492">
        <v>394</v>
      </c>
      <c r="L406" s="492">
        <v>353.85</v>
      </c>
      <c r="M406" s="492">
        <v>24.96143</v>
      </c>
    </row>
    <row r="407" spans="1:13">
      <c r="A407" s="254">
        <v>397</v>
      </c>
      <c r="B407" s="495" t="s">
        <v>761</v>
      </c>
      <c r="C407" s="492">
        <v>293.55</v>
      </c>
      <c r="D407" s="493">
        <v>293.7</v>
      </c>
      <c r="E407" s="493">
        <v>286.39999999999998</v>
      </c>
      <c r="F407" s="493">
        <v>279.25</v>
      </c>
      <c r="G407" s="493">
        <v>271.95</v>
      </c>
      <c r="H407" s="493">
        <v>300.84999999999997</v>
      </c>
      <c r="I407" s="493">
        <v>308.15000000000003</v>
      </c>
      <c r="J407" s="493">
        <v>315.29999999999995</v>
      </c>
      <c r="K407" s="492">
        <v>301</v>
      </c>
      <c r="L407" s="492">
        <v>286.55</v>
      </c>
      <c r="M407" s="492">
        <v>9.3792399999999994</v>
      </c>
    </row>
    <row r="408" spans="1:13">
      <c r="A408" s="254">
        <v>398</v>
      </c>
      <c r="B408" s="495" t="s">
        <v>481</v>
      </c>
      <c r="C408" s="492">
        <v>2072.15</v>
      </c>
      <c r="D408" s="493">
        <v>2079.9166666666665</v>
      </c>
      <c r="E408" s="493">
        <v>2047.2333333333331</v>
      </c>
      <c r="F408" s="493">
        <v>2022.3166666666666</v>
      </c>
      <c r="G408" s="493">
        <v>1989.6333333333332</v>
      </c>
      <c r="H408" s="493">
        <v>2104.833333333333</v>
      </c>
      <c r="I408" s="493">
        <v>2137.5166666666664</v>
      </c>
      <c r="J408" s="493">
        <v>2162.4333333333329</v>
      </c>
      <c r="K408" s="492">
        <v>2112.6</v>
      </c>
      <c r="L408" s="492">
        <v>2055</v>
      </c>
      <c r="M408" s="492">
        <v>4.6780000000000002E-2</v>
      </c>
    </row>
    <row r="409" spans="1:13">
      <c r="A409" s="254">
        <v>399</v>
      </c>
      <c r="B409" s="495" t="s">
        <v>482</v>
      </c>
      <c r="C409" s="492">
        <v>434.95</v>
      </c>
      <c r="D409" s="493">
        <v>436.23333333333335</v>
      </c>
      <c r="E409" s="493">
        <v>424.9666666666667</v>
      </c>
      <c r="F409" s="493">
        <v>414.98333333333335</v>
      </c>
      <c r="G409" s="493">
        <v>403.7166666666667</v>
      </c>
      <c r="H409" s="493">
        <v>446.2166666666667</v>
      </c>
      <c r="I409" s="493">
        <v>457.48333333333335</v>
      </c>
      <c r="J409" s="493">
        <v>467.4666666666667</v>
      </c>
      <c r="K409" s="492">
        <v>447.5</v>
      </c>
      <c r="L409" s="492">
        <v>426.25</v>
      </c>
      <c r="M409" s="492">
        <v>6.1595500000000003</v>
      </c>
    </row>
    <row r="410" spans="1:13">
      <c r="A410" s="254">
        <v>400</v>
      </c>
      <c r="B410" s="495" t="s">
        <v>760</v>
      </c>
      <c r="C410" s="492">
        <v>103.6</v>
      </c>
      <c r="D410" s="493">
        <v>104.34999999999998</v>
      </c>
      <c r="E410" s="493">
        <v>101.84999999999997</v>
      </c>
      <c r="F410" s="493">
        <v>100.09999999999998</v>
      </c>
      <c r="G410" s="493">
        <v>97.599999999999966</v>
      </c>
      <c r="H410" s="493">
        <v>106.09999999999997</v>
      </c>
      <c r="I410" s="493">
        <v>108.6</v>
      </c>
      <c r="J410" s="493">
        <v>110.34999999999997</v>
      </c>
      <c r="K410" s="492">
        <v>106.85</v>
      </c>
      <c r="L410" s="492">
        <v>102.6</v>
      </c>
      <c r="M410" s="492">
        <v>16.822659999999999</v>
      </c>
    </row>
    <row r="411" spans="1:13">
      <c r="A411" s="254">
        <v>401</v>
      </c>
      <c r="B411" s="495" t="s">
        <v>483</v>
      </c>
      <c r="C411" s="492">
        <v>200.25</v>
      </c>
      <c r="D411" s="493">
        <v>199.95000000000002</v>
      </c>
      <c r="E411" s="493">
        <v>195.40000000000003</v>
      </c>
      <c r="F411" s="493">
        <v>190.55</v>
      </c>
      <c r="G411" s="493">
        <v>186.00000000000003</v>
      </c>
      <c r="H411" s="493">
        <v>204.80000000000004</v>
      </c>
      <c r="I411" s="493">
        <v>209.35000000000005</v>
      </c>
      <c r="J411" s="493">
        <v>214.20000000000005</v>
      </c>
      <c r="K411" s="492">
        <v>204.5</v>
      </c>
      <c r="L411" s="492">
        <v>195.1</v>
      </c>
      <c r="M411" s="492">
        <v>4.5008499999999998</v>
      </c>
    </row>
    <row r="412" spans="1:13">
      <c r="A412" s="254">
        <v>402</v>
      </c>
      <c r="B412" s="495" t="s">
        <v>170</v>
      </c>
      <c r="C412" s="492">
        <v>28444.35</v>
      </c>
      <c r="D412" s="493">
        <v>28581.25</v>
      </c>
      <c r="E412" s="493">
        <v>28112.5</v>
      </c>
      <c r="F412" s="493">
        <v>27780.65</v>
      </c>
      <c r="G412" s="493">
        <v>27311.9</v>
      </c>
      <c r="H412" s="493">
        <v>28913.1</v>
      </c>
      <c r="I412" s="493">
        <v>29381.85</v>
      </c>
      <c r="J412" s="493">
        <v>29713.699999999997</v>
      </c>
      <c r="K412" s="492">
        <v>29050</v>
      </c>
      <c r="L412" s="492">
        <v>28249.4</v>
      </c>
      <c r="M412" s="492">
        <v>0.47588999999999998</v>
      </c>
    </row>
    <row r="413" spans="1:13">
      <c r="A413" s="254">
        <v>403</v>
      </c>
      <c r="B413" s="495" t="s">
        <v>484</v>
      </c>
      <c r="C413" s="492">
        <v>1445.25</v>
      </c>
      <c r="D413" s="493">
        <v>1452.95</v>
      </c>
      <c r="E413" s="493">
        <v>1420.5500000000002</v>
      </c>
      <c r="F413" s="493">
        <v>1395.8500000000001</v>
      </c>
      <c r="G413" s="493">
        <v>1363.4500000000003</v>
      </c>
      <c r="H413" s="493">
        <v>1477.65</v>
      </c>
      <c r="I413" s="493">
        <v>1510.0500000000002</v>
      </c>
      <c r="J413" s="493">
        <v>1534.75</v>
      </c>
      <c r="K413" s="492">
        <v>1485.35</v>
      </c>
      <c r="L413" s="492">
        <v>1428.25</v>
      </c>
      <c r="M413" s="492">
        <v>0.44112000000000001</v>
      </c>
    </row>
    <row r="414" spans="1:13">
      <c r="A414" s="254">
        <v>404</v>
      </c>
      <c r="B414" s="495" t="s">
        <v>173</v>
      </c>
      <c r="C414" s="492">
        <v>1416.3</v>
      </c>
      <c r="D414" s="493">
        <v>1413.6000000000001</v>
      </c>
      <c r="E414" s="493">
        <v>1392.7000000000003</v>
      </c>
      <c r="F414" s="493">
        <v>1369.1000000000001</v>
      </c>
      <c r="G414" s="493">
        <v>1348.2000000000003</v>
      </c>
      <c r="H414" s="493">
        <v>1437.2000000000003</v>
      </c>
      <c r="I414" s="493">
        <v>1458.1000000000004</v>
      </c>
      <c r="J414" s="493">
        <v>1481.7000000000003</v>
      </c>
      <c r="K414" s="492">
        <v>1434.5</v>
      </c>
      <c r="L414" s="492">
        <v>1390</v>
      </c>
      <c r="M414" s="492">
        <v>28.940110000000001</v>
      </c>
    </row>
    <row r="415" spans="1:13">
      <c r="A415" s="254">
        <v>405</v>
      </c>
      <c r="B415" s="495" t="s">
        <v>171</v>
      </c>
      <c r="C415" s="492">
        <v>1877.45</v>
      </c>
      <c r="D415" s="493">
        <v>1888.8166666666666</v>
      </c>
      <c r="E415" s="493">
        <v>1859.6333333333332</v>
      </c>
      <c r="F415" s="493">
        <v>1841.8166666666666</v>
      </c>
      <c r="G415" s="493">
        <v>1812.6333333333332</v>
      </c>
      <c r="H415" s="493">
        <v>1906.6333333333332</v>
      </c>
      <c r="I415" s="493">
        <v>1935.8166666666666</v>
      </c>
      <c r="J415" s="493">
        <v>1953.6333333333332</v>
      </c>
      <c r="K415" s="492">
        <v>1918</v>
      </c>
      <c r="L415" s="492">
        <v>1871</v>
      </c>
      <c r="M415" s="492">
        <v>6.3167600000000004</v>
      </c>
    </row>
    <row r="416" spans="1:13">
      <c r="A416" s="254">
        <v>406</v>
      </c>
      <c r="B416" s="495" t="s">
        <v>485</v>
      </c>
      <c r="C416" s="492">
        <v>495.65</v>
      </c>
      <c r="D416" s="493">
        <v>499</v>
      </c>
      <c r="E416" s="493">
        <v>490</v>
      </c>
      <c r="F416" s="493">
        <v>484.35</v>
      </c>
      <c r="G416" s="493">
        <v>475.35</v>
      </c>
      <c r="H416" s="493">
        <v>504.65</v>
      </c>
      <c r="I416" s="493">
        <v>513.65</v>
      </c>
      <c r="J416" s="493">
        <v>519.29999999999995</v>
      </c>
      <c r="K416" s="492">
        <v>508</v>
      </c>
      <c r="L416" s="492">
        <v>493.35</v>
      </c>
      <c r="M416" s="492">
        <v>5.00596</v>
      </c>
    </row>
    <row r="417" spans="1:13">
      <c r="A417" s="254">
        <v>407</v>
      </c>
      <c r="B417" s="495" t="s">
        <v>486</v>
      </c>
      <c r="C417" s="492">
        <v>1258.4000000000001</v>
      </c>
      <c r="D417" s="493">
        <v>1276.0833333333333</v>
      </c>
      <c r="E417" s="493">
        <v>1227.2666666666664</v>
      </c>
      <c r="F417" s="493">
        <v>1196.1333333333332</v>
      </c>
      <c r="G417" s="493">
        <v>1147.3166666666664</v>
      </c>
      <c r="H417" s="493">
        <v>1307.2166666666665</v>
      </c>
      <c r="I417" s="493">
        <v>1356.0333333333335</v>
      </c>
      <c r="J417" s="493">
        <v>1387.1666666666665</v>
      </c>
      <c r="K417" s="492">
        <v>1324.9</v>
      </c>
      <c r="L417" s="492">
        <v>1244.95</v>
      </c>
      <c r="M417" s="492">
        <v>0.17108999999999999</v>
      </c>
    </row>
    <row r="418" spans="1:13">
      <c r="A418" s="254">
        <v>408</v>
      </c>
      <c r="B418" s="495" t="s">
        <v>762</v>
      </c>
      <c r="C418" s="492">
        <v>1502.45</v>
      </c>
      <c r="D418" s="493">
        <v>1506.2666666666667</v>
      </c>
      <c r="E418" s="493">
        <v>1495.5833333333333</v>
      </c>
      <c r="F418" s="493">
        <v>1488.7166666666667</v>
      </c>
      <c r="G418" s="493">
        <v>1478.0333333333333</v>
      </c>
      <c r="H418" s="493">
        <v>1513.1333333333332</v>
      </c>
      <c r="I418" s="493">
        <v>1523.8166666666666</v>
      </c>
      <c r="J418" s="493">
        <v>1530.6833333333332</v>
      </c>
      <c r="K418" s="492">
        <v>1516.95</v>
      </c>
      <c r="L418" s="492">
        <v>1499.4</v>
      </c>
      <c r="M418" s="492">
        <v>0.29342000000000001</v>
      </c>
    </row>
    <row r="419" spans="1:13">
      <c r="A419" s="254">
        <v>409</v>
      </c>
      <c r="B419" s="495" t="s">
        <v>487</v>
      </c>
      <c r="C419" s="492">
        <v>569.15</v>
      </c>
      <c r="D419" s="493">
        <v>574.36666666666667</v>
      </c>
      <c r="E419" s="493">
        <v>560.83333333333337</v>
      </c>
      <c r="F419" s="493">
        <v>552.51666666666665</v>
      </c>
      <c r="G419" s="493">
        <v>538.98333333333335</v>
      </c>
      <c r="H419" s="493">
        <v>582.68333333333339</v>
      </c>
      <c r="I419" s="493">
        <v>596.2166666666667</v>
      </c>
      <c r="J419" s="493">
        <v>604.53333333333342</v>
      </c>
      <c r="K419" s="492">
        <v>587.9</v>
      </c>
      <c r="L419" s="492">
        <v>566.04999999999995</v>
      </c>
      <c r="M419" s="492">
        <v>0.89007999999999998</v>
      </c>
    </row>
    <row r="420" spans="1:13">
      <c r="A420" s="254">
        <v>410</v>
      </c>
      <c r="B420" s="495" t="s">
        <v>488</v>
      </c>
      <c r="C420" s="492">
        <v>8</v>
      </c>
      <c r="D420" s="493">
        <v>8.0499999999999989</v>
      </c>
      <c r="E420" s="493">
        <v>7.8999999999999986</v>
      </c>
      <c r="F420" s="493">
        <v>7.8</v>
      </c>
      <c r="G420" s="493">
        <v>7.6499999999999995</v>
      </c>
      <c r="H420" s="493">
        <v>8.1499999999999986</v>
      </c>
      <c r="I420" s="493">
        <v>8.3000000000000007</v>
      </c>
      <c r="J420" s="493">
        <v>8.3999999999999968</v>
      </c>
      <c r="K420" s="492">
        <v>8.1999999999999993</v>
      </c>
      <c r="L420" s="492">
        <v>7.95</v>
      </c>
      <c r="M420" s="492">
        <v>81.643870000000007</v>
      </c>
    </row>
    <row r="421" spans="1:13">
      <c r="A421" s="254">
        <v>411</v>
      </c>
      <c r="B421" s="495" t="s">
        <v>763</v>
      </c>
      <c r="C421" s="492">
        <v>63.95</v>
      </c>
      <c r="D421" s="493">
        <v>64.533333333333346</v>
      </c>
      <c r="E421" s="493">
        <v>62.966666666666697</v>
      </c>
      <c r="F421" s="493">
        <v>61.983333333333348</v>
      </c>
      <c r="G421" s="493">
        <v>60.4166666666667</v>
      </c>
      <c r="H421" s="493">
        <v>65.516666666666694</v>
      </c>
      <c r="I421" s="493">
        <v>67.083333333333329</v>
      </c>
      <c r="J421" s="493">
        <v>68.066666666666691</v>
      </c>
      <c r="K421" s="492">
        <v>66.099999999999994</v>
      </c>
      <c r="L421" s="492">
        <v>63.55</v>
      </c>
      <c r="M421" s="492">
        <v>18.253209999999999</v>
      </c>
    </row>
    <row r="422" spans="1:13">
      <c r="A422" s="254">
        <v>412</v>
      </c>
      <c r="B422" s="495" t="s">
        <v>489</v>
      </c>
      <c r="C422" s="492">
        <v>97.7</v>
      </c>
      <c r="D422" s="493">
        <v>97.483333333333334</v>
      </c>
      <c r="E422" s="493">
        <v>95.466666666666669</v>
      </c>
      <c r="F422" s="493">
        <v>93.233333333333334</v>
      </c>
      <c r="G422" s="493">
        <v>91.216666666666669</v>
      </c>
      <c r="H422" s="493">
        <v>99.716666666666669</v>
      </c>
      <c r="I422" s="493">
        <v>101.73333333333335</v>
      </c>
      <c r="J422" s="493">
        <v>103.96666666666667</v>
      </c>
      <c r="K422" s="492">
        <v>99.5</v>
      </c>
      <c r="L422" s="492">
        <v>95.25</v>
      </c>
      <c r="M422" s="492">
        <v>2.6049500000000001</v>
      </c>
    </row>
    <row r="423" spans="1:13">
      <c r="A423" s="254">
        <v>413</v>
      </c>
      <c r="B423" s="495" t="s">
        <v>169</v>
      </c>
      <c r="C423" s="492">
        <v>359.4</v>
      </c>
      <c r="D423" s="493">
        <v>361.61666666666662</v>
      </c>
      <c r="E423" s="493">
        <v>353.28333333333325</v>
      </c>
      <c r="F423" s="493">
        <v>347.16666666666663</v>
      </c>
      <c r="G423" s="493">
        <v>338.83333333333326</v>
      </c>
      <c r="H423" s="493">
        <v>367.73333333333323</v>
      </c>
      <c r="I423" s="493">
        <v>376.06666666666661</v>
      </c>
      <c r="J423" s="493">
        <v>382.18333333333322</v>
      </c>
      <c r="K423" s="492">
        <v>369.95</v>
      </c>
      <c r="L423" s="492">
        <v>355.5</v>
      </c>
      <c r="M423" s="492">
        <v>636.92926</v>
      </c>
    </row>
    <row r="424" spans="1:13">
      <c r="A424" s="254">
        <v>414</v>
      </c>
      <c r="B424" s="495" t="s">
        <v>168</v>
      </c>
      <c r="C424" s="492">
        <v>112.5</v>
      </c>
      <c r="D424" s="493">
        <v>110.25</v>
      </c>
      <c r="E424" s="493">
        <v>107</v>
      </c>
      <c r="F424" s="493">
        <v>101.5</v>
      </c>
      <c r="G424" s="493">
        <v>98.25</v>
      </c>
      <c r="H424" s="493">
        <v>115.75</v>
      </c>
      <c r="I424" s="493">
        <v>119</v>
      </c>
      <c r="J424" s="493">
        <v>124.5</v>
      </c>
      <c r="K424" s="492">
        <v>113.5</v>
      </c>
      <c r="L424" s="492">
        <v>104.75</v>
      </c>
      <c r="M424" s="492">
        <v>1444.3508099999999</v>
      </c>
    </row>
    <row r="425" spans="1:13">
      <c r="A425" s="254">
        <v>415</v>
      </c>
      <c r="B425" s="495" t="s">
        <v>766</v>
      </c>
      <c r="C425" s="492">
        <v>304.60000000000002</v>
      </c>
      <c r="D425" s="493">
        <v>308.01666666666665</v>
      </c>
      <c r="E425" s="493">
        <v>299.38333333333333</v>
      </c>
      <c r="F425" s="493">
        <v>294.16666666666669</v>
      </c>
      <c r="G425" s="493">
        <v>285.53333333333336</v>
      </c>
      <c r="H425" s="493">
        <v>313.23333333333329</v>
      </c>
      <c r="I425" s="493">
        <v>321.86666666666662</v>
      </c>
      <c r="J425" s="493">
        <v>327.08333333333326</v>
      </c>
      <c r="K425" s="492">
        <v>316.64999999999998</v>
      </c>
      <c r="L425" s="492">
        <v>302.8</v>
      </c>
      <c r="M425" s="492">
        <v>7.8943399999999997</v>
      </c>
    </row>
    <row r="426" spans="1:13">
      <c r="A426" s="254">
        <v>416</v>
      </c>
      <c r="B426" s="495" t="s">
        <v>836</v>
      </c>
      <c r="C426" s="492">
        <v>236.4</v>
      </c>
      <c r="D426" s="493">
        <v>238.56666666666669</v>
      </c>
      <c r="E426" s="493">
        <v>230.43333333333339</v>
      </c>
      <c r="F426" s="493">
        <v>224.4666666666667</v>
      </c>
      <c r="G426" s="493">
        <v>216.3333333333334</v>
      </c>
      <c r="H426" s="493">
        <v>244.53333333333339</v>
      </c>
      <c r="I426" s="493">
        <v>252.66666666666666</v>
      </c>
      <c r="J426" s="493">
        <v>258.63333333333338</v>
      </c>
      <c r="K426" s="492">
        <v>246.7</v>
      </c>
      <c r="L426" s="492">
        <v>232.6</v>
      </c>
      <c r="M426" s="492">
        <v>12.785450000000001</v>
      </c>
    </row>
    <row r="427" spans="1:13">
      <c r="A427" s="254">
        <v>417</v>
      </c>
      <c r="B427" s="495" t="s">
        <v>174</v>
      </c>
      <c r="C427" s="492">
        <v>878.3</v>
      </c>
      <c r="D427" s="493">
        <v>884.11666666666667</v>
      </c>
      <c r="E427" s="493">
        <v>868.23333333333335</v>
      </c>
      <c r="F427" s="493">
        <v>858.16666666666663</v>
      </c>
      <c r="G427" s="493">
        <v>842.2833333333333</v>
      </c>
      <c r="H427" s="493">
        <v>894.18333333333339</v>
      </c>
      <c r="I427" s="493">
        <v>910.06666666666683</v>
      </c>
      <c r="J427" s="493">
        <v>920.13333333333344</v>
      </c>
      <c r="K427" s="492">
        <v>900</v>
      </c>
      <c r="L427" s="492">
        <v>874.05</v>
      </c>
      <c r="M427" s="492">
        <v>4.3574700000000002</v>
      </c>
    </row>
    <row r="428" spans="1:13">
      <c r="A428" s="254">
        <v>418</v>
      </c>
      <c r="B428" s="495" t="s">
        <v>490</v>
      </c>
      <c r="C428" s="492">
        <v>642.75</v>
      </c>
      <c r="D428" s="493">
        <v>651.80000000000007</v>
      </c>
      <c r="E428" s="493">
        <v>625.60000000000014</v>
      </c>
      <c r="F428" s="493">
        <v>608.45000000000005</v>
      </c>
      <c r="G428" s="493">
        <v>582.25000000000011</v>
      </c>
      <c r="H428" s="493">
        <v>668.95000000000016</v>
      </c>
      <c r="I428" s="493">
        <v>695.1500000000002</v>
      </c>
      <c r="J428" s="493">
        <v>712.30000000000018</v>
      </c>
      <c r="K428" s="492">
        <v>678</v>
      </c>
      <c r="L428" s="492">
        <v>634.65</v>
      </c>
      <c r="M428" s="492">
        <v>8.9199300000000008</v>
      </c>
    </row>
    <row r="429" spans="1:13">
      <c r="A429" s="254">
        <v>419</v>
      </c>
      <c r="B429" s="495" t="s">
        <v>793</v>
      </c>
      <c r="C429" s="492">
        <v>307.85000000000002</v>
      </c>
      <c r="D429" s="493">
        <v>305.98333333333329</v>
      </c>
      <c r="E429" s="493">
        <v>301.26666666666659</v>
      </c>
      <c r="F429" s="493">
        <v>294.68333333333328</v>
      </c>
      <c r="G429" s="493">
        <v>289.96666666666658</v>
      </c>
      <c r="H429" s="493">
        <v>312.56666666666661</v>
      </c>
      <c r="I429" s="493">
        <v>317.2833333333333</v>
      </c>
      <c r="J429" s="493">
        <v>323.86666666666662</v>
      </c>
      <c r="K429" s="492">
        <v>310.7</v>
      </c>
      <c r="L429" s="492">
        <v>299.39999999999998</v>
      </c>
      <c r="M429" s="492">
        <v>4.66927</v>
      </c>
    </row>
    <row r="430" spans="1:13">
      <c r="A430" s="254">
        <v>420</v>
      </c>
      <c r="B430" s="495" t="s">
        <v>491</v>
      </c>
      <c r="C430" s="492">
        <v>176</v>
      </c>
      <c r="D430" s="493">
        <v>178.11666666666665</v>
      </c>
      <c r="E430" s="493">
        <v>172.83333333333329</v>
      </c>
      <c r="F430" s="493">
        <v>169.66666666666663</v>
      </c>
      <c r="G430" s="493">
        <v>164.38333333333327</v>
      </c>
      <c r="H430" s="493">
        <v>181.2833333333333</v>
      </c>
      <c r="I430" s="493">
        <v>186.56666666666666</v>
      </c>
      <c r="J430" s="493">
        <v>189.73333333333332</v>
      </c>
      <c r="K430" s="492">
        <v>183.4</v>
      </c>
      <c r="L430" s="492">
        <v>174.95</v>
      </c>
      <c r="M430" s="492">
        <v>15.15375</v>
      </c>
    </row>
    <row r="431" spans="1:13">
      <c r="A431" s="254">
        <v>421</v>
      </c>
      <c r="B431" s="495" t="s">
        <v>175</v>
      </c>
      <c r="C431" s="492">
        <v>644.5</v>
      </c>
      <c r="D431" s="493">
        <v>645.86666666666667</v>
      </c>
      <c r="E431" s="493">
        <v>639.73333333333335</v>
      </c>
      <c r="F431" s="493">
        <v>634.9666666666667</v>
      </c>
      <c r="G431" s="493">
        <v>628.83333333333337</v>
      </c>
      <c r="H431" s="493">
        <v>650.63333333333333</v>
      </c>
      <c r="I431" s="493">
        <v>656.76666666666677</v>
      </c>
      <c r="J431" s="493">
        <v>661.5333333333333</v>
      </c>
      <c r="K431" s="492">
        <v>652</v>
      </c>
      <c r="L431" s="492">
        <v>641.1</v>
      </c>
      <c r="M431" s="492">
        <v>56.762900000000002</v>
      </c>
    </row>
    <row r="432" spans="1:13">
      <c r="A432" s="254">
        <v>422</v>
      </c>
      <c r="B432" s="495" t="s">
        <v>176</v>
      </c>
      <c r="C432" s="492">
        <v>519.45000000000005</v>
      </c>
      <c r="D432" s="493">
        <v>513.16666666666663</v>
      </c>
      <c r="E432" s="493">
        <v>502.43333333333328</v>
      </c>
      <c r="F432" s="493">
        <v>485.41666666666663</v>
      </c>
      <c r="G432" s="493">
        <v>474.68333333333328</v>
      </c>
      <c r="H432" s="493">
        <v>530.18333333333328</v>
      </c>
      <c r="I432" s="493">
        <v>540.91666666666663</v>
      </c>
      <c r="J432" s="493">
        <v>557.93333333333328</v>
      </c>
      <c r="K432" s="492">
        <v>523.9</v>
      </c>
      <c r="L432" s="492">
        <v>496.15</v>
      </c>
      <c r="M432" s="492">
        <v>55.27581</v>
      </c>
    </row>
    <row r="433" spans="1:13">
      <c r="A433" s="254">
        <v>423</v>
      </c>
      <c r="B433" s="495" t="s">
        <v>492</v>
      </c>
      <c r="C433" s="492">
        <v>2511.15</v>
      </c>
      <c r="D433" s="493">
        <v>2514.4166666666665</v>
      </c>
      <c r="E433" s="493">
        <v>2468.833333333333</v>
      </c>
      <c r="F433" s="493">
        <v>2426.5166666666664</v>
      </c>
      <c r="G433" s="493">
        <v>2380.9333333333329</v>
      </c>
      <c r="H433" s="493">
        <v>2556.7333333333331</v>
      </c>
      <c r="I433" s="493">
        <v>2602.3166666666662</v>
      </c>
      <c r="J433" s="493">
        <v>2644.6333333333332</v>
      </c>
      <c r="K433" s="492">
        <v>2560</v>
      </c>
      <c r="L433" s="492">
        <v>2472.1</v>
      </c>
      <c r="M433" s="492">
        <v>0.15643000000000001</v>
      </c>
    </row>
    <row r="434" spans="1:13">
      <c r="A434" s="254">
        <v>424</v>
      </c>
      <c r="B434" s="495" t="s">
        <v>493</v>
      </c>
      <c r="C434" s="492">
        <v>694.65</v>
      </c>
      <c r="D434" s="493">
        <v>697.48333333333323</v>
      </c>
      <c r="E434" s="493">
        <v>684.21666666666647</v>
      </c>
      <c r="F434" s="493">
        <v>673.78333333333319</v>
      </c>
      <c r="G434" s="493">
        <v>660.51666666666642</v>
      </c>
      <c r="H434" s="493">
        <v>707.91666666666652</v>
      </c>
      <c r="I434" s="493">
        <v>721.18333333333317</v>
      </c>
      <c r="J434" s="493">
        <v>731.61666666666656</v>
      </c>
      <c r="K434" s="492">
        <v>710.75</v>
      </c>
      <c r="L434" s="492">
        <v>687.05</v>
      </c>
      <c r="M434" s="492">
        <v>1.0694600000000001</v>
      </c>
    </row>
    <row r="435" spans="1:13">
      <c r="A435" s="254">
        <v>425</v>
      </c>
      <c r="B435" s="495" t="s">
        <v>494</v>
      </c>
      <c r="C435" s="492">
        <v>270.64999999999998</v>
      </c>
      <c r="D435" s="493">
        <v>272.56666666666666</v>
      </c>
      <c r="E435" s="493">
        <v>266.5333333333333</v>
      </c>
      <c r="F435" s="493">
        <v>262.41666666666663</v>
      </c>
      <c r="G435" s="493">
        <v>256.38333333333327</v>
      </c>
      <c r="H435" s="493">
        <v>276.68333333333334</v>
      </c>
      <c r="I435" s="493">
        <v>282.71666666666675</v>
      </c>
      <c r="J435" s="493">
        <v>286.83333333333337</v>
      </c>
      <c r="K435" s="492">
        <v>278.60000000000002</v>
      </c>
      <c r="L435" s="492">
        <v>268.45</v>
      </c>
      <c r="M435" s="492">
        <v>5.7808099999999998</v>
      </c>
    </row>
    <row r="436" spans="1:13">
      <c r="A436" s="254">
        <v>426</v>
      </c>
      <c r="B436" s="495" t="s">
        <v>495</v>
      </c>
      <c r="C436" s="492">
        <v>263.64999999999998</v>
      </c>
      <c r="D436" s="493">
        <v>266.71666666666664</v>
      </c>
      <c r="E436" s="493">
        <v>258.2833333333333</v>
      </c>
      <c r="F436" s="493">
        <v>252.91666666666669</v>
      </c>
      <c r="G436" s="493">
        <v>244.48333333333335</v>
      </c>
      <c r="H436" s="493">
        <v>272.08333333333326</v>
      </c>
      <c r="I436" s="493">
        <v>280.51666666666654</v>
      </c>
      <c r="J436" s="493">
        <v>285.88333333333321</v>
      </c>
      <c r="K436" s="492">
        <v>275.14999999999998</v>
      </c>
      <c r="L436" s="492">
        <v>261.35000000000002</v>
      </c>
      <c r="M436" s="492">
        <v>0.70552000000000004</v>
      </c>
    </row>
    <row r="437" spans="1:13">
      <c r="A437" s="254">
        <v>427</v>
      </c>
      <c r="B437" s="495" t="s">
        <v>496</v>
      </c>
      <c r="C437" s="492">
        <v>2049.1999999999998</v>
      </c>
      <c r="D437" s="493">
        <v>2049.8333333333335</v>
      </c>
      <c r="E437" s="493">
        <v>2023.5166666666669</v>
      </c>
      <c r="F437" s="493">
        <v>1997.8333333333335</v>
      </c>
      <c r="G437" s="493">
        <v>1971.5166666666669</v>
      </c>
      <c r="H437" s="493">
        <v>2075.5166666666669</v>
      </c>
      <c r="I437" s="493">
        <v>2101.8333333333335</v>
      </c>
      <c r="J437" s="493">
        <v>2127.5166666666669</v>
      </c>
      <c r="K437" s="492">
        <v>2076.15</v>
      </c>
      <c r="L437" s="492">
        <v>2024.15</v>
      </c>
      <c r="M437" s="492">
        <v>0.44139</v>
      </c>
    </row>
    <row r="438" spans="1:13">
      <c r="A438" s="254">
        <v>428</v>
      </c>
      <c r="B438" s="495" t="s">
        <v>764</v>
      </c>
      <c r="C438" s="492">
        <v>691.8</v>
      </c>
      <c r="D438" s="493">
        <v>695.9</v>
      </c>
      <c r="E438" s="493">
        <v>682.9</v>
      </c>
      <c r="F438" s="493">
        <v>674</v>
      </c>
      <c r="G438" s="493">
        <v>661</v>
      </c>
      <c r="H438" s="493">
        <v>704.8</v>
      </c>
      <c r="I438" s="493">
        <v>717.8</v>
      </c>
      <c r="J438" s="493">
        <v>726.69999999999993</v>
      </c>
      <c r="K438" s="492">
        <v>708.9</v>
      </c>
      <c r="L438" s="492">
        <v>687</v>
      </c>
      <c r="M438" s="492">
        <v>2.13523</v>
      </c>
    </row>
    <row r="439" spans="1:13">
      <c r="A439" s="254">
        <v>429</v>
      </c>
      <c r="B439" s="495" t="s">
        <v>814</v>
      </c>
      <c r="C439" s="492">
        <v>548.15</v>
      </c>
      <c r="D439" s="493">
        <v>546.38333333333333</v>
      </c>
      <c r="E439" s="493">
        <v>537.76666666666665</v>
      </c>
      <c r="F439" s="493">
        <v>527.38333333333333</v>
      </c>
      <c r="G439" s="493">
        <v>518.76666666666665</v>
      </c>
      <c r="H439" s="493">
        <v>556.76666666666665</v>
      </c>
      <c r="I439" s="493">
        <v>565.38333333333321</v>
      </c>
      <c r="J439" s="493">
        <v>575.76666666666665</v>
      </c>
      <c r="K439" s="492">
        <v>555</v>
      </c>
      <c r="L439" s="492">
        <v>536</v>
      </c>
      <c r="M439" s="492">
        <v>5.1557500000000003</v>
      </c>
    </row>
    <row r="440" spans="1:13">
      <c r="A440" s="254">
        <v>430</v>
      </c>
      <c r="B440" s="495" t="s">
        <v>497</v>
      </c>
      <c r="C440" s="492">
        <v>4.5999999999999996</v>
      </c>
      <c r="D440" s="493">
        <v>4.6666666666666661</v>
      </c>
      <c r="E440" s="493">
        <v>4.5333333333333323</v>
      </c>
      <c r="F440" s="493">
        <v>4.4666666666666659</v>
      </c>
      <c r="G440" s="493">
        <v>4.3333333333333321</v>
      </c>
      <c r="H440" s="493">
        <v>4.7333333333333325</v>
      </c>
      <c r="I440" s="493">
        <v>4.8666666666666654</v>
      </c>
      <c r="J440" s="493">
        <v>4.9333333333333327</v>
      </c>
      <c r="K440" s="492">
        <v>4.8</v>
      </c>
      <c r="L440" s="492">
        <v>4.5999999999999996</v>
      </c>
      <c r="M440" s="492">
        <v>83.643919999999994</v>
      </c>
    </row>
    <row r="441" spans="1:13">
      <c r="A441" s="254">
        <v>431</v>
      </c>
      <c r="B441" s="495" t="s">
        <v>498</v>
      </c>
      <c r="C441" s="492">
        <v>139.15</v>
      </c>
      <c r="D441" s="493">
        <v>138.48333333333332</v>
      </c>
      <c r="E441" s="493">
        <v>136.96666666666664</v>
      </c>
      <c r="F441" s="493">
        <v>134.78333333333333</v>
      </c>
      <c r="G441" s="493">
        <v>133.26666666666665</v>
      </c>
      <c r="H441" s="493">
        <v>140.66666666666663</v>
      </c>
      <c r="I441" s="493">
        <v>142.18333333333334</v>
      </c>
      <c r="J441" s="493">
        <v>144.36666666666662</v>
      </c>
      <c r="K441" s="492">
        <v>140</v>
      </c>
      <c r="L441" s="492">
        <v>136.30000000000001</v>
      </c>
      <c r="M441" s="492">
        <v>1.6352599999999999</v>
      </c>
    </row>
    <row r="442" spans="1:13">
      <c r="A442" s="254">
        <v>432</v>
      </c>
      <c r="B442" s="495" t="s">
        <v>765</v>
      </c>
      <c r="C442" s="492">
        <v>1487.9</v>
      </c>
      <c r="D442" s="493">
        <v>1482.1499999999999</v>
      </c>
      <c r="E442" s="493">
        <v>1473.2999999999997</v>
      </c>
      <c r="F442" s="493">
        <v>1458.6999999999998</v>
      </c>
      <c r="G442" s="493">
        <v>1449.8499999999997</v>
      </c>
      <c r="H442" s="493">
        <v>1496.7499999999998</v>
      </c>
      <c r="I442" s="493">
        <v>1505.5999999999997</v>
      </c>
      <c r="J442" s="493">
        <v>1520.1999999999998</v>
      </c>
      <c r="K442" s="492">
        <v>1491</v>
      </c>
      <c r="L442" s="492">
        <v>1467.55</v>
      </c>
      <c r="M442" s="492">
        <v>9.3039999999999998E-2</v>
      </c>
    </row>
    <row r="443" spans="1:13">
      <c r="A443" s="254">
        <v>433</v>
      </c>
      <c r="B443" s="495" t="s">
        <v>499</v>
      </c>
      <c r="C443" s="492">
        <v>1183.6500000000001</v>
      </c>
      <c r="D443" s="493">
        <v>1197.8833333333334</v>
      </c>
      <c r="E443" s="493">
        <v>1160.7666666666669</v>
      </c>
      <c r="F443" s="493">
        <v>1137.8833333333334</v>
      </c>
      <c r="G443" s="493">
        <v>1100.7666666666669</v>
      </c>
      <c r="H443" s="493">
        <v>1220.7666666666669</v>
      </c>
      <c r="I443" s="493">
        <v>1257.8833333333332</v>
      </c>
      <c r="J443" s="493">
        <v>1280.7666666666669</v>
      </c>
      <c r="K443" s="492">
        <v>1235</v>
      </c>
      <c r="L443" s="492">
        <v>1175</v>
      </c>
      <c r="M443" s="492">
        <v>2.5866799999999999</v>
      </c>
    </row>
    <row r="444" spans="1:13">
      <c r="A444" s="254">
        <v>434</v>
      </c>
      <c r="B444" s="495" t="s">
        <v>275</v>
      </c>
      <c r="C444" s="492">
        <v>575.6</v>
      </c>
      <c r="D444" s="493">
        <v>586.16666666666663</v>
      </c>
      <c r="E444" s="493">
        <v>559.48333333333323</v>
      </c>
      <c r="F444" s="493">
        <v>543.36666666666656</v>
      </c>
      <c r="G444" s="493">
        <v>516.68333333333317</v>
      </c>
      <c r="H444" s="493">
        <v>602.2833333333333</v>
      </c>
      <c r="I444" s="493">
        <v>628.9666666666667</v>
      </c>
      <c r="J444" s="493">
        <v>645.08333333333337</v>
      </c>
      <c r="K444" s="492">
        <v>612.85</v>
      </c>
      <c r="L444" s="492">
        <v>570.04999999999995</v>
      </c>
      <c r="M444" s="492">
        <v>11.471270000000001</v>
      </c>
    </row>
    <row r="445" spans="1:13">
      <c r="A445" s="254">
        <v>435</v>
      </c>
      <c r="B445" s="495" t="s">
        <v>500</v>
      </c>
      <c r="C445" s="492">
        <v>895.1</v>
      </c>
      <c r="D445" s="493">
        <v>897.88333333333321</v>
      </c>
      <c r="E445" s="493">
        <v>885.76666666666642</v>
      </c>
      <c r="F445" s="493">
        <v>876.43333333333317</v>
      </c>
      <c r="G445" s="493">
        <v>864.31666666666638</v>
      </c>
      <c r="H445" s="493">
        <v>907.21666666666647</v>
      </c>
      <c r="I445" s="493">
        <v>919.33333333333326</v>
      </c>
      <c r="J445" s="493">
        <v>928.66666666666652</v>
      </c>
      <c r="K445" s="492">
        <v>910</v>
      </c>
      <c r="L445" s="492">
        <v>888.55</v>
      </c>
      <c r="M445" s="492">
        <v>0.14727000000000001</v>
      </c>
    </row>
    <row r="446" spans="1:13">
      <c r="A446" s="254">
        <v>436</v>
      </c>
      <c r="B446" s="495" t="s">
        <v>501</v>
      </c>
      <c r="C446" s="492">
        <v>483.9</v>
      </c>
      <c r="D446" s="493">
        <v>485.43333333333334</v>
      </c>
      <c r="E446" s="493">
        <v>479.16666666666669</v>
      </c>
      <c r="F446" s="493">
        <v>474.43333333333334</v>
      </c>
      <c r="G446" s="493">
        <v>468.16666666666669</v>
      </c>
      <c r="H446" s="493">
        <v>490.16666666666669</v>
      </c>
      <c r="I446" s="493">
        <v>496.43333333333334</v>
      </c>
      <c r="J446" s="493">
        <v>501.16666666666669</v>
      </c>
      <c r="K446" s="492">
        <v>491.7</v>
      </c>
      <c r="L446" s="492">
        <v>480.7</v>
      </c>
      <c r="M446" s="492">
        <v>5.1490000000000001E-2</v>
      </c>
    </row>
    <row r="447" spans="1:13">
      <c r="A447" s="254">
        <v>437</v>
      </c>
      <c r="B447" s="495" t="s">
        <v>502</v>
      </c>
      <c r="C447" s="492">
        <v>7550.7</v>
      </c>
      <c r="D447" s="493">
        <v>7578.4333333333334</v>
      </c>
      <c r="E447" s="493">
        <v>7472.2666666666664</v>
      </c>
      <c r="F447" s="493">
        <v>7393.833333333333</v>
      </c>
      <c r="G447" s="493">
        <v>7287.6666666666661</v>
      </c>
      <c r="H447" s="493">
        <v>7656.8666666666668</v>
      </c>
      <c r="I447" s="493">
        <v>7763.0333333333328</v>
      </c>
      <c r="J447" s="493">
        <v>7841.4666666666672</v>
      </c>
      <c r="K447" s="492">
        <v>7684.6</v>
      </c>
      <c r="L447" s="492">
        <v>7500</v>
      </c>
      <c r="M447" s="492">
        <v>4.5609999999999998E-2</v>
      </c>
    </row>
    <row r="448" spans="1:13">
      <c r="A448" s="254">
        <v>438</v>
      </c>
      <c r="B448" s="495" t="s">
        <v>503</v>
      </c>
      <c r="C448" s="492">
        <v>280.45</v>
      </c>
      <c r="D448" s="493">
        <v>280.91666666666669</v>
      </c>
      <c r="E448" s="493">
        <v>277.13333333333338</v>
      </c>
      <c r="F448" s="493">
        <v>273.81666666666672</v>
      </c>
      <c r="G448" s="493">
        <v>270.03333333333342</v>
      </c>
      <c r="H448" s="493">
        <v>284.23333333333335</v>
      </c>
      <c r="I448" s="493">
        <v>288.01666666666665</v>
      </c>
      <c r="J448" s="493">
        <v>291.33333333333331</v>
      </c>
      <c r="K448" s="492">
        <v>284.7</v>
      </c>
      <c r="L448" s="492">
        <v>277.60000000000002</v>
      </c>
      <c r="M448" s="492">
        <v>1.1777599999999999</v>
      </c>
    </row>
    <row r="449" spans="1:13">
      <c r="A449" s="254">
        <v>439</v>
      </c>
      <c r="B449" s="495" t="s">
        <v>504</v>
      </c>
      <c r="C449" s="492">
        <v>33.950000000000003</v>
      </c>
      <c r="D449" s="493">
        <v>33.75</v>
      </c>
      <c r="E449" s="493">
        <v>33.25</v>
      </c>
      <c r="F449" s="493">
        <v>32.549999999999997</v>
      </c>
      <c r="G449" s="493">
        <v>32.049999999999997</v>
      </c>
      <c r="H449" s="493">
        <v>34.450000000000003</v>
      </c>
      <c r="I449" s="493">
        <v>34.950000000000003</v>
      </c>
      <c r="J449" s="493">
        <v>35.650000000000006</v>
      </c>
      <c r="K449" s="492">
        <v>34.25</v>
      </c>
      <c r="L449" s="492">
        <v>33.049999999999997</v>
      </c>
      <c r="M449" s="492">
        <v>69.233180000000004</v>
      </c>
    </row>
    <row r="450" spans="1:13">
      <c r="A450" s="254">
        <v>440</v>
      </c>
      <c r="B450" s="495" t="s">
        <v>188</v>
      </c>
      <c r="C450" s="492">
        <v>633.75</v>
      </c>
      <c r="D450" s="493">
        <v>639</v>
      </c>
      <c r="E450" s="493">
        <v>625.75</v>
      </c>
      <c r="F450" s="493">
        <v>617.75</v>
      </c>
      <c r="G450" s="493">
        <v>604.5</v>
      </c>
      <c r="H450" s="493">
        <v>647</v>
      </c>
      <c r="I450" s="493">
        <v>660.25</v>
      </c>
      <c r="J450" s="493">
        <v>668.25</v>
      </c>
      <c r="K450" s="492">
        <v>652.25</v>
      </c>
      <c r="L450" s="492">
        <v>631</v>
      </c>
      <c r="M450" s="492">
        <v>75.754549999999995</v>
      </c>
    </row>
    <row r="451" spans="1:13">
      <c r="A451" s="254">
        <v>441</v>
      </c>
      <c r="B451" s="495" t="s">
        <v>767</v>
      </c>
      <c r="C451" s="492">
        <v>16712.45</v>
      </c>
      <c r="D451" s="493">
        <v>16785.233333333334</v>
      </c>
      <c r="E451" s="493">
        <v>16570.466666666667</v>
      </c>
      <c r="F451" s="493">
        <v>16428.483333333334</v>
      </c>
      <c r="G451" s="493">
        <v>16213.716666666667</v>
      </c>
      <c r="H451" s="493">
        <v>16927.216666666667</v>
      </c>
      <c r="I451" s="493">
        <v>17141.983333333337</v>
      </c>
      <c r="J451" s="493">
        <v>17283.966666666667</v>
      </c>
      <c r="K451" s="492">
        <v>17000</v>
      </c>
      <c r="L451" s="492">
        <v>16643.25</v>
      </c>
      <c r="M451" s="492">
        <v>2.5329999999999998E-2</v>
      </c>
    </row>
    <row r="452" spans="1:13">
      <c r="A452" s="254">
        <v>442</v>
      </c>
      <c r="B452" s="495" t="s">
        <v>177</v>
      </c>
      <c r="C452" s="492">
        <v>763.25</v>
      </c>
      <c r="D452" s="493">
        <v>766.93333333333339</v>
      </c>
      <c r="E452" s="493">
        <v>756.86666666666679</v>
      </c>
      <c r="F452" s="493">
        <v>750.48333333333335</v>
      </c>
      <c r="G452" s="493">
        <v>740.41666666666674</v>
      </c>
      <c r="H452" s="493">
        <v>773.31666666666683</v>
      </c>
      <c r="I452" s="493">
        <v>783.38333333333344</v>
      </c>
      <c r="J452" s="493">
        <v>789.76666666666688</v>
      </c>
      <c r="K452" s="492">
        <v>777</v>
      </c>
      <c r="L452" s="492">
        <v>760.55</v>
      </c>
      <c r="M452" s="492">
        <v>35.861330000000002</v>
      </c>
    </row>
    <row r="453" spans="1:13">
      <c r="A453" s="254">
        <v>443</v>
      </c>
      <c r="B453" s="495" t="s">
        <v>768</v>
      </c>
      <c r="C453" s="492">
        <v>127.8</v>
      </c>
      <c r="D453" s="493">
        <v>128.33333333333334</v>
      </c>
      <c r="E453" s="493">
        <v>125.86666666666667</v>
      </c>
      <c r="F453" s="493">
        <v>123.93333333333334</v>
      </c>
      <c r="G453" s="493">
        <v>121.46666666666667</v>
      </c>
      <c r="H453" s="493">
        <v>130.26666666666668</v>
      </c>
      <c r="I453" s="493">
        <v>132.73333333333332</v>
      </c>
      <c r="J453" s="493">
        <v>134.66666666666669</v>
      </c>
      <c r="K453" s="492">
        <v>130.80000000000001</v>
      </c>
      <c r="L453" s="492">
        <v>126.4</v>
      </c>
      <c r="M453" s="492">
        <v>26.145720000000001</v>
      </c>
    </row>
    <row r="454" spans="1:13">
      <c r="A454" s="254">
        <v>444</v>
      </c>
      <c r="B454" s="495" t="s">
        <v>769</v>
      </c>
      <c r="C454" s="492">
        <v>1111.75</v>
      </c>
      <c r="D454" s="493">
        <v>1122.25</v>
      </c>
      <c r="E454" s="493">
        <v>1094.5</v>
      </c>
      <c r="F454" s="493">
        <v>1077.25</v>
      </c>
      <c r="G454" s="493">
        <v>1049.5</v>
      </c>
      <c r="H454" s="493">
        <v>1139.5</v>
      </c>
      <c r="I454" s="493">
        <v>1167.25</v>
      </c>
      <c r="J454" s="493">
        <v>1184.5</v>
      </c>
      <c r="K454" s="492">
        <v>1150</v>
      </c>
      <c r="L454" s="492">
        <v>1105</v>
      </c>
      <c r="M454" s="492">
        <v>9.9886099999999995</v>
      </c>
    </row>
    <row r="455" spans="1:13">
      <c r="A455" s="254">
        <v>445</v>
      </c>
      <c r="B455" s="495" t="s">
        <v>183</v>
      </c>
      <c r="C455" s="492">
        <v>3115.25</v>
      </c>
      <c r="D455" s="493">
        <v>3126.0333333333333</v>
      </c>
      <c r="E455" s="493">
        <v>3094.7166666666667</v>
      </c>
      <c r="F455" s="493">
        <v>3074.1833333333334</v>
      </c>
      <c r="G455" s="493">
        <v>3042.8666666666668</v>
      </c>
      <c r="H455" s="493">
        <v>3146.5666666666666</v>
      </c>
      <c r="I455" s="493">
        <v>3177.8833333333332</v>
      </c>
      <c r="J455" s="493">
        <v>3198.4166666666665</v>
      </c>
      <c r="K455" s="492">
        <v>3157.35</v>
      </c>
      <c r="L455" s="492">
        <v>3105.5</v>
      </c>
      <c r="M455" s="492">
        <v>16.213950000000001</v>
      </c>
    </row>
    <row r="456" spans="1:13">
      <c r="A456" s="254">
        <v>446</v>
      </c>
      <c r="B456" s="495" t="s">
        <v>804</v>
      </c>
      <c r="C456" s="492">
        <v>671.85</v>
      </c>
      <c r="D456" s="493">
        <v>672.76666666666677</v>
      </c>
      <c r="E456" s="493">
        <v>665.08333333333348</v>
      </c>
      <c r="F456" s="493">
        <v>658.31666666666672</v>
      </c>
      <c r="G456" s="493">
        <v>650.63333333333344</v>
      </c>
      <c r="H456" s="493">
        <v>679.53333333333353</v>
      </c>
      <c r="I456" s="493">
        <v>687.2166666666667</v>
      </c>
      <c r="J456" s="493">
        <v>693.98333333333358</v>
      </c>
      <c r="K456" s="492">
        <v>680.45</v>
      </c>
      <c r="L456" s="492">
        <v>666</v>
      </c>
      <c r="M456" s="492">
        <v>32.470950000000002</v>
      </c>
    </row>
    <row r="457" spans="1:13">
      <c r="A457" s="254">
        <v>447</v>
      </c>
      <c r="B457" s="495" t="s">
        <v>178</v>
      </c>
      <c r="C457" s="492">
        <v>3384.7</v>
      </c>
      <c r="D457" s="493">
        <v>3349.9166666666665</v>
      </c>
      <c r="E457" s="493">
        <v>3304.8833333333332</v>
      </c>
      <c r="F457" s="493">
        <v>3225.0666666666666</v>
      </c>
      <c r="G457" s="493">
        <v>3180.0333333333333</v>
      </c>
      <c r="H457" s="493">
        <v>3429.7333333333331</v>
      </c>
      <c r="I457" s="493">
        <v>3474.7666666666669</v>
      </c>
      <c r="J457" s="493">
        <v>3554.583333333333</v>
      </c>
      <c r="K457" s="492">
        <v>3394.95</v>
      </c>
      <c r="L457" s="492">
        <v>3270.1</v>
      </c>
      <c r="M457" s="492">
        <v>3.1011199999999999</v>
      </c>
    </row>
    <row r="458" spans="1:13">
      <c r="A458" s="254">
        <v>448</v>
      </c>
      <c r="B458" s="495" t="s">
        <v>505</v>
      </c>
      <c r="C458" s="492">
        <v>1041.25</v>
      </c>
      <c r="D458" s="493">
        <v>1039.8833333333334</v>
      </c>
      <c r="E458" s="493">
        <v>1033.7666666666669</v>
      </c>
      <c r="F458" s="493">
        <v>1026.2833333333335</v>
      </c>
      <c r="G458" s="493">
        <v>1020.166666666667</v>
      </c>
      <c r="H458" s="493">
        <v>1047.3666666666668</v>
      </c>
      <c r="I458" s="493">
        <v>1053.4833333333331</v>
      </c>
      <c r="J458" s="493">
        <v>1060.9666666666667</v>
      </c>
      <c r="K458" s="492">
        <v>1046</v>
      </c>
      <c r="L458" s="492">
        <v>1032.4000000000001</v>
      </c>
      <c r="M458" s="492">
        <v>0.27788000000000002</v>
      </c>
    </row>
    <row r="459" spans="1:13">
      <c r="A459" s="254">
        <v>449</v>
      </c>
      <c r="B459" s="495" t="s">
        <v>180</v>
      </c>
      <c r="C459" s="492">
        <v>130.5</v>
      </c>
      <c r="D459" s="493">
        <v>131.55000000000001</v>
      </c>
      <c r="E459" s="493">
        <v>129.25000000000003</v>
      </c>
      <c r="F459" s="493">
        <v>128.00000000000003</v>
      </c>
      <c r="G459" s="493">
        <v>125.70000000000005</v>
      </c>
      <c r="H459" s="493">
        <v>132.80000000000001</v>
      </c>
      <c r="I459" s="493">
        <v>135.09999999999997</v>
      </c>
      <c r="J459" s="493">
        <v>136.35</v>
      </c>
      <c r="K459" s="492">
        <v>133.85</v>
      </c>
      <c r="L459" s="492">
        <v>130.30000000000001</v>
      </c>
      <c r="M459" s="492">
        <v>10.14411</v>
      </c>
    </row>
    <row r="460" spans="1:13">
      <c r="A460" s="254">
        <v>450</v>
      </c>
      <c r="B460" s="495" t="s">
        <v>179</v>
      </c>
      <c r="C460" s="492">
        <v>301.89999999999998</v>
      </c>
      <c r="D460" s="493">
        <v>304.38333333333333</v>
      </c>
      <c r="E460" s="493">
        <v>298.76666666666665</v>
      </c>
      <c r="F460" s="493">
        <v>295.63333333333333</v>
      </c>
      <c r="G460" s="493">
        <v>290.01666666666665</v>
      </c>
      <c r="H460" s="493">
        <v>307.51666666666665</v>
      </c>
      <c r="I460" s="493">
        <v>313.13333333333333</v>
      </c>
      <c r="J460" s="493">
        <v>316.26666666666665</v>
      </c>
      <c r="K460" s="492">
        <v>310</v>
      </c>
      <c r="L460" s="492">
        <v>301.25</v>
      </c>
      <c r="M460" s="492">
        <v>366.47291999999999</v>
      </c>
    </row>
    <row r="461" spans="1:13">
      <c r="A461" s="254">
        <v>451</v>
      </c>
      <c r="B461" s="495" t="s">
        <v>181</v>
      </c>
      <c r="C461" s="492">
        <v>97.65</v>
      </c>
      <c r="D461" s="493">
        <v>98.433333333333337</v>
      </c>
      <c r="E461" s="493">
        <v>96.666666666666671</v>
      </c>
      <c r="F461" s="493">
        <v>95.683333333333337</v>
      </c>
      <c r="G461" s="493">
        <v>93.916666666666671</v>
      </c>
      <c r="H461" s="493">
        <v>99.416666666666671</v>
      </c>
      <c r="I461" s="493">
        <v>101.18333333333332</v>
      </c>
      <c r="J461" s="493">
        <v>102.16666666666667</v>
      </c>
      <c r="K461" s="492">
        <v>100.2</v>
      </c>
      <c r="L461" s="492">
        <v>97.45</v>
      </c>
      <c r="M461" s="492">
        <v>398.09692000000001</v>
      </c>
    </row>
    <row r="462" spans="1:13">
      <c r="A462" s="254">
        <v>452</v>
      </c>
      <c r="B462" s="495" t="s">
        <v>770</v>
      </c>
      <c r="C462" s="492">
        <v>69.75</v>
      </c>
      <c r="D462" s="493">
        <v>68.283333333333331</v>
      </c>
      <c r="E462" s="493">
        <v>66.566666666666663</v>
      </c>
      <c r="F462" s="493">
        <v>63.383333333333326</v>
      </c>
      <c r="G462" s="493">
        <v>61.666666666666657</v>
      </c>
      <c r="H462" s="493">
        <v>71.466666666666669</v>
      </c>
      <c r="I462" s="493">
        <v>73.183333333333337</v>
      </c>
      <c r="J462" s="493">
        <v>76.366666666666674</v>
      </c>
      <c r="K462" s="492">
        <v>70</v>
      </c>
      <c r="L462" s="492">
        <v>65.099999999999994</v>
      </c>
      <c r="M462" s="492">
        <v>252.36071999999999</v>
      </c>
    </row>
    <row r="463" spans="1:13">
      <c r="A463" s="254">
        <v>453</v>
      </c>
      <c r="B463" s="495" t="s">
        <v>182</v>
      </c>
      <c r="C463" s="492">
        <v>1031.3499999999999</v>
      </c>
      <c r="D463" s="493">
        <v>1017.1</v>
      </c>
      <c r="E463" s="493">
        <v>997.25</v>
      </c>
      <c r="F463" s="493">
        <v>963.15</v>
      </c>
      <c r="G463" s="493">
        <v>943.3</v>
      </c>
      <c r="H463" s="493">
        <v>1051.2</v>
      </c>
      <c r="I463" s="493">
        <v>1071.0500000000002</v>
      </c>
      <c r="J463" s="493">
        <v>1105.1500000000001</v>
      </c>
      <c r="K463" s="492">
        <v>1036.95</v>
      </c>
      <c r="L463" s="492">
        <v>983</v>
      </c>
      <c r="M463" s="492">
        <v>447.18646999999999</v>
      </c>
    </row>
    <row r="464" spans="1:13">
      <c r="A464" s="254">
        <v>454</v>
      </c>
      <c r="B464" s="495" t="s">
        <v>506</v>
      </c>
      <c r="C464" s="492">
        <v>3310.1</v>
      </c>
      <c r="D464" s="493">
        <v>3289.7833333333328</v>
      </c>
      <c r="E464" s="493">
        <v>3233.6166666666659</v>
      </c>
      <c r="F464" s="493">
        <v>3157.1333333333332</v>
      </c>
      <c r="G464" s="493">
        <v>3100.9666666666662</v>
      </c>
      <c r="H464" s="493">
        <v>3366.2666666666655</v>
      </c>
      <c r="I464" s="493">
        <v>3422.4333333333325</v>
      </c>
      <c r="J464" s="493">
        <v>3498.9166666666652</v>
      </c>
      <c r="K464" s="492">
        <v>3345.95</v>
      </c>
      <c r="L464" s="492">
        <v>3213.3</v>
      </c>
      <c r="M464" s="492">
        <v>0.14357</v>
      </c>
    </row>
    <row r="465" spans="1:13">
      <c r="A465" s="254">
        <v>455</v>
      </c>
      <c r="B465" s="495" t="s">
        <v>184</v>
      </c>
      <c r="C465" s="492">
        <v>976.9</v>
      </c>
      <c r="D465" s="493">
        <v>977.48333333333323</v>
      </c>
      <c r="E465" s="493">
        <v>969.96666666666647</v>
      </c>
      <c r="F465" s="493">
        <v>963.03333333333319</v>
      </c>
      <c r="G465" s="493">
        <v>955.51666666666642</v>
      </c>
      <c r="H465" s="493">
        <v>984.41666666666652</v>
      </c>
      <c r="I465" s="493">
        <v>991.93333333333317</v>
      </c>
      <c r="J465" s="493">
        <v>998.86666666666656</v>
      </c>
      <c r="K465" s="492">
        <v>985</v>
      </c>
      <c r="L465" s="492">
        <v>970.55</v>
      </c>
      <c r="M465" s="492">
        <v>27.47579</v>
      </c>
    </row>
    <row r="466" spans="1:13">
      <c r="A466" s="254">
        <v>456</v>
      </c>
      <c r="B466" s="495" t="s">
        <v>276</v>
      </c>
      <c r="C466" s="492">
        <v>146.25</v>
      </c>
      <c r="D466" s="493">
        <v>147.78333333333333</v>
      </c>
      <c r="E466" s="493">
        <v>143.81666666666666</v>
      </c>
      <c r="F466" s="493">
        <v>141.38333333333333</v>
      </c>
      <c r="G466" s="493">
        <v>137.41666666666666</v>
      </c>
      <c r="H466" s="493">
        <v>150.21666666666667</v>
      </c>
      <c r="I466" s="493">
        <v>154.18333333333331</v>
      </c>
      <c r="J466" s="493">
        <v>156.61666666666667</v>
      </c>
      <c r="K466" s="492">
        <v>151.75</v>
      </c>
      <c r="L466" s="492">
        <v>145.35</v>
      </c>
      <c r="M466" s="492">
        <v>6.5069600000000003</v>
      </c>
    </row>
    <row r="467" spans="1:13">
      <c r="A467" s="254">
        <v>457</v>
      </c>
      <c r="B467" s="495" t="s">
        <v>164</v>
      </c>
      <c r="C467" s="492">
        <v>989.65</v>
      </c>
      <c r="D467" s="493">
        <v>984.86666666666679</v>
      </c>
      <c r="E467" s="493">
        <v>970.98333333333358</v>
      </c>
      <c r="F467" s="493">
        <v>952.31666666666683</v>
      </c>
      <c r="G467" s="493">
        <v>938.43333333333362</v>
      </c>
      <c r="H467" s="493">
        <v>1003.5333333333335</v>
      </c>
      <c r="I467" s="493">
        <v>1017.4166666666667</v>
      </c>
      <c r="J467" s="493">
        <v>1036.0833333333335</v>
      </c>
      <c r="K467" s="492">
        <v>998.75</v>
      </c>
      <c r="L467" s="492">
        <v>966.2</v>
      </c>
      <c r="M467" s="492">
        <v>7.4164199999999996</v>
      </c>
    </row>
    <row r="468" spans="1:13">
      <c r="A468" s="254">
        <v>458</v>
      </c>
      <c r="B468" s="495" t="s">
        <v>507</v>
      </c>
      <c r="C468" s="492">
        <v>1497.25</v>
      </c>
      <c r="D468" s="493">
        <v>1499.3166666666666</v>
      </c>
      <c r="E468" s="493">
        <v>1479.7833333333333</v>
      </c>
      <c r="F468" s="493">
        <v>1462.3166666666666</v>
      </c>
      <c r="G468" s="493">
        <v>1442.7833333333333</v>
      </c>
      <c r="H468" s="493">
        <v>1516.7833333333333</v>
      </c>
      <c r="I468" s="493">
        <v>1536.3166666666666</v>
      </c>
      <c r="J468" s="493">
        <v>1553.7833333333333</v>
      </c>
      <c r="K468" s="492">
        <v>1518.85</v>
      </c>
      <c r="L468" s="492">
        <v>1481.85</v>
      </c>
      <c r="M468" s="492">
        <v>0.30342000000000002</v>
      </c>
    </row>
    <row r="469" spans="1:13">
      <c r="A469" s="254">
        <v>459</v>
      </c>
      <c r="B469" s="495" t="s">
        <v>508</v>
      </c>
      <c r="C469" s="492">
        <v>1048.4000000000001</v>
      </c>
      <c r="D469" s="493">
        <v>1034.5</v>
      </c>
      <c r="E469" s="493">
        <v>1009.9000000000001</v>
      </c>
      <c r="F469" s="493">
        <v>971.40000000000009</v>
      </c>
      <c r="G469" s="493">
        <v>946.80000000000018</v>
      </c>
      <c r="H469" s="493">
        <v>1073</v>
      </c>
      <c r="I469" s="493">
        <v>1097.5999999999999</v>
      </c>
      <c r="J469" s="493">
        <v>1136.0999999999999</v>
      </c>
      <c r="K469" s="492">
        <v>1059.0999999999999</v>
      </c>
      <c r="L469" s="492">
        <v>996</v>
      </c>
      <c r="M469" s="492">
        <v>6.0516199999999998</v>
      </c>
    </row>
    <row r="470" spans="1:13">
      <c r="A470" s="254">
        <v>460</v>
      </c>
      <c r="B470" s="495" t="s">
        <v>509</v>
      </c>
      <c r="C470" s="492">
        <v>1389</v>
      </c>
      <c r="D470" s="493">
        <v>1394.6166666666668</v>
      </c>
      <c r="E470" s="493">
        <v>1345.2333333333336</v>
      </c>
      <c r="F470" s="493">
        <v>1301.4666666666667</v>
      </c>
      <c r="G470" s="493">
        <v>1252.0833333333335</v>
      </c>
      <c r="H470" s="493">
        <v>1438.3833333333337</v>
      </c>
      <c r="I470" s="493">
        <v>1487.7666666666669</v>
      </c>
      <c r="J470" s="493">
        <v>1531.5333333333338</v>
      </c>
      <c r="K470" s="492">
        <v>1444</v>
      </c>
      <c r="L470" s="492">
        <v>1350.85</v>
      </c>
      <c r="M470" s="492">
        <v>1.03939</v>
      </c>
    </row>
    <row r="471" spans="1:13">
      <c r="A471" s="254">
        <v>461</v>
      </c>
      <c r="B471" s="495" t="s">
        <v>185</v>
      </c>
      <c r="C471" s="492">
        <v>1506.8</v>
      </c>
      <c r="D471" s="493">
        <v>1510.4333333333334</v>
      </c>
      <c r="E471" s="493">
        <v>1493.3666666666668</v>
      </c>
      <c r="F471" s="493">
        <v>1479.9333333333334</v>
      </c>
      <c r="G471" s="493">
        <v>1462.8666666666668</v>
      </c>
      <c r="H471" s="493">
        <v>1523.8666666666668</v>
      </c>
      <c r="I471" s="493">
        <v>1540.9333333333334</v>
      </c>
      <c r="J471" s="493">
        <v>1554.3666666666668</v>
      </c>
      <c r="K471" s="492">
        <v>1527.5</v>
      </c>
      <c r="L471" s="492">
        <v>1497</v>
      </c>
      <c r="M471" s="492">
        <v>19.275459999999999</v>
      </c>
    </row>
    <row r="472" spans="1:13">
      <c r="A472" s="254">
        <v>462</v>
      </c>
      <c r="B472" s="495" t="s">
        <v>186</v>
      </c>
      <c r="C472" s="492">
        <v>2500.4499999999998</v>
      </c>
      <c r="D472" s="493">
        <v>2503.5833333333335</v>
      </c>
      <c r="E472" s="493">
        <v>2472.3666666666668</v>
      </c>
      <c r="F472" s="493">
        <v>2444.2833333333333</v>
      </c>
      <c r="G472" s="493">
        <v>2413.0666666666666</v>
      </c>
      <c r="H472" s="493">
        <v>2531.666666666667</v>
      </c>
      <c r="I472" s="493">
        <v>2562.8833333333332</v>
      </c>
      <c r="J472" s="493">
        <v>2590.9666666666672</v>
      </c>
      <c r="K472" s="492">
        <v>2534.8000000000002</v>
      </c>
      <c r="L472" s="492">
        <v>2475.5</v>
      </c>
      <c r="M472" s="492">
        <v>3.8321000000000001</v>
      </c>
    </row>
    <row r="473" spans="1:13">
      <c r="A473" s="254">
        <v>463</v>
      </c>
      <c r="B473" s="495" t="s">
        <v>187</v>
      </c>
      <c r="C473" s="492">
        <v>394.65</v>
      </c>
      <c r="D473" s="493">
        <v>395.31666666666666</v>
      </c>
      <c r="E473" s="493">
        <v>387.63333333333333</v>
      </c>
      <c r="F473" s="493">
        <v>380.61666666666667</v>
      </c>
      <c r="G473" s="493">
        <v>372.93333333333334</v>
      </c>
      <c r="H473" s="493">
        <v>402.33333333333331</v>
      </c>
      <c r="I473" s="493">
        <v>410.01666666666659</v>
      </c>
      <c r="J473" s="493">
        <v>417.0333333333333</v>
      </c>
      <c r="K473" s="492">
        <v>403</v>
      </c>
      <c r="L473" s="492">
        <v>388.3</v>
      </c>
      <c r="M473" s="492">
        <v>12.48574</v>
      </c>
    </row>
    <row r="474" spans="1:13">
      <c r="A474" s="254">
        <v>464</v>
      </c>
      <c r="B474" s="495" t="s">
        <v>510</v>
      </c>
      <c r="C474" s="492">
        <v>775.85</v>
      </c>
      <c r="D474" s="493">
        <v>777.81666666666661</v>
      </c>
      <c r="E474" s="493">
        <v>766.63333333333321</v>
      </c>
      <c r="F474" s="493">
        <v>757.41666666666663</v>
      </c>
      <c r="G474" s="493">
        <v>746.23333333333323</v>
      </c>
      <c r="H474" s="493">
        <v>787.03333333333319</v>
      </c>
      <c r="I474" s="493">
        <v>798.21666666666658</v>
      </c>
      <c r="J474" s="493">
        <v>807.43333333333317</v>
      </c>
      <c r="K474" s="492">
        <v>789</v>
      </c>
      <c r="L474" s="492">
        <v>768.6</v>
      </c>
      <c r="M474" s="492">
        <v>5.8957100000000002</v>
      </c>
    </row>
    <row r="475" spans="1:13">
      <c r="A475" s="254">
        <v>465</v>
      </c>
      <c r="B475" s="495" t="s">
        <v>511</v>
      </c>
      <c r="C475" s="492">
        <v>13.8</v>
      </c>
      <c r="D475" s="493">
        <v>13.933333333333332</v>
      </c>
      <c r="E475" s="493">
        <v>13.616666666666664</v>
      </c>
      <c r="F475" s="493">
        <v>13.433333333333332</v>
      </c>
      <c r="G475" s="493">
        <v>13.116666666666664</v>
      </c>
      <c r="H475" s="493">
        <v>14.116666666666664</v>
      </c>
      <c r="I475" s="493">
        <v>14.43333333333333</v>
      </c>
      <c r="J475" s="493">
        <v>14.616666666666664</v>
      </c>
      <c r="K475" s="492">
        <v>14.25</v>
      </c>
      <c r="L475" s="492">
        <v>13.75</v>
      </c>
      <c r="M475" s="492">
        <v>61.198250000000002</v>
      </c>
    </row>
    <row r="476" spans="1:13">
      <c r="A476" s="254">
        <v>466</v>
      </c>
      <c r="B476" s="495" t="s">
        <v>512</v>
      </c>
      <c r="C476" s="492">
        <v>1264.95</v>
      </c>
      <c r="D476" s="493">
        <v>1271.6499999999999</v>
      </c>
      <c r="E476" s="493">
        <v>1218.2999999999997</v>
      </c>
      <c r="F476" s="493">
        <v>1171.6499999999999</v>
      </c>
      <c r="G476" s="493">
        <v>1118.2999999999997</v>
      </c>
      <c r="H476" s="493">
        <v>1318.2999999999997</v>
      </c>
      <c r="I476" s="493">
        <v>1371.6499999999996</v>
      </c>
      <c r="J476" s="493">
        <v>1418.2999999999997</v>
      </c>
      <c r="K476" s="492">
        <v>1325</v>
      </c>
      <c r="L476" s="492">
        <v>1225</v>
      </c>
      <c r="M476" s="492">
        <v>1.4533199999999999</v>
      </c>
    </row>
    <row r="477" spans="1:13">
      <c r="A477" s="254">
        <v>467</v>
      </c>
      <c r="B477" s="495" t="s">
        <v>513</v>
      </c>
      <c r="C477" s="492">
        <v>11.05</v>
      </c>
      <c r="D477" s="493">
        <v>11.1</v>
      </c>
      <c r="E477" s="493">
        <v>10.95</v>
      </c>
      <c r="F477" s="493">
        <v>10.85</v>
      </c>
      <c r="G477" s="493">
        <v>10.7</v>
      </c>
      <c r="H477" s="493">
        <v>11.2</v>
      </c>
      <c r="I477" s="493">
        <v>11.350000000000001</v>
      </c>
      <c r="J477" s="493">
        <v>11.45</v>
      </c>
      <c r="K477" s="492">
        <v>11.25</v>
      </c>
      <c r="L477" s="492">
        <v>11</v>
      </c>
      <c r="M477" s="492">
        <v>41.935859999999998</v>
      </c>
    </row>
    <row r="478" spans="1:13">
      <c r="A478" s="254">
        <v>468</v>
      </c>
      <c r="B478" s="495" t="s">
        <v>514</v>
      </c>
      <c r="C478" s="492">
        <v>400.05</v>
      </c>
      <c r="D478" s="493">
        <v>398.36666666666662</v>
      </c>
      <c r="E478" s="493">
        <v>392.68333333333322</v>
      </c>
      <c r="F478" s="493">
        <v>385.31666666666661</v>
      </c>
      <c r="G478" s="493">
        <v>379.63333333333321</v>
      </c>
      <c r="H478" s="493">
        <v>405.73333333333323</v>
      </c>
      <c r="I478" s="493">
        <v>411.41666666666663</v>
      </c>
      <c r="J478" s="493">
        <v>418.78333333333325</v>
      </c>
      <c r="K478" s="492">
        <v>404.05</v>
      </c>
      <c r="L478" s="492">
        <v>391</v>
      </c>
      <c r="M478" s="492">
        <v>2.46088</v>
      </c>
    </row>
    <row r="479" spans="1:13">
      <c r="A479" s="254">
        <v>469</v>
      </c>
      <c r="B479" s="495" t="s">
        <v>193</v>
      </c>
      <c r="C479" s="492">
        <v>615.79999999999995</v>
      </c>
      <c r="D479" s="493">
        <v>615.5333333333333</v>
      </c>
      <c r="E479" s="493">
        <v>610.06666666666661</v>
      </c>
      <c r="F479" s="493">
        <v>604.33333333333326</v>
      </c>
      <c r="G479" s="493">
        <v>598.86666666666656</v>
      </c>
      <c r="H479" s="493">
        <v>621.26666666666665</v>
      </c>
      <c r="I479" s="493">
        <v>626.73333333333335</v>
      </c>
      <c r="J479" s="493">
        <v>632.4666666666667</v>
      </c>
      <c r="K479" s="492">
        <v>621</v>
      </c>
      <c r="L479" s="492">
        <v>609.79999999999995</v>
      </c>
      <c r="M479" s="492">
        <v>62.570140000000002</v>
      </c>
    </row>
    <row r="480" spans="1:13">
      <c r="A480" s="254">
        <v>470</v>
      </c>
      <c r="B480" s="495" t="s">
        <v>190</v>
      </c>
      <c r="C480" s="492">
        <v>207.95</v>
      </c>
      <c r="D480" s="493">
        <v>208.45000000000002</v>
      </c>
      <c r="E480" s="493">
        <v>202.60000000000002</v>
      </c>
      <c r="F480" s="493">
        <v>197.25</v>
      </c>
      <c r="G480" s="493">
        <v>191.4</v>
      </c>
      <c r="H480" s="493">
        <v>213.80000000000004</v>
      </c>
      <c r="I480" s="493">
        <v>219.65</v>
      </c>
      <c r="J480" s="493">
        <v>225.00000000000006</v>
      </c>
      <c r="K480" s="492">
        <v>214.3</v>
      </c>
      <c r="L480" s="492">
        <v>203.1</v>
      </c>
      <c r="M480" s="492">
        <v>7.5910099999999998</v>
      </c>
    </row>
    <row r="481" spans="1:13">
      <c r="A481" s="254">
        <v>471</v>
      </c>
      <c r="B481" s="495" t="s">
        <v>784</v>
      </c>
      <c r="C481" s="492">
        <v>28.9</v>
      </c>
      <c r="D481" s="493">
        <v>29</v>
      </c>
      <c r="E481" s="493">
        <v>28.1</v>
      </c>
      <c r="F481" s="493">
        <v>27.3</v>
      </c>
      <c r="G481" s="493">
        <v>26.400000000000002</v>
      </c>
      <c r="H481" s="493">
        <v>29.8</v>
      </c>
      <c r="I481" s="493">
        <v>30.7</v>
      </c>
      <c r="J481" s="493">
        <v>31.5</v>
      </c>
      <c r="K481" s="492">
        <v>29.9</v>
      </c>
      <c r="L481" s="492">
        <v>28.2</v>
      </c>
      <c r="M481" s="492">
        <v>63.862209999999997</v>
      </c>
    </row>
    <row r="482" spans="1:13">
      <c r="A482" s="254">
        <v>472</v>
      </c>
      <c r="B482" s="495" t="s">
        <v>191</v>
      </c>
      <c r="C482" s="492">
        <v>6382.45</v>
      </c>
      <c r="D482" s="493">
        <v>6383.3833333333341</v>
      </c>
      <c r="E482" s="493">
        <v>6319.4666666666681</v>
      </c>
      <c r="F482" s="493">
        <v>6256.4833333333336</v>
      </c>
      <c r="G482" s="493">
        <v>6192.5666666666675</v>
      </c>
      <c r="H482" s="493">
        <v>6446.3666666666686</v>
      </c>
      <c r="I482" s="493">
        <v>6510.2833333333347</v>
      </c>
      <c r="J482" s="493">
        <v>6573.2666666666692</v>
      </c>
      <c r="K482" s="492">
        <v>6447.3</v>
      </c>
      <c r="L482" s="492">
        <v>6320.4</v>
      </c>
      <c r="M482" s="492">
        <v>4.0686900000000001</v>
      </c>
    </row>
    <row r="483" spans="1:13">
      <c r="A483" s="254">
        <v>473</v>
      </c>
      <c r="B483" s="495" t="s">
        <v>192</v>
      </c>
      <c r="C483" s="492">
        <v>34.75</v>
      </c>
      <c r="D483" s="493">
        <v>34.616666666666667</v>
      </c>
      <c r="E483" s="493">
        <v>33.983333333333334</v>
      </c>
      <c r="F483" s="493">
        <v>33.216666666666669</v>
      </c>
      <c r="G483" s="493">
        <v>32.583333333333336</v>
      </c>
      <c r="H483" s="493">
        <v>35.383333333333333</v>
      </c>
      <c r="I483" s="493">
        <v>36.016666666666673</v>
      </c>
      <c r="J483" s="493">
        <v>36.783333333333331</v>
      </c>
      <c r="K483" s="492">
        <v>35.25</v>
      </c>
      <c r="L483" s="492">
        <v>33.85</v>
      </c>
      <c r="M483" s="492">
        <v>99.863929999999996</v>
      </c>
    </row>
    <row r="484" spans="1:13">
      <c r="A484" s="254">
        <v>474</v>
      </c>
      <c r="B484" s="495" t="s">
        <v>189</v>
      </c>
      <c r="C484" s="492">
        <v>1196.7</v>
      </c>
      <c r="D484" s="493">
        <v>1199.55</v>
      </c>
      <c r="E484" s="493">
        <v>1179.1499999999999</v>
      </c>
      <c r="F484" s="493">
        <v>1161.5999999999999</v>
      </c>
      <c r="G484" s="493">
        <v>1141.1999999999998</v>
      </c>
      <c r="H484" s="493">
        <v>1217.0999999999999</v>
      </c>
      <c r="I484" s="493">
        <v>1237.5</v>
      </c>
      <c r="J484" s="493">
        <v>1255.05</v>
      </c>
      <c r="K484" s="492">
        <v>1219.95</v>
      </c>
      <c r="L484" s="492">
        <v>1182</v>
      </c>
      <c r="M484" s="492">
        <v>3.7894899999999998</v>
      </c>
    </row>
    <row r="485" spans="1:13">
      <c r="A485" s="254">
        <v>475</v>
      </c>
      <c r="B485" s="495" t="s">
        <v>141</v>
      </c>
      <c r="C485" s="492">
        <v>525.25</v>
      </c>
      <c r="D485" s="493">
        <v>530.06666666666672</v>
      </c>
      <c r="E485" s="493">
        <v>518.48333333333346</v>
      </c>
      <c r="F485" s="493">
        <v>511.7166666666667</v>
      </c>
      <c r="G485" s="493">
        <v>500.13333333333344</v>
      </c>
      <c r="H485" s="493">
        <v>536.83333333333348</v>
      </c>
      <c r="I485" s="493">
        <v>548.41666666666674</v>
      </c>
      <c r="J485" s="493">
        <v>555.18333333333351</v>
      </c>
      <c r="K485" s="492">
        <v>541.65</v>
      </c>
      <c r="L485" s="492">
        <v>523.29999999999995</v>
      </c>
      <c r="M485" s="492">
        <v>22.6036</v>
      </c>
    </row>
    <row r="486" spans="1:13">
      <c r="A486" s="254">
        <v>476</v>
      </c>
      <c r="B486" s="495" t="s">
        <v>277</v>
      </c>
      <c r="C486" s="492">
        <v>223.65</v>
      </c>
      <c r="D486" s="493">
        <v>224.46666666666667</v>
      </c>
      <c r="E486" s="493">
        <v>221.53333333333333</v>
      </c>
      <c r="F486" s="493">
        <v>219.41666666666666</v>
      </c>
      <c r="G486" s="493">
        <v>216.48333333333332</v>
      </c>
      <c r="H486" s="493">
        <v>226.58333333333334</v>
      </c>
      <c r="I486" s="493">
        <v>229.51666666666668</v>
      </c>
      <c r="J486" s="493">
        <v>231.63333333333335</v>
      </c>
      <c r="K486" s="492">
        <v>227.4</v>
      </c>
      <c r="L486" s="492">
        <v>222.35</v>
      </c>
      <c r="M486" s="492">
        <v>2.82789</v>
      </c>
    </row>
    <row r="487" spans="1:13">
      <c r="A487" s="254">
        <v>477</v>
      </c>
      <c r="B487" s="495" t="s">
        <v>515</v>
      </c>
      <c r="C487" s="492">
        <v>2704.2</v>
      </c>
      <c r="D487" s="493">
        <v>2708.6333333333337</v>
      </c>
      <c r="E487" s="493">
        <v>2625.1166666666672</v>
      </c>
      <c r="F487" s="493">
        <v>2546.0333333333338</v>
      </c>
      <c r="G487" s="493">
        <v>2462.5166666666673</v>
      </c>
      <c r="H487" s="493">
        <v>2787.7166666666672</v>
      </c>
      <c r="I487" s="493">
        <v>2871.2333333333336</v>
      </c>
      <c r="J487" s="493">
        <v>2950.3166666666671</v>
      </c>
      <c r="K487" s="492">
        <v>2792.15</v>
      </c>
      <c r="L487" s="492">
        <v>2629.55</v>
      </c>
      <c r="M487" s="492">
        <v>0.20795</v>
      </c>
    </row>
    <row r="488" spans="1:13">
      <c r="A488" s="254">
        <v>478</v>
      </c>
      <c r="B488" s="495" t="s">
        <v>516</v>
      </c>
      <c r="C488" s="492">
        <v>357.65</v>
      </c>
      <c r="D488" s="493">
        <v>357.3</v>
      </c>
      <c r="E488" s="493">
        <v>349.70000000000005</v>
      </c>
      <c r="F488" s="493">
        <v>341.75000000000006</v>
      </c>
      <c r="G488" s="493">
        <v>334.15000000000009</v>
      </c>
      <c r="H488" s="493">
        <v>365.25</v>
      </c>
      <c r="I488" s="493">
        <v>372.85</v>
      </c>
      <c r="J488" s="493">
        <v>380.79999999999995</v>
      </c>
      <c r="K488" s="492">
        <v>364.9</v>
      </c>
      <c r="L488" s="492">
        <v>349.35</v>
      </c>
      <c r="M488" s="492">
        <v>9.7606000000000002</v>
      </c>
    </row>
    <row r="489" spans="1:13">
      <c r="A489" s="254">
        <v>479</v>
      </c>
      <c r="B489" s="495" t="s">
        <v>517</v>
      </c>
      <c r="C489" s="492">
        <v>219.5</v>
      </c>
      <c r="D489" s="493">
        <v>220.6</v>
      </c>
      <c r="E489" s="493">
        <v>217.39999999999998</v>
      </c>
      <c r="F489" s="493">
        <v>215.29999999999998</v>
      </c>
      <c r="G489" s="493">
        <v>212.09999999999997</v>
      </c>
      <c r="H489" s="493">
        <v>222.7</v>
      </c>
      <c r="I489" s="493">
        <v>225.89999999999998</v>
      </c>
      <c r="J489" s="493">
        <v>228</v>
      </c>
      <c r="K489" s="492">
        <v>223.8</v>
      </c>
      <c r="L489" s="492">
        <v>218.5</v>
      </c>
      <c r="M489" s="492">
        <v>0.29783999999999999</v>
      </c>
    </row>
    <row r="490" spans="1:13">
      <c r="A490" s="254">
        <v>480</v>
      </c>
      <c r="B490" s="495" t="s">
        <v>518</v>
      </c>
      <c r="C490" s="492">
        <v>3201.3</v>
      </c>
      <c r="D490" s="493">
        <v>3243.1</v>
      </c>
      <c r="E490" s="493">
        <v>3157.2</v>
      </c>
      <c r="F490" s="493">
        <v>3113.1</v>
      </c>
      <c r="G490" s="493">
        <v>3027.2</v>
      </c>
      <c r="H490" s="493">
        <v>3287.2</v>
      </c>
      <c r="I490" s="493">
        <v>3373.1000000000004</v>
      </c>
      <c r="J490" s="493">
        <v>3417.2</v>
      </c>
      <c r="K490" s="492">
        <v>3329</v>
      </c>
      <c r="L490" s="492">
        <v>3199</v>
      </c>
      <c r="M490" s="492">
        <v>0.20488999999999999</v>
      </c>
    </row>
    <row r="491" spans="1:13">
      <c r="A491" s="254">
        <v>481</v>
      </c>
      <c r="B491" s="495" t="s">
        <v>519</v>
      </c>
      <c r="C491" s="492">
        <v>4255</v>
      </c>
      <c r="D491" s="493">
        <v>4306.6166666666668</v>
      </c>
      <c r="E491" s="493">
        <v>4153.3833333333332</v>
      </c>
      <c r="F491" s="493">
        <v>4051.7666666666664</v>
      </c>
      <c r="G491" s="493">
        <v>3898.5333333333328</v>
      </c>
      <c r="H491" s="493">
        <v>4408.2333333333336</v>
      </c>
      <c r="I491" s="493">
        <v>4561.4666666666672</v>
      </c>
      <c r="J491" s="493">
        <v>4663.0833333333339</v>
      </c>
      <c r="K491" s="492">
        <v>4459.8500000000004</v>
      </c>
      <c r="L491" s="492">
        <v>4205</v>
      </c>
      <c r="M491" s="492">
        <v>0.33534000000000003</v>
      </c>
    </row>
    <row r="492" spans="1:13">
      <c r="A492" s="254">
        <v>482</v>
      </c>
      <c r="B492" s="495" t="s">
        <v>520</v>
      </c>
      <c r="C492" s="492">
        <v>51.9</v>
      </c>
      <c r="D492" s="493">
        <v>51.983333333333327</v>
      </c>
      <c r="E492" s="493">
        <v>51.466666666666654</v>
      </c>
      <c r="F492" s="493">
        <v>51.033333333333324</v>
      </c>
      <c r="G492" s="493">
        <v>50.516666666666652</v>
      </c>
      <c r="H492" s="493">
        <v>52.416666666666657</v>
      </c>
      <c r="I492" s="493">
        <v>52.933333333333323</v>
      </c>
      <c r="J492" s="493">
        <v>53.36666666666666</v>
      </c>
      <c r="K492" s="492">
        <v>52.5</v>
      </c>
      <c r="L492" s="492">
        <v>51.55</v>
      </c>
      <c r="M492" s="492">
        <v>11.93464</v>
      </c>
    </row>
    <row r="493" spans="1:13">
      <c r="A493" s="254">
        <v>483</v>
      </c>
      <c r="B493" s="495" t="s">
        <v>521</v>
      </c>
      <c r="C493" s="492">
        <v>1170.8499999999999</v>
      </c>
      <c r="D493" s="493">
        <v>1180.95</v>
      </c>
      <c r="E493" s="493">
        <v>1155.9000000000001</v>
      </c>
      <c r="F493" s="493">
        <v>1140.95</v>
      </c>
      <c r="G493" s="493">
        <v>1115.9000000000001</v>
      </c>
      <c r="H493" s="493">
        <v>1195.9000000000001</v>
      </c>
      <c r="I493" s="493">
        <v>1220.9499999999998</v>
      </c>
      <c r="J493" s="493">
        <v>1235.9000000000001</v>
      </c>
      <c r="K493" s="492">
        <v>1206</v>
      </c>
      <c r="L493" s="492">
        <v>1166</v>
      </c>
      <c r="M493" s="492">
        <v>0.11602</v>
      </c>
    </row>
    <row r="494" spans="1:13">
      <c r="A494" s="254">
        <v>484</v>
      </c>
      <c r="B494" s="495" t="s">
        <v>278</v>
      </c>
      <c r="C494" s="492">
        <v>382.8</v>
      </c>
      <c r="D494" s="493">
        <v>385.61666666666662</v>
      </c>
      <c r="E494" s="493">
        <v>373.48333333333323</v>
      </c>
      <c r="F494" s="493">
        <v>364.16666666666663</v>
      </c>
      <c r="G494" s="493">
        <v>352.03333333333325</v>
      </c>
      <c r="H494" s="493">
        <v>394.93333333333322</v>
      </c>
      <c r="I494" s="493">
        <v>407.06666666666655</v>
      </c>
      <c r="J494" s="493">
        <v>416.38333333333321</v>
      </c>
      <c r="K494" s="492">
        <v>397.75</v>
      </c>
      <c r="L494" s="492">
        <v>376.3</v>
      </c>
      <c r="M494" s="492">
        <v>0.91173000000000004</v>
      </c>
    </row>
    <row r="495" spans="1:13">
      <c r="A495" s="254">
        <v>485</v>
      </c>
      <c r="B495" s="495" t="s">
        <v>522</v>
      </c>
      <c r="C495" s="492">
        <v>937.05</v>
      </c>
      <c r="D495" s="493">
        <v>945.68333333333339</v>
      </c>
      <c r="E495" s="493">
        <v>896.36666666666679</v>
      </c>
      <c r="F495" s="493">
        <v>855.68333333333339</v>
      </c>
      <c r="G495" s="493">
        <v>806.36666666666679</v>
      </c>
      <c r="H495" s="493">
        <v>986.36666666666679</v>
      </c>
      <c r="I495" s="493">
        <v>1035.6833333333334</v>
      </c>
      <c r="J495" s="493">
        <v>1076.3666666666668</v>
      </c>
      <c r="K495" s="492">
        <v>995</v>
      </c>
      <c r="L495" s="492">
        <v>905</v>
      </c>
      <c r="M495" s="492">
        <v>7.0199800000000003</v>
      </c>
    </row>
    <row r="496" spans="1:13">
      <c r="A496" s="254">
        <v>486</v>
      </c>
      <c r="B496" s="495" t="s">
        <v>523</v>
      </c>
      <c r="C496" s="492">
        <v>1572.95</v>
      </c>
      <c r="D496" s="493">
        <v>1574.9666666666665</v>
      </c>
      <c r="E496" s="493">
        <v>1549.9833333333329</v>
      </c>
      <c r="F496" s="493">
        <v>1527.0166666666664</v>
      </c>
      <c r="G496" s="493">
        <v>1502.0333333333328</v>
      </c>
      <c r="H496" s="493">
        <v>1597.9333333333329</v>
      </c>
      <c r="I496" s="493">
        <v>1622.9166666666665</v>
      </c>
      <c r="J496" s="493">
        <v>1645.883333333333</v>
      </c>
      <c r="K496" s="492">
        <v>1599.95</v>
      </c>
      <c r="L496" s="492">
        <v>1552</v>
      </c>
      <c r="M496" s="492">
        <v>0.47653000000000001</v>
      </c>
    </row>
    <row r="497" spans="1:13">
      <c r="A497" s="254">
        <v>487</v>
      </c>
      <c r="B497" s="495" t="s">
        <v>524</v>
      </c>
      <c r="C497" s="492">
        <v>1689.35</v>
      </c>
      <c r="D497" s="493">
        <v>1705.8833333333332</v>
      </c>
      <c r="E497" s="493">
        <v>1662.4666666666665</v>
      </c>
      <c r="F497" s="493">
        <v>1635.5833333333333</v>
      </c>
      <c r="G497" s="493">
        <v>1592.1666666666665</v>
      </c>
      <c r="H497" s="493">
        <v>1732.7666666666664</v>
      </c>
      <c r="I497" s="493">
        <v>1776.1833333333334</v>
      </c>
      <c r="J497" s="493">
        <v>1803.0666666666664</v>
      </c>
      <c r="K497" s="492">
        <v>1749.3</v>
      </c>
      <c r="L497" s="492">
        <v>1679</v>
      </c>
      <c r="M497" s="492">
        <v>1.00065</v>
      </c>
    </row>
    <row r="498" spans="1:13">
      <c r="A498" s="254">
        <v>488</v>
      </c>
      <c r="B498" s="495" t="s">
        <v>118</v>
      </c>
      <c r="C498" s="492">
        <v>8.4</v>
      </c>
      <c r="D498" s="493">
        <v>8.5</v>
      </c>
      <c r="E498" s="493">
        <v>8.25</v>
      </c>
      <c r="F498" s="493">
        <v>8.1</v>
      </c>
      <c r="G498" s="493">
        <v>7.85</v>
      </c>
      <c r="H498" s="493">
        <v>8.65</v>
      </c>
      <c r="I498" s="493">
        <v>8.9</v>
      </c>
      <c r="J498" s="493">
        <v>9.0500000000000007</v>
      </c>
      <c r="K498" s="492">
        <v>8.75</v>
      </c>
      <c r="L498" s="492">
        <v>8.35</v>
      </c>
      <c r="M498" s="492">
        <v>1556.1311599999999</v>
      </c>
    </row>
    <row r="499" spans="1:13">
      <c r="A499" s="254">
        <v>489</v>
      </c>
      <c r="B499" s="495" t="s">
        <v>195</v>
      </c>
      <c r="C499" s="492">
        <v>967.1</v>
      </c>
      <c r="D499" s="493">
        <v>973.51666666666677</v>
      </c>
      <c r="E499" s="493">
        <v>957.58333333333348</v>
      </c>
      <c r="F499" s="493">
        <v>948.06666666666672</v>
      </c>
      <c r="G499" s="493">
        <v>932.13333333333344</v>
      </c>
      <c r="H499" s="493">
        <v>983.03333333333353</v>
      </c>
      <c r="I499" s="493">
        <v>998.9666666666667</v>
      </c>
      <c r="J499" s="493">
        <v>1008.4833333333336</v>
      </c>
      <c r="K499" s="492">
        <v>989.45</v>
      </c>
      <c r="L499" s="492">
        <v>964</v>
      </c>
      <c r="M499" s="492">
        <v>14.091060000000001</v>
      </c>
    </row>
    <row r="500" spans="1:13">
      <c r="A500" s="254">
        <v>490</v>
      </c>
      <c r="B500" s="495" t="s">
        <v>525</v>
      </c>
      <c r="C500" s="492">
        <v>6787</v>
      </c>
      <c r="D500" s="493">
        <v>6716.416666666667</v>
      </c>
      <c r="E500" s="493">
        <v>6602.8333333333339</v>
      </c>
      <c r="F500" s="493">
        <v>6418.666666666667</v>
      </c>
      <c r="G500" s="493">
        <v>6305.0833333333339</v>
      </c>
      <c r="H500" s="493">
        <v>6900.5833333333339</v>
      </c>
      <c r="I500" s="493">
        <v>7014.1666666666679</v>
      </c>
      <c r="J500" s="493">
        <v>7198.3333333333339</v>
      </c>
      <c r="K500" s="492">
        <v>6830</v>
      </c>
      <c r="L500" s="492">
        <v>6532.25</v>
      </c>
      <c r="M500" s="492">
        <v>8.9580000000000007E-2</v>
      </c>
    </row>
    <row r="501" spans="1:13">
      <c r="A501" s="254">
        <v>491</v>
      </c>
      <c r="B501" s="495" t="s">
        <v>526</v>
      </c>
      <c r="C501" s="492">
        <v>145.75</v>
      </c>
      <c r="D501" s="493">
        <v>147.05000000000001</v>
      </c>
      <c r="E501" s="493">
        <v>143.25000000000003</v>
      </c>
      <c r="F501" s="493">
        <v>140.75000000000003</v>
      </c>
      <c r="G501" s="493">
        <v>136.95000000000005</v>
      </c>
      <c r="H501" s="493">
        <v>149.55000000000001</v>
      </c>
      <c r="I501" s="493">
        <v>153.34999999999997</v>
      </c>
      <c r="J501" s="493">
        <v>155.85</v>
      </c>
      <c r="K501" s="492">
        <v>150.85</v>
      </c>
      <c r="L501" s="492">
        <v>144.55000000000001</v>
      </c>
      <c r="M501" s="492">
        <v>10.3535</v>
      </c>
    </row>
    <row r="502" spans="1:13">
      <c r="A502" s="254">
        <v>492</v>
      </c>
      <c r="B502" s="495" t="s">
        <v>527</v>
      </c>
      <c r="C502" s="492">
        <v>81.95</v>
      </c>
      <c r="D502" s="493">
        <v>82.283333333333331</v>
      </c>
      <c r="E502" s="493">
        <v>80.766666666666666</v>
      </c>
      <c r="F502" s="493">
        <v>79.583333333333329</v>
      </c>
      <c r="G502" s="493">
        <v>78.066666666666663</v>
      </c>
      <c r="H502" s="493">
        <v>83.466666666666669</v>
      </c>
      <c r="I502" s="493">
        <v>84.98333333333332</v>
      </c>
      <c r="J502" s="493">
        <v>86.166666666666671</v>
      </c>
      <c r="K502" s="492">
        <v>83.8</v>
      </c>
      <c r="L502" s="492">
        <v>81.099999999999994</v>
      </c>
      <c r="M502" s="492">
        <v>8.3195300000000003</v>
      </c>
    </row>
    <row r="503" spans="1:13">
      <c r="A503" s="254">
        <v>493</v>
      </c>
      <c r="B503" s="495" t="s">
        <v>771</v>
      </c>
      <c r="C503" s="492">
        <v>435.5</v>
      </c>
      <c r="D503" s="493">
        <v>435.16666666666669</v>
      </c>
      <c r="E503" s="493">
        <v>430.33333333333337</v>
      </c>
      <c r="F503" s="493">
        <v>425.16666666666669</v>
      </c>
      <c r="G503" s="493">
        <v>420.33333333333337</v>
      </c>
      <c r="H503" s="493">
        <v>440.33333333333337</v>
      </c>
      <c r="I503" s="493">
        <v>445.16666666666674</v>
      </c>
      <c r="J503" s="493">
        <v>450.33333333333337</v>
      </c>
      <c r="K503" s="492">
        <v>440</v>
      </c>
      <c r="L503" s="492">
        <v>430</v>
      </c>
      <c r="M503" s="492">
        <v>2.1992799999999999</v>
      </c>
    </row>
    <row r="504" spans="1:13">
      <c r="A504" s="254">
        <v>494</v>
      </c>
      <c r="B504" s="495" t="s">
        <v>528</v>
      </c>
      <c r="C504" s="492">
        <v>2171.5</v>
      </c>
      <c r="D504" s="493">
        <v>2169.5666666666666</v>
      </c>
      <c r="E504" s="493">
        <v>2149.9833333333331</v>
      </c>
      <c r="F504" s="493">
        <v>2128.4666666666667</v>
      </c>
      <c r="G504" s="493">
        <v>2108.8833333333332</v>
      </c>
      <c r="H504" s="493">
        <v>2191.083333333333</v>
      </c>
      <c r="I504" s="493">
        <v>2210.666666666667</v>
      </c>
      <c r="J504" s="493">
        <v>2232.1833333333329</v>
      </c>
      <c r="K504" s="492">
        <v>2189.15</v>
      </c>
      <c r="L504" s="492">
        <v>2148.0500000000002</v>
      </c>
      <c r="M504" s="492">
        <v>0.60958000000000001</v>
      </c>
    </row>
    <row r="505" spans="1:13">
      <c r="A505" s="254">
        <v>495</v>
      </c>
      <c r="B505" s="495" t="s">
        <v>196</v>
      </c>
      <c r="C505" s="492">
        <v>489.85</v>
      </c>
      <c r="D505" s="493">
        <v>489.45000000000005</v>
      </c>
      <c r="E505" s="493">
        <v>486.10000000000008</v>
      </c>
      <c r="F505" s="493">
        <v>482.35</v>
      </c>
      <c r="G505" s="493">
        <v>479.00000000000006</v>
      </c>
      <c r="H505" s="493">
        <v>493.2000000000001</v>
      </c>
      <c r="I505" s="493">
        <v>496.55</v>
      </c>
      <c r="J505" s="493">
        <v>500.30000000000013</v>
      </c>
      <c r="K505" s="492">
        <v>492.8</v>
      </c>
      <c r="L505" s="492">
        <v>485.7</v>
      </c>
      <c r="M505" s="492">
        <v>76.411330000000007</v>
      </c>
    </row>
    <row r="506" spans="1:13">
      <c r="A506" s="254">
        <v>496</v>
      </c>
      <c r="B506" s="495" t="s">
        <v>529</v>
      </c>
      <c r="C506" s="492">
        <v>512.54999999999995</v>
      </c>
      <c r="D506" s="493">
        <v>515.15</v>
      </c>
      <c r="E506" s="493">
        <v>501.5</v>
      </c>
      <c r="F506" s="493">
        <v>490.45000000000005</v>
      </c>
      <c r="G506" s="493">
        <v>476.80000000000007</v>
      </c>
      <c r="H506" s="493">
        <v>526.19999999999993</v>
      </c>
      <c r="I506" s="493">
        <v>539.8499999999998</v>
      </c>
      <c r="J506" s="493">
        <v>550.89999999999986</v>
      </c>
      <c r="K506" s="492">
        <v>528.79999999999995</v>
      </c>
      <c r="L506" s="492">
        <v>504.1</v>
      </c>
      <c r="M506" s="492">
        <v>20.21096</v>
      </c>
    </row>
    <row r="507" spans="1:13">
      <c r="A507" s="254">
        <v>497</v>
      </c>
      <c r="B507" s="495" t="s">
        <v>197</v>
      </c>
      <c r="C507" s="492">
        <v>14.5</v>
      </c>
      <c r="D507" s="493">
        <v>14.666666666666666</v>
      </c>
      <c r="E507" s="493">
        <v>14.183333333333332</v>
      </c>
      <c r="F507" s="493">
        <v>13.866666666666665</v>
      </c>
      <c r="G507" s="493">
        <v>13.383333333333331</v>
      </c>
      <c r="H507" s="493">
        <v>14.983333333333333</v>
      </c>
      <c r="I507" s="493">
        <v>15.466666666666667</v>
      </c>
      <c r="J507" s="493">
        <v>15.783333333333333</v>
      </c>
      <c r="K507" s="492">
        <v>15.15</v>
      </c>
      <c r="L507" s="492">
        <v>14.35</v>
      </c>
      <c r="M507" s="492">
        <v>1355.59239</v>
      </c>
    </row>
    <row r="508" spans="1:13">
      <c r="A508" s="254">
        <v>498</v>
      </c>
      <c r="B508" s="495" t="s">
        <v>198</v>
      </c>
      <c r="C508" s="492">
        <v>186.55</v>
      </c>
      <c r="D508" s="493">
        <v>188.06666666666669</v>
      </c>
      <c r="E508" s="493">
        <v>184.48333333333338</v>
      </c>
      <c r="F508" s="493">
        <v>182.41666666666669</v>
      </c>
      <c r="G508" s="493">
        <v>178.83333333333337</v>
      </c>
      <c r="H508" s="493">
        <v>190.13333333333338</v>
      </c>
      <c r="I508" s="493">
        <v>193.7166666666667</v>
      </c>
      <c r="J508" s="493">
        <v>195.78333333333339</v>
      </c>
      <c r="K508" s="492">
        <v>191.65</v>
      </c>
      <c r="L508" s="492">
        <v>186</v>
      </c>
      <c r="M508" s="492">
        <v>94.830089999999998</v>
      </c>
    </row>
    <row r="509" spans="1:13">
      <c r="A509" s="254">
        <v>499</v>
      </c>
      <c r="B509" s="495" t="s">
        <v>530</v>
      </c>
      <c r="C509" s="492">
        <v>268.25</v>
      </c>
      <c r="D509" s="493">
        <v>269.76666666666671</v>
      </c>
      <c r="E509" s="493">
        <v>264.83333333333343</v>
      </c>
      <c r="F509" s="493">
        <v>261.41666666666674</v>
      </c>
      <c r="G509" s="493">
        <v>256.48333333333346</v>
      </c>
      <c r="H509" s="493">
        <v>273.18333333333339</v>
      </c>
      <c r="I509" s="493">
        <v>278.11666666666667</v>
      </c>
      <c r="J509" s="493">
        <v>281.53333333333336</v>
      </c>
      <c r="K509" s="492">
        <v>274.7</v>
      </c>
      <c r="L509" s="492">
        <v>266.35000000000002</v>
      </c>
      <c r="M509" s="492">
        <v>2.0625800000000001</v>
      </c>
    </row>
    <row r="510" spans="1:13">
      <c r="A510" s="254">
        <v>500</v>
      </c>
      <c r="B510" s="495" t="s">
        <v>531</v>
      </c>
      <c r="C510" s="492">
        <v>2096.1999999999998</v>
      </c>
      <c r="D510" s="493">
        <v>2108.4500000000003</v>
      </c>
      <c r="E510" s="493">
        <v>2077.7500000000005</v>
      </c>
      <c r="F510" s="493">
        <v>2059.3000000000002</v>
      </c>
      <c r="G510" s="493">
        <v>2028.6000000000004</v>
      </c>
      <c r="H510" s="493">
        <v>2126.9000000000005</v>
      </c>
      <c r="I510" s="493">
        <v>2157.6000000000004</v>
      </c>
      <c r="J510" s="493">
        <v>2176.0500000000006</v>
      </c>
      <c r="K510" s="492">
        <v>2139.15</v>
      </c>
      <c r="L510" s="492">
        <v>2090</v>
      </c>
      <c r="M510" s="492">
        <v>0.38075999999999999</v>
      </c>
    </row>
    <row r="511" spans="1:13">
      <c r="A511" s="254">
        <v>501</v>
      </c>
      <c r="B511" s="495" t="s">
        <v>741</v>
      </c>
      <c r="C511" s="492">
        <v>1230.5999999999999</v>
      </c>
      <c r="D511" s="493">
        <v>1217.2</v>
      </c>
      <c r="E511" s="493">
        <v>1186.4000000000001</v>
      </c>
      <c r="F511" s="493">
        <v>1142.2</v>
      </c>
      <c r="G511" s="493">
        <v>1111.4000000000001</v>
      </c>
      <c r="H511" s="493">
        <v>1261.4000000000001</v>
      </c>
      <c r="I511" s="493">
        <v>1292.1999999999998</v>
      </c>
      <c r="J511" s="493">
        <v>1336.4</v>
      </c>
      <c r="K511" s="492">
        <v>1248</v>
      </c>
      <c r="L511" s="492">
        <v>1173</v>
      </c>
      <c r="M511" s="492">
        <v>0.81227000000000005</v>
      </c>
    </row>
    <row r="513" spans="1:1">
      <c r="A513" s="275"/>
    </row>
    <row r="514" spans="1:1">
      <c r="A514" s="257"/>
    </row>
    <row r="515" spans="1:1">
      <c r="A515" s="275"/>
    </row>
    <row r="516" spans="1:1">
      <c r="A516" s="275"/>
    </row>
    <row r="517" spans="1:1">
      <c r="A517" s="276" t="s">
        <v>281</v>
      </c>
    </row>
    <row r="518" spans="1:1">
      <c r="A518" s="277" t="s">
        <v>199</v>
      </c>
    </row>
    <row r="519" spans="1:1">
      <c r="A519" s="277" t="s">
        <v>200</v>
      </c>
    </row>
    <row r="520" spans="1:1">
      <c r="A520" s="277" t="s">
        <v>201</v>
      </c>
    </row>
    <row r="521" spans="1:1">
      <c r="A521" s="277" t="s">
        <v>202</v>
      </c>
    </row>
    <row r="522" spans="1:1">
      <c r="A522" s="277" t="s">
        <v>203</v>
      </c>
    </row>
    <row r="523" spans="1:1">
      <c r="A523" s="278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204</v>
      </c>
    </row>
    <row r="529" spans="1:1">
      <c r="A529" s="275" t="s">
        <v>205</v>
      </c>
    </row>
    <row r="530" spans="1:1">
      <c r="A530" s="275" t="s">
        <v>206</v>
      </c>
    </row>
    <row r="531" spans="1:1">
      <c r="A531" s="275" t="s">
        <v>207</v>
      </c>
    </row>
    <row r="532" spans="1:1">
      <c r="A532" s="279" t="s">
        <v>208</v>
      </c>
    </row>
    <row r="533" spans="1:1">
      <c r="A533" s="279" t="s">
        <v>209</v>
      </c>
    </row>
    <row r="534" spans="1:1">
      <c r="A534" s="279" t="s">
        <v>210</v>
      </c>
    </row>
    <row r="535" spans="1:1">
      <c r="A535" s="279" t="s">
        <v>211</v>
      </c>
    </row>
    <row r="536" spans="1:1">
      <c r="A536" s="279" t="s">
        <v>212</v>
      </c>
    </row>
    <row r="537" spans="1:1">
      <c r="A537" s="279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283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93"/>
      <c r="B5" s="593"/>
      <c r="C5" s="594"/>
      <c r="D5" s="594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282</v>
      </c>
      <c r="F6" s="237"/>
      <c r="G6" s="237"/>
    </row>
    <row r="7" spans="1:35" s="229" customFormat="1" ht="16.5" customHeight="1">
      <c r="A7" s="247" t="s">
        <v>532</v>
      </c>
      <c r="B7" s="595" t="s">
        <v>533</v>
      </c>
      <c r="C7" s="595"/>
      <c r="D7" s="248">
        <f>Main!B10</f>
        <v>44316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534</v>
      </c>
      <c r="B9" s="252" t="s">
        <v>535</v>
      </c>
      <c r="C9" s="252" t="s">
        <v>536</v>
      </c>
      <c r="D9" s="252" t="s">
        <v>537</v>
      </c>
      <c r="E9" s="252" t="s">
        <v>538</v>
      </c>
      <c r="F9" s="252" t="s">
        <v>539</v>
      </c>
      <c r="G9" s="252" t="s">
        <v>540</v>
      </c>
      <c r="H9" s="252" t="s">
        <v>541</v>
      </c>
    </row>
    <row r="10" spans="1:35">
      <c r="A10" s="230">
        <v>44315</v>
      </c>
      <c r="B10" s="253">
        <v>531739</v>
      </c>
      <c r="C10" s="254" t="s">
        <v>1098</v>
      </c>
      <c r="D10" s="254" t="s">
        <v>1099</v>
      </c>
      <c r="E10" s="254" t="s">
        <v>542</v>
      </c>
      <c r="F10" s="356">
        <v>1250000</v>
      </c>
      <c r="G10" s="253">
        <v>6.7</v>
      </c>
      <c r="H10" s="325" t="s">
        <v>305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44315</v>
      </c>
      <c r="B11" s="253">
        <v>531739</v>
      </c>
      <c r="C11" s="254" t="s">
        <v>1098</v>
      </c>
      <c r="D11" s="254" t="s">
        <v>1100</v>
      </c>
      <c r="E11" s="254" t="s">
        <v>543</v>
      </c>
      <c r="F11" s="356">
        <v>886035</v>
      </c>
      <c r="G11" s="253">
        <v>6.7</v>
      </c>
      <c r="H11" s="325" t="s">
        <v>305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44315</v>
      </c>
      <c r="B12" s="253">
        <v>515147</v>
      </c>
      <c r="C12" s="254" t="s">
        <v>1101</v>
      </c>
      <c r="D12" s="254" t="s">
        <v>1036</v>
      </c>
      <c r="E12" s="254" t="s">
        <v>542</v>
      </c>
      <c r="F12" s="356">
        <v>437444</v>
      </c>
      <c r="G12" s="253">
        <v>43.3</v>
      </c>
      <c r="H12" s="325" t="s">
        <v>305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44315</v>
      </c>
      <c r="B13" s="253">
        <v>515147</v>
      </c>
      <c r="C13" s="254" t="s">
        <v>1101</v>
      </c>
      <c r="D13" s="254" t="s">
        <v>1036</v>
      </c>
      <c r="E13" s="254" t="s">
        <v>543</v>
      </c>
      <c r="F13" s="356">
        <v>437444</v>
      </c>
      <c r="G13" s="253">
        <v>43.28</v>
      </c>
      <c r="H13" s="325" t="s">
        <v>305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44315</v>
      </c>
      <c r="B14" s="253">
        <v>534623</v>
      </c>
      <c r="C14" s="254" t="s">
        <v>1102</v>
      </c>
      <c r="D14" s="254" t="s">
        <v>1037</v>
      </c>
      <c r="E14" s="254" t="s">
        <v>542</v>
      </c>
      <c r="F14" s="356">
        <v>66533</v>
      </c>
      <c r="G14" s="253">
        <v>28.68</v>
      </c>
      <c r="H14" s="325" t="s">
        <v>305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44315</v>
      </c>
      <c r="B15" s="253">
        <v>534623</v>
      </c>
      <c r="C15" s="254" t="s">
        <v>1102</v>
      </c>
      <c r="D15" s="254" t="s">
        <v>1037</v>
      </c>
      <c r="E15" s="254" t="s">
        <v>543</v>
      </c>
      <c r="F15" s="356">
        <v>66533</v>
      </c>
      <c r="G15" s="253">
        <v>28.79</v>
      </c>
      <c r="H15" s="325" t="s">
        <v>305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44315</v>
      </c>
      <c r="B16" s="253">
        <v>540704</v>
      </c>
      <c r="C16" s="254" t="s">
        <v>1103</v>
      </c>
      <c r="D16" s="254" t="s">
        <v>1104</v>
      </c>
      <c r="E16" s="254" t="s">
        <v>542</v>
      </c>
      <c r="F16" s="356">
        <v>500000</v>
      </c>
      <c r="G16" s="253">
        <v>900</v>
      </c>
      <c r="H16" s="325" t="s">
        <v>305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44315</v>
      </c>
      <c r="B17" s="253">
        <v>540704</v>
      </c>
      <c r="C17" s="254" t="s">
        <v>1103</v>
      </c>
      <c r="D17" s="254" t="s">
        <v>1105</v>
      </c>
      <c r="E17" s="254" t="s">
        <v>543</v>
      </c>
      <c r="F17" s="356">
        <v>632651</v>
      </c>
      <c r="G17" s="253">
        <v>900.89</v>
      </c>
      <c r="H17" s="325" t="s">
        <v>305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44315</v>
      </c>
      <c r="B18" s="253">
        <v>540730</v>
      </c>
      <c r="C18" s="254" t="s">
        <v>1106</v>
      </c>
      <c r="D18" s="254" t="s">
        <v>1036</v>
      </c>
      <c r="E18" s="254" t="s">
        <v>542</v>
      </c>
      <c r="F18" s="356">
        <v>7</v>
      </c>
      <c r="G18" s="253">
        <v>63.8</v>
      </c>
      <c r="H18" s="325" t="s">
        <v>305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44315</v>
      </c>
      <c r="B19" s="253">
        <v>540730</v>
      </c>
      <c r="C19" s="254" t="s">
        <v>1106</v>
      </c>
      <c r="D19" s="254" t="s">
        <v>1036</v>
      </c>
      <c r="E19" s="254" t="s">
        <v>543</v>
      </c>
      <c r="F19" s="356">
        <v>57499</v>
      </c>
      <c r="G19" s="253">
        <v>61.27</v>
      </c>
      <c r="H19" s="325" t="s">
        <v>305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44315</v>
      </c>
      <c r="B20" s="253">
        <v>531952</v>
      </c>
      <c r="C20" s="254" t="s">
        <v>1107</v>
      </c>
      <c r="D20" s="254" t="s">
        <v>1108</v>
      </c>
      <c r="E20" s="254" t="s">
        <v>542</v>
      </c>
      <c r="F20" s="356">
        <v>68366</v>
      </c>
      <c r="G20" s="253">
        <v>48.83</v>
      </c>
      <c r="H20" s="325" t="s">
        <v>305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44315</v>
      </c>
      <c r="B21" s="253">
        <v>531952</v>
      </c>
      <c r="C21" s="254" t="s">
        <v>1107</v>
      </c>
      <c r="D21" s="254" t="s">
        <v>1108</v>
      </c>
      <c r="E21" s="254" t="s">
        <v>543</v>
      </c>
      <c r="F21" s="356">
        <v>42260</v>
      </c>
      <c r="G21" s="253">
        <v>48.3</v>
      </c>
      <c r="H21" s="325" t="s">
        <v>305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44315</v>
      </c>
      <c r="B22" s="253">
        <v>540259</v>
      </c>
      <c r="C22" s="254" t="s">
        <v>1055</v>
      </c>
      <c r="D22" s="254" t="s">
        <v>1109</v>
      </c>
      <c r="E22" s="254" t="s">
        <v>543</v>
      </c>
      <c r="F22" s="356">
        <v>1000000</v>
      </c>
      <c r="G22" s="253">
        <v>13.5</v>
      </c>
      <c r="H22" s="325" t="s">
        <v>305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44315</v>
      </c>
      <c r="B23" s="253">
        <v>540259</v>
      </c>
      <c r="C23" s="254" t="s">
        <v>1055</v>
      </c>
      <c r="D23" s="254" t="s">
        <v>1110</v>
      </c>
      <c r="E23" s="254" t="s">
        <v>542</v>
      </c>
      <c r="F23" s="356">
        <v>322386</v>
      </c>
      <c r="G23" s="253">
        <v>13.99</v>
      </c>
      <c r="H23" s="325" t="s">
        <v>305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44315</v>
      </c>
      <c r="B24" s="253">
        <v>540259</v>
      </c>
      <c r="C24" s="254" t="s">
        <v>1055</v>
      </c>
      <c r="D24" s="254" t="s">
        <v>1110</v>
      </c>
      <c r="E24" s="254" t="s">
        <v>543</v>
      </c>
      <c r="F24" s="356">
        <v>182540</v>
      </c>
      <c r="G24" s="253">
        <v>14.71</v>
      </c>
      <c r="H24" s="325" t="s">
        <v>305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44315</v>
      </c>
      <c r="B25" s="253">
        <v>540259</v>
      </c>
      <c r="C25" s="254" t="s">
        <v>1055</v>
      </c>
      <c r="D25" s="254" t="s">
        <v>1037</v>
      </c>
      <c r="E25" s="254" t="s">
        <v>542</v>
      </c>
      <c r="F25" s="356">
        <v>834796</v>
      </c>
      <c r="G25" s="253">
        <v>13.82</v>
      </c>
      <c r="H25" s="325" t="s">
        <v>305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44315</v>
      </c>
      <c r="B26" s="253">
        <v>540259</v>
      </c>
      <c r="C26" s="254" t="s">
        <v>1055</v>
      </c>
      <c r="D26" s="254" t="s">
        <v>1037</v>
      </c>
      <c r="E26" s="254" t="s">
        <v>543</v>
      </c>
      <c r="F26" s="356">
        <v>196913</v>
      </c>
      <c r="G26" s="253">
        <v>14.71</v>
      </c>
      <c r="H26" s="325" t="s">
        <v>305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44315</v>
      </c>
      <c r="B27" s="253">
        <v>540259</v>
      </c>
      <c r="C27" s="254" t="s">
        <v>1055</v>
      </c>
      <c r="D27" s="254" t="s">
        <v>1076</v>
      </c>
      <c r="E27" s="254" t="s">
        <v>542</v>
      </c>
      <c r="F27" s="356">
        <v>127434</v>
      </c>
      <c r="G27" s="253">
        <v>13.58</v>
      </c>
      <c r="H27" s="325" t="s">
        <v>305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44315</v>
      </c>
      <c r="B28" s="253">
        <v>540259</v>
      </c>
      <c r="C28" s="254" t="s">
        <v>1055</v>
      </c>
      <c r="D28" s="254" t="s">
        <v>1076</v>
      </c>
      <c r="E28" s="254" t="s">
        <v>543</v>
      </c>
      <c r="F28" s="356">
        <v>127434</v>
      </c>
      <c r="G28" s="253">
        <v>14.36</v>
      </c>
      <c r="H28" s="325" t="s">
        <v>305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44315</v>
      </c>
      <c r="B29" s="253">
        <v>503804</v>
      </c>
      <c r="C29" s="254" t="s">
        <v>1111</v>
      </c>
      <c r="D29" s="254" t="s">
        <v>1112</v>
      </c>
      <c r="E29" s="254" t="s">
        <v>543</v>
      </c>
      <c r="F29" s="356">
        <v>46000</v>
      </c>
      <c r="G29" s="253">
        <v>420.11</v>
      </c>
      <c r="H29" s="325" t="s">
        <v>305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44315</v>
      </c>
      <c r="B30" s="253">
        <v>538920</v>
      </c>
      <c r="C30" s="254" t="s">
        <v>1113</v>
      </c>
      <c r="D30" s="254" t="s">
        <v>1036</v>
      </c>
      <c r="E30" s="254" t="s">
        <v>543</v>
      </c>
      <c r="F30" s="356">
        <v>23036</v>
      </c>
      <c r="G30" s="253">
        <v>40.700000000000003</v>
      </c>
      <c r="H30" s="325" t="s">
        <v>305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44315</v>
      </c>
      <c r="B31" s="253">
        <v>539026</v>
      </c>
      <c r="C31" s="254" t="s">
        <v>1077</v>
      </c>
      <c r="D31" s="254" t="s">
        <v>1078</v>
      </c>
      <c r="E31" s="254" t="s">
        <v>542</v>
      </c>
      <c r="F31" s="356">
        <v>32000</v>
      </c>
      <c r="G31" s="253">
        <v>10.69</v>
      </c>
      <c r="H31" s="325" t="s">
        <v>305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44315</v>
      </c>
      <c r="B32" s="253">
        <v>539026</v>
      </c>
      <c r="C32" s="254" t="s">
        <v>1077</v>
      </c>
      <c r="D32" s="254" t="s">
        <v>1078</v>
      </c>
      <c r="E32" s="254" t="s">
        <v>543</v>
      </c>
      <c r="F32" s="356">
        <v>32000</v>
      </c>
      <c r="G32" s="253">
        <v>10.58</v>
      </c>
      <c r="H32" s="325" t="s">
        <v>305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44315</v>
      </c>
      <c r="B33" s="253">
        <v>539026</v>
      </c>
      <c r="C33" s="254" t="s">
        <v>1077</v>
      </c>
      <c r="D33" s="254" t="s">
        <v>1079</v>
      </c>
      <c r="E33" s="254" t="s">
        <v>542</v>
      </c>
      <c r="F33" s="356">
        <v>40000</v>
      </c>
      <c r="G33" s="253">
        <v>10.67</v>
      </c>
      <c r="H33" s="325" t="s">
        <v>305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44315</v>
      </c>
      <c r="B34" s="253">
        <v>539026</v>
      </c>
      <c r="C34" s="254" t="s">
        <v>1077</v>
      </c>
      <c r="D34" s="254" t="s">
        <v>1114</v>
      </c>
      <c r="E34" s="254" t="s">
        <v>543</v>
      </c>
      <c r="F34" s="356">
        <v>44000</v>
      </c>
      <c r="G34" s="253">
        <v>10.64</v>
      </c>
      <c r="H34" s="325" t="s">
        <v>305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44315</v>
      </c>
      <c r="B35" s="253" t="s">
        <v>1115</v>
      </c>
      <c r="C35" s="254" t="s">
        <v>1116</v>
      </c>
      <c r="D35" s="254" t="s">
        <v>1117</v>
      </c>
      <c r="E35" s="254" t="s">
        <v>542</v>
      </c>
      <c r="F35" s="356">
        <v>158481</v>
      </c>
      <c r="G35" s="253">
        <v>105.74</v>
      </c>
      <c r="H35" s="325" t="s">
        <v>842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44315</v>
      </c>
      <c r="B36" s="253" t="s">
        <v>1115</v>
      </c>
      <c r="C36" s="254" t="s">
        <v>1116</v>
      </c>
      <c r="D36" s="254" t="s">
        <v>1036</v>
      </c>
      <c r="E36" s="254" t="s">
        <v>542</v>
      </c>
      <c r="F36" s="356">
        <v>166616</v>
      </c>
      <c r="G36" s="253">
        <v>110</v>
      </c>
      <c r="H36" s="325" t="s">
        <v>842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44315</v>
      </c>
      <c r="B37" s="253" t="s">
        <v>1115</v>
      </c>
      <c r="C37" s="254" t="s">
        <v>1116</v>
      </c>
      <c r="D37" s="254" t="s">
        <v>1118</v>
      </c>
      <c r="E37" s="254" t="s">
        <v>542</v>
      </c>
      <c r="F37" s="356">
        <v>165268</v>
      </c>
      <c r="G37" s="253">
        <v>104.9</v>
      </c>
      <c r="H37" s="325" t="s">
        <v>842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44315</v>
      </c>
      <c r="B38" s="253" t="s">
        <v>1115</v>
      </c>
      <c r="C38" s="254" t="s">
        <v>1116</v>
      </c>
      <c r="D38" s="254" t="s">
        <v>1119</v>
      </c>
      <c r="E38" s="254" t="s">
        <v>542</v>
      </c>
      <c r="F38" s="356">
        <v>152610</v>
      </c>
      <c r="G38" s="253">
        <v>105.85</v>
      </c>
      <c r="H38" s="325" t="s">
        <v>842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44315</v>
      </c>
      <c r="B39" s="253" t="s">
        <v>1115</v>
      </c>
      <c r="C39" s="254" t="s">
        <v>1116</v>
      </c>
      <c r="D39" s="254" t="s">
        <v>1061</v>
      </c>
      <c r="E39" s="254" t="s">
        <v>542</v>
      </c>
      <c r="F39" s="356">
        <v>153750</v>
      </c>
      <c r="G39" s="253">
        <v>110.45</v>
      </c>
      <c r="H39" s="325" t="s">
        <v>842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44315</v>
      </c>
      <c r="B40" s="253" t="s">
        <v>1120</v>
      </c>
      <c r="C40" s="254" t="s">
        <v>1121</v>
      </c>
      <c r="D40" s="254" t="s">
        <v>1122</v>
      </c>
      <c r="E40" s="254" t="s">
        <v>542</v>
      </c>
      <c r="F40" s="356">
        <v>196000</v>
      </c>
      <c r="G40" s="253">
        <v>495</v>
      </c>
      <c r="H40" s="325" t="s">
        <v>842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44315</v>
      </c>
      <c r="B41" s="253" t="s">
        <v>1123</v>
      </c>
      <c r="C41" s="254" t="s">
        <v>1124</v>
      </c>
      <c r="D41" s="254" t="s">
        <v>1125</v>
      </c>
      <c r="E41" s="254" t="s">
        <v>542</v>
      </c>
      <c r="F41" s="356">
        <v>219792</v>
      </c>
      <c r="G41" s="253">
        <v>273.12</v>
      </c>
      <c r="H41" s="325" t="s">
        <v>842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44315</v>
      </c>
      <c r="B42" s="253" t="s">
        <v>1126</v>
      </c>
      <c r="C42" s="254" t="s">
        <v>1127</v>
      </c>
      <c r="D42" s="254" t="s">
        <v>1128</v>
      </c>
      <c r="E42" s="254" t="s">
        <v>542</v>
      </c>
      <c r="F42" s="356">
        <v>2000000</v>
      </c>
      <c r="G42" s="253">
        <v>81.540000000000006</v>
      </c>
      <c r="H42" s="325" t="s">
        <v>842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44315</v>
      </c>
      <c r="B43" s="253" t="s">
        <v>1129</v>
      </c>
      <c r="C43" s="254" t="s">
        <v>1130</v>
      </c>
      <c r="D43" s="254" t="s">
        <v>1131</v>
      </c>
      <c r="E43" s="254" t="s">
        <v>542</v>
      </c>
      <c r="F43" s="356">
        <v>327535</v>
      </c>
      <c r="G43" s="253">
        <v>97.4</v>
      </c>
      <c r="H43" s="325" t="s">
        <v>842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44315</v>
      </c>
      <c r="B44" s="253" t="s">
        <v>389</v>
      </c>
      <c r="C44" s="254" t="s">
        <v>1132</v>
      </c>
      <c r="D44" s="254" t="s">
        <v>1133</v>
      </c>
      <c r="E44" s="254" t="s">
        <v>542</v>
      </c>
      <c r="F44" s="356">
        <v>10000000</v>
      </c>
      <c r="G44" s="253">
        <v>50.46</v>
      </c>
      <c r="H44" s="325" t="s">
        <v>842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44315</v>
      </c>
      <c r="B45" s="253" t="s">
        <v>1134</v>
      </c>
      <c r="C45" s="254" t="s">
        <v>1135</v>
      </c>
      <c r="D45" s="254" t="s">
        <v>1118</v>
      </c>
      <c r="E45" s="254" t="s">
        <v>542</v>
      </c>
      <c r="F45" s="356">
        <v>136144</v>
      </c>
      <c r="G45" s="253">
        <v>274.82</v>
      </c>
      <c r="H45" s="325" t="s">
        <v>842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44315</v>
      </c>
      <c r="B46" s="253" t="s">
        <v>1136</v>
      </c>
      <c r="C46" s="254" t="s">
        <v>1137</v>
      </c>
      <c r="D46" s="254" t="s">
        <v>1138</v>
      </c>
      <c r="E46" s="254" t="s">
        <v>542</v>
      </c>
      <c r="F46" s="356">
        <v>36300</v>
      </c>
      <c r="G46" s="253">
        <v>180.37</v>
      </c>
      <c r="H46" s="325" t="s">
        <v>842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44315</v>
      </c>
      <c r="B47" s="253" t="s">
        <v>1139</v>
      </c>
      <c r="C47" s="254" t="s">
        <v>1140</v>
      </c>
      <c r="D47" s="254" t="s">
        <v>1141</v>
      </c>
      <c r="E47" s="254" t="s">
        <v>542</v>
      </c>
      <c r="F47" s="356">
        <v>111782</v>
      </c>
      <c r="G47" s="253">
        <v>10.75</v>
      </c>
      <c r="H47" s="325" t="s">
        <v>842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44315</v>
      </c>
      <c r="B48" s="253" t="s">
        <v>1115</v>
      </c>
      <c r="C48" s="254" t="s">
        <v>1116</v>
      </c>
      <c r="D48" s="254" t="s">
        <v>1117</v>
      </c>
      <c r="E48" s="254" t="s">
        <v>543</v>
      </c>
      <c r="F48" s="356">
        <v>122781</v>
      </c>
      <c r="G48" s="253">
        <v>104.95</v>
      </c>
      <c r="H48" s="325" t="s">
        <v>842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44315</v>
      </c>
      <c r="B49" s="253" t="s">
        <v>1115</v>
      </c>
      <c r="C49" s="254" t="s">
        <v>1116</v>
      </c>
      <c r="D49" s="254" t="s">
        <v>1036</v>
      </c>
      <c r="E49" s="254" t="s">
        <v>543</v>
      </c>
      <c r="F49" s="356">
        <v>158117</v>
      </c>
      <c r="G49" s="253">
        <v>110.41</v>
      </c>
      <c r="H49" s="325" t="s">
        <v>842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44315</v>
      </c>
      <c r="B50" s="253" t="s">
        <v>1115</v>
      </c>
      <c r="C50" s="254" t="s">
        <v>1116</v>
      </c>
      <c r="D50" s="254" t="s">
        <v>1119</v>
      </c>
      <c r="E50" s="254" t="s">
        <v>543</v>
      </c>
      <c r="F50" s="356">
        <v>152610</v>
      </c>
      <c r="G50" s="253">
        <v>105.91</v>
      </c>
      <c r="H50" s="325" t="s">
        <v>842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44315</v>
      </c>
      <c r="B51" s="253" t="s">
        <v>1115</v>
      </c>
      <c r="C51" s="254" t="s">
        <v>1116</v>
      </c>
      <c r="D51" s="254" t="s">
        <v>1061</v>
      </c>
      <c r="E51" s="254" t="s">
        <v>543</v>
      </c>
      <c r="F51" s="356">
        <v>150015</v>
      </c>
      <c r="G51" s="253">
        <v>110</v>
      </c>
      <c r="H51" s="325" t="s">
        <v>842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44315</v>
      </c>
      <c r="B52" s="253" t="s">
        <v>1115</v>
      </c>
      <c r="C52" s="254" t="s">
        <v>1116</v>
      </c>
      <c r="D52" s="254" t="s">
        <v>1118</v>
      </c>
      <c r="E52" s="254" t="s">
        <v>543</v>
      </c>
      <c r="F52" s="356">
        <v>165268</v>
      </c>
      <c r="G52" s="253">
        <v>105.36</v>
      </c>
      <c r="H52" s="325" t="s">
        <v>842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44315</v>
      </c>
      <c r="B53" s="253" t="s">
        <v>1120</v>
      </c>
      <c r="C53" s="254" t="s">
        <v>1121</v>
      </c>
      <c r="D53" s="254" t="s">
        <v>1142</v>
      </c>
      <c r="E53" s="254" t="s">
        <v>543</v>
      </c>
      <c r="F53" s="356">
        <v>176344</v>
      </c>
      <c r="G53" s="253">
        <v>495</v>
      </c>
      <c r="H53" s="325" t="s">
        <v>842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A54" s="230">
        <v>44315</v>
      </c>
      <c r="B54" s="253" t="s">
        <v>1123</v>
      </c>
      <c r="C54" s="254" t="s">
        <v>1124</v>
      </c>
      <c r="D54" s="254" t="s">
        <v>1125</v>
      </c>
      <c r="E54" s="254" t="s">
        <v>543</v>
      </c>
      <c r="F54" s="356">
        <v>30292</v>
      </c>
      <c r="G54" s="253">
        <v>271.26</v>
      </c>
      <c r="H54" s="325" t="s">
        <v>842</v>
      </c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A55" s="230">
        <v>44315</v>
      </c>
      <c r="B55" s="253" t="s">
        <v>1143</v>
      </c>
      <c r="C55" s="254" t="s">
        <v>1144</v>
      </c>
      <c r="D55" s="254" t="s">
        <v>1145</v>
      </c>
      <c r="E55" s="254" t="s">
        <v>543</v>
      </c>
      <c r="F55" s="356">
        <v>36000</v>
      </c>
      <c r="G55" s="253">
        <v>42.55</v>
      </c>
      <c r="H55" s="325" t="s">
        <v>842</v>
      </c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A56" s="230">
        <v>44315</v>
      </c>
      <c r="B56" s="253" t="s">
        <v>1129</v>
      </c>
      <c r="C56" s="254" t="s">
        <v>1130</v>
      </c>
      <c r="D56" s="254" t="s">
        <v>1146</v>
      </c>
      <c r="E56" s="254" t="s">
        <v>543</v>
      </c>
      <c r="F56" s="356">
        <v>327535</v>
      </c>
      <c r="G56" s="253">
        <v>97.4</v>
      </c>
      <c r="H56" s="325" t="s">
        <v>842</v>
      </c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A57" s="230">
        <v>44315</v>
      </c>
      <c r="B57" s="253" t="s">
        <v>1134</v>
      </c>
      <c r="C57" s="254" t="s">
        <v>1135</v>
      </c>
      <c r="D57" s="254" t="s">
        <v>1118</v>
      </c>
      <c r="E57" s="254" t="s">
        <v>543</v>
      </c>
      <c r="F57" s="356">
        <v>136144</v>
      </c>
      <c r="G57" s="253">
        <v>275.14</v>
      </c>
      <c r="H57" s="325" t="s">
        <v>842</v>
      </c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A58" s="230">
        <v>44315</v>
      </c>
      <c r="B58" s="253" t="s">
        <v>1080</v>
      </c>
      <c r="C58" s="254" t="s">
        <v>1081</v>
      </c>
      <c r="D58" s="254" t="s">
        <v>1084</v>
      </c>
      <c r="E58" s="254" t="s">
        <v>543</v>
      </c>
      <c r="F58" s="356">
        <v>605000</v>
      </c>
      <c r="G58" s="253">
        <v>22.03</v>
      </c>
      <c r="H58" s="325" t="s">
        <v>842</v>
      </c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A59" s="230">
        <v>44315</v>
      </c>
      <c r="B59" s="253" t="s">
        <v>1139</v>
      </c>
      <c r="C59" s="254" t="s">
        <v>1140</v>
      </c>
      <c r="D59" s="254" t="s">
        <v>1141</v>
      </c>
      <c r="E59" s="254" t="s">
        <v>543</v>
      </c>
      <c r="F59" s="356">
        <v>111782</v>
      </c>
      <c r="G59" s="253">
        <v>9.8800000000000008</v>
      </c>
      <c r="H59" s="325" t="s">
        <v>842</v>
      </c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A60" s="230">
        <v>44315</v>
      </c>
      <c r="B60" s="253" t="s">
        <v>1147</v>
      </c>
      <c r="C60" s="254" t="s">
        <v>1148</v>
      </c>
      <c r="D60" s="254" t="s">
        <v>1149</v>
      </c>
      <c r="E60" s="254" t="s">
        <v>543</v>
      </c>
      <c r="F60" s="356">
        <v>137290</v>
      </c>
      <c r="G60" s="253">
        <v>463.76</v>
      </c>
      <c r="H60" s="325" t="s">
        <v>842</v>
      </c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A61" s="230">
        <v>44315</v>
      </c>
      <c r="B61" s="253" t="s">
        <v>1082</v>
      </c>
      <c r="C61" s="254" t="s">
        <v>1083</v>
      </c>
      <c r="D61" s="254" t="s">
        <v>1036</v>
      </c>
      <c r="E61" s="254" t="s">
        <v>543</v>
      </c>
      <c r="F61" s="356">
        <v>75415</v>
      </c>
      <c r="G61" s="253">
        <v>52.33</v>
      </c>
      <c r="H61" s="325" t="s">
        <v>842</v>
      </c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A62" s="230">
        <v>44315</v>
      </c>
      <c r="B62" s="118" t="s">
        <v>1150</v>
      </c>
      <c r="C62" s="231" t="s">
        <v>1151</v>
      </c>
      <c r="D62" s="231" t="s">
        <v>1152</v>
      </c>
      <c r="E62" s="254" t="s">
        <v>543</v>
      </c>
      <c r="F62" s="118">
        <v>2244453</v>
      </c>
      <c r="G62" s="118">
        <v>23.1</v>
      </c>
      <c r="H62" s="325" t="s">
        <v>842</v>
      </c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B63" s="253"/>
      <c r="C63" s="254"/>
      <c r="D63" s="254"/>
      <c r="E63" s="254"/>
      <c r="F63" s="356"/>
      <c r="G63" s="253"/>
      <c r="H63" s="325"/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B64" s="253"/>
      <c r="C64" s="254"/>
      <c r="D64" s="254"/>
      <c r="E64" s="254"/>
      <c r="F64" s="356"/>
      <c r="G64" s="253"/>
      <c r="H64" s="325"/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2:35">
      <c r="B65" s="253"/>
      <c r="C65" s="254"/>
      <c r="D65" s="254"/>
      <c r="E65" s="254"/>
      <c r="F65" s="356"/>
      <c r="G65" s="253"/>
      <c r="H65" s="325"/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2:35">
      <c r="B66" s="253"/>
      <c r="C66" s="254"/>
      <c r="D66" s="254"/>
      <c r="E66" s="254"/>
      <c r="F66" s="356"/>
      <c r="G66" s="253"/>
      <c r="H66" s="325"/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2:35">
      <c r="B67" s="253"/>
      <c r="C67" s="254"/>
      <c r="D67" s="254"/>
      <c r="E67" s="254"/>
      <c r="F67" s="356"/>
      <c r="G67" s="253"/>
      <c r="H67" s="325"/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2:35">
      <c r="B68" s="253"/>
      <c r="C68" s="254"/>
      <c r="D68" s="254"/>
      <c r="E68" s="254"/>
      <c r="F68" s="356"/>
      <c r="G68" s="253"/>
      <c r="H68" s="325"/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2:35">
      <c r="B69" s="253"/>
      <c r="C69" s="254"/>
      <c r="D69" s="254"/>
      <c r="E69" s="254"/>
      <c r="F69" s="356"/>
      <c r="G69" s="253"/>
      <c r="H69" s="325"/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2:35">
      <c r="B70" s="253"/>
      <c r="C70" s="254"/>
      <c r="D70" s="254"/>
      <c r="E70" s="254"/>
      <c r="F70" s="356"/>
      <c r="G70" s="253"/>
      <c r="H70" s="325"/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2:35">
      <c r="B71" s="253"/>
      <c r="C71" s="254"/>
      <c r="D71" s="254"/>
      <c r="E71" s="254"/>
      <c r="F71" s="356"/>
      <c r="G71" s="253"/>
      <c r="H71" s="325"/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2:35">
      <c r="B72" s="253"/>
      <c r="C72" s="254"/>
      <c r="D72" s="254"/>
      <c r="E72" s="254"/>
      <c r="F72" s="356"/>
      <c r="G72" s="253"/>
      <c r="H72" s="325"/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2:35">
      <c r="B73" s="253"/>
      <c r="C73" s="254"/>
      <c r="D73" s="254"/>
      <c r="E73" s="254"/>
      <c r="F73" s="356"/>
      <c r="G73" s="253"/>
      <c r="H73" s="325"/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2:35">
      <c r="B74" s="253"/>
      <c r="C74" s="254"/>
      <c r="D74" s="254"/>
      <c r="E74" s="254"/>
      <c r="F74" s="356"/>
      <c r="G74" s="253"/>
      <c r="H74" s="325"/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2:35">
      <c r="B75" s="253"/>
      <c r="C75" s="254"/>
      <c r="D75" s="254"/>
      <c r="E75" s="254"/>
      <c r="F75" s="356"/>
      <c r="G75" s="253"/>
      <c r="H75" s="325"/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2:35">
      <c r="B76" s="253"/>
      <c r="C76" s="254"/>
      <c r="D76" s="254"/>
      <c r="E76" s="254"/>
      <c r="F76" s="356"/>
      <c r="G76" s="253"/>
      <c r="H76" s="325"/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2:35">
      <c r="B77" s="253"/>
      <c r="C77" s="254"/>
      <c r="D77" s="254"/>
      <c r="E77" s="254"/>
      <c r="F77" s="356"/>
      <c r="G77" s="253"/>
      <c r="H77" s="325"/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2:35">
      <c r="B78" s="253"/>
      <c r="C78" s="254"/>
      <c r="D78" s="254"/>
      <c r="E78" s="254"/>
      <c r="F78" s="356"/>
      <c r="G78" s="253"/>
      <c r="H78" s="325"/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2:35">
      <c r="B79" s="253"/>
      <c r="C79" s="254"/>
      <c r="D79" s="254"/>
      <c r="E79" s="254"/>
      <c r="F79" s="356"/>
      <c r="G79" s="253"/>
      <c r="H79" s="325"/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2:35">
      <c r="B80" s="253"/>
      <c r="C80" s="254"/>
      <c r="D80" s="254"/>
      <c r="E80" s="254"/>
      <c r="F80" s="356"/>
      <c r="G80" s="253"/>
      <c r="H80" s="325"/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2:35">
      <c r="B81" s="253"/>
      <c r="C81" s="254"/>
      <c r="D81" s="254"/>
      <c r="E81" s="254"/>
      <c r="F81" s="356"/>
      <c r="G81" s="253"/>
      <c r="H81" s="325"/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2:35">
      <c r="B82" s="253"/>
      <c r="C82" s="254"/>
      <c r="D82" s="254"/>
      <c r="E82" s="254"/>
      <c r="F82" s="356"/>
      <c r="G82" s="253"/>
      <c r="H82" s="325"/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2:35">
      <c r="B83" s="253"/>
      <c r="C83" s="254"/>
      <c r="D83" s="254"/>
      <c r="E83" s="254"/>
      <c r="F83" s="356"/>
      <c r="G83" s="253"/>
      <c r="H83" s="325"/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2:35">
      <c r="B84" s="253"/>
      <c r="C84" s="254"/>
      <c r="D84" s="254"/>
      <c r="E84" s="254"/>
      <c r="F84" s="356"/>
      <c r="G84" s="253"/>
      <c r="H84" s="325"/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2:35">
      <c r="B85" s="253"/>
      <c r="C85" s="254"/>
      <c r="D85" s="254"/>
      <c r="E85" s="254"/>
      <c r="F85" s="356"/>
      <c r="G85" s="253"/>
      <c r="H85" s="325"/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2:35">
      <c r="B86" s="253"/>
      <c r="C86" s="254"/>
      <c r="D86" s="254"/>
      <c r="E86" s="254"/>
      <c r="F86" s="356"/>
      <c r="G86" s="253"/>
      <c r="H86" s="325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2:35">
      <c r="B87" s="253"/>
      <c r="C87" s="254"/>
      <c r="D87" s="254"/>
      <c r="E87" s="254"/>
      <c r="F87" s="356"/>
      <c r="G87" s="253"/>
      <c r="H87" s="325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2:35">
      <c r="B88" s="253"/>
      <c r="C88" s="254"/>
      <c r="D88" s="254"/>
      <c r="E88" s="254"/>
      <c r="F88" s="356"/>
      <c r="G88" s="253"/>
      <c r="H88" s="325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2:35">
      <c r="B89" s="253"/>
      <c r="C89" s="254"/>
      <c r="D89" s="254"/>
      <c r="E89" s="254"/>
      <c r="F89" s="356"/>
      <c r="G89" s="253"/>
      <c r="H89" s="325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2:35">
      <c r="B90" s="253"/>
      <c r="C90" s="254"/>
      <c r="D90" s="254"/>
      <c r="E90" s="254"/>
      <c r="F90" s="356"/>
      <c r="G90" s="253"/>
      <c r="H90" s="325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2:35">
      <c r="B91" s="253"/>
      <c r="C91" s="254"/>
      <c r="D91" s="254"/>
      <c r="E91" s="254"/>
      <c r="F91" s="356"/>
      <c r="G91" s="253"/>
      <c r="H91" s="325"/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2:35">
      <c r="B92" s="253"/>
      <c r="C92" s="254"/>
      <c r="D92" s="254"/>
      <c r="E92" s="254"/>
      <c r="F92" s="356"/>
      <c r="G92" s="253"/>
      <c r="H92" s="325"/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2:35">
      <c r="B93" s="253"/>
      <c r="C93" s="254"/>
      <c r="D93" s="254"/>
      <c r="E93" s="254"/>
      <c r="F93" s="356"/>
      <c r="G93" s="253"/>
      <c r="H93" s="325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2:35">
      <c r="B94" s="253"/>
      <c r="C94" s="254"/>
      <c r="D94" s="254"/>
      <c r="E94" s="254"/>
      <c r="F94" s="356"/>
      <c r="G94" s="253"/>
      <c r="H94" s="325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2:35">
      <c r="B95" s="253"/>
      <c r="C95" s="254"/>
      <c r="D95" s="254"/>
      <c r="E95" s="254"/>
      <c r="F95" s="356"/>
      <c r="G95" s="253"/>
      <c r="H95" s="325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2:35">
      <c r="B96" s="253"/>
      <c r="C96" s="254"/>
      <c r="D96" s="254"/>
      <c r="E96" s="254"/>
      <c r="F96" s="356"/>
      <c r="G96" s="253"/>
      <c r="H96" s="325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2:35">
      <c r="B97" s="253"/>
      <c r="C97" s="254"/>
      <c r="D97" s="254"/>
      <c r="E97" s="254"/>
      <c r="F97" s="356"/>
      <c r="G97" s="253"/>
      <c r="H97" s="325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2:35">
      <c r="B98" s="253"/>
      <c r="C98" s="254"/>
      <c r="D98" s="254"/>
      <c r="E98" s="254"/>
      <c r="F98" s="356"/>
      <c r="G98" s="253"/>
      <c r="H98" s="325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2:35">
      <c r="B99" s="253"/>
      <c r="C99" s="254"/>
      <c r="D99" s="254"/>
      <c r="E99" s="254"/>
      <c r="F99" s="356"/>
      <c r="G99" s="253"/>
      <c r="H99" s="325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2:35">
      <c r="B100" s="253"/>
      <c r="C100" s="254"/>
      <c r="D100" s="254"/>
      <c r="E100" s="254"/>
      <c r="F100" s="356"/>
      <c r="G100" s="253"/>
      <c r="H100" s="325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2:35">
      <c r="B101" s="253"/>
      <c r="C101" s="254"/>
      <c r="D101" s="254"/>
      <c r="E101" s="254"/>
      <c r="F101" s="356"/>
      <c r="G101" s="253"/>
      <c r="H101" s="325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2:35">
      <c r="B102" s="253"/>
      <c r="C102" s="254"/>
      <c r="D102" s="254"/>
      <c r="E102" s="254"/>
      <c r="F102" s="356"/>
      <c r="G102" s="253"/>
      <c r="H102" s="325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2:35">
      <c r="B103" s="253"/>
      <c r="C103" s="254"/>
      <c r="D103" s="254"/>
      <c r="E103" s="254"/>
      <c r="F103" s="356"/>
      <c r="G103" s="253"/>
      <c r="H103" s="325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2:35">
      <c r="B104" s="253"/>
      <c r="C104" s="254"/>
      <c r="D104" s="254"/>
      <c r="E104" s="254"/>
      <c r="F104" s="356"/>
      <c r="G104" s="253"/>
      <c r="H104" s="325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2:35">
      <c r="B105" s="253"/>
      <c r="C105" s="254"/>
      <c r="D105" s="254"/>
      <c r="E105" s="254"/>
      <c r="F105" s="356"/>
      <c r="G105" s="253"/>
      <c r="H105" s="325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2:35">
      <c r="B106" s="253"/>
      <c r="C106" s="254"/>
      <c r="D106" s="254"/>
      <c r="E106" s="254"/>
      <c r="F106" s="356"/>
      <c r="G106" s="253"/>
      <c r="H106" s="325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2:35">
      <c r="B107" s="253"/>
      <c r="C107" s="254"/>
      <c r="D107" s="254"/>
      <c r="E107" s="254"/>
      <c r="F107" s="356"/>
      <c r="G107" s="253"/>
      <c r="H107" s="325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2:35">
      <c r="B108" s="253"/>
      <c r="C108" s="254"/>
      <c r="D108" s="254"/>
      <c r="E108" s="254"/>
      <c r="F108" s="356"/>
      <c r="G108" s="253"/>
      <c r="H108" s="325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2:35">
      <c r="B109" s="253"/>
      <c r="C109" s="254"/>
      <c r="D109" s="254"/>
      <c r="E109" s="254"/>
      <c r="F109" s="356"/>
      <c r="G109" s="253"/>
      <c r="H109" s="325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2:35">
      <c r="B110" s="253"/>
      <c r="C110" s="254"/>
      <c r="D110" s="254"/>
      <c r="E110" s="254"/>
      <c r="F110" s="356"/>
      <c r="G110" s="253"/>
      <c r="H110" s="325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2:35">
      <c r="B111" s="253"/>
      <c r="C111" s="254"/>
      <c r="D111" s="254"/>
      <c r="E111" s="254"/>
      <c r="F111" s="356"/>
      <c r="G111" s="253"/>
      <c r="H111" s="325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2:35">
      <c r="B112" s="253"/>
      <c r="C112" s="254"/>
      <c r="D112" s="254"/>
      <c r="E112" s="254"/>
      <c r="F112" s="356"/>
      <c r="G112" s="253"/>
      <c r="H112" s="325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2:35">
      <c r="B113" s="253"/>
      <c r="C113" s="254"/>
      <c r="D113" s="254"/>
      <c r="E113" s="254"/>
      <c r="F113" s="356"/>
      <c r="G113" s="253"/>
      <c r="H113" s="325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2:35">
      <c r="B114" s="253"/>
      <c r="C114" s="254"/>
      <c r="D114" s="254"/>
      <c r="E114" s="254"/>
      <c r="F114" s="356"/>
      <c r="G114" s="253"/>
      <c r="H114" s="325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2:35">
      <c r="B115" s="253"/>
      <c r="C115" s="254"/>
      <c r="D115" s="254"/>
      <c r="E115" s="254"/>
      <c r="F115" s="356"/>
      <c r="G115" s="253"/>
      <c r="H115" s="325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2:35">
      <c r="B116" s="253"/>
      <c r="C116" s="254"/>
      <c r="D116" s="254"/>
      <c r="E116" s="254"/>
      <c r="F116" s="356"/>
      <c r="G116" s="253"/>
      <c r="H116" s="325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2:35">
      <c r="B117" s="253"/>
      <c r="C117" s="254"/>
      <c r="D117" s="254"/>
      <c r="E117" s="254"/>
      <c r="F117" s="356"/>
      <c r="G117" s="253"/>
      <c r="H117" s="325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2:35">
      <c r="B118" s="253"/>
      <c r="C118" s="254"/>
      <c r="D118" s="254"/>
      <c r="E118" s="254"/>
      <c r="F118" s="356"/>
      <c r="G118" s="253"/>
      <c r="H118" s="325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2:35">
      <c r="B119" s="253"/>
      <c r="C119" s="254"/>
      <c r="D119" s="254"/>
      <c r="E119" s="254"/>
      <c r="F119" s="356"/>
      <c r="G119" s="253"/>
      <c r="H119" s="325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2:35">
      <c r="B120" s="253"/>
      <c r="C120" s="254"/>
      <c r="D120" s="254"/>
      <c r="E120" s="254"/>
      <c r="F120" s="356"/>
      <c r="G120" s="253"/>
      <c r="H120" s="325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2:35">
      <c r="B121" s="253"/>
      <c r="C121" s="254"/>
      <c r="D121" s="254"/>
      <c r="E121" s="254"/>
      <c r="F121" s="356"/>
      <c r="G121" s="253"/>
      <c r="H121" s="325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2:35">
      <c r="B122" s="253"/>
      <c r="C122" s="254"/>
      <c r="D122" s="254"/>
      <c r="E122" s="254"/>
      <c r="F122" s="356"/>
      <c r="G122" s="253"/>
      <c r="H122" s="325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2:35">
      <c r="B123" s="253"/>
      <c r="C123" s="254"/>
      <c r="D123" s="254"/>
      <c r="E123" s="254"/>
      <c r="F123" s="356"/>
      <c r="G123" s="253"/>
      <c r="H123" s="325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2:35">
      <c r="B124" s="253"/>
      <c r="C124" s="254"/>
      <c r="D124" s="254"/>
      <c r="E124" s="254"/>
      <c r="F124" s="356"/>
      <c r="G124" s="253"/>
      <c r="H124" s="325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2:35">
      <c r="B125" s="253"/>
      <c r="C125" s="254"/>
      <c r="D125" s="254"/>
      <c r="E125" s="254"/>
      <c r="F125" s="356"/>
      <c r="G125" s="253"/>
      <c r="H125" s="325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2:35">
      <c r="B126" s="253"/>
      <c r="C126" s="254"/>
      <c r="D126" s="254"/>
      <c r="E126" s="254"/>
      <c r="F126" s="356"/>
      <c r="G126" s="253"/>
      <c r="H126" s="325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2:35">
      <c r="B127" s="253"/>
      <c r="C127" s="254"/>
      <c r="D127" s="254"/>
      <c r="E127" s="254"/>
      <c r="F127" s="356"/>
      <c r="G127" s="253"/>
      <c r="H127" s="325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2:35">
      <c r="B128" s="253"/>
      <c r="C128" s="254"/>
      <c r="D128" s="254"/>
      <c r="E128" s="254"/>
      <c r="F128" s="356"/>
      <c r="G128" s="253"/>
      <c r="H128" s="325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2:35">
      <c r="B129" s="253"/>
      <c r="C129" s="254"/>
      <c r="D129" s="254"/>
      <c r="E129" s="254"/>
      <c r="F129" s="356"/>
      <c r="G129" s="253"/>
      <c r="H129" s="325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2:35">
      <c r="B130" s="253"/>
      <c r="C130" s="254"/>
      <c r="D130" s="254"/>
      <c r="E130" s="254"/>
      <c r="F130" s="356"/>
      <c r="G130" s="253"/>
      <c r="H130" s="325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2:35">
      <c r="B131" s="253"/>
      <c r="C131" s="254"/>
      <c r="D131" s="254"/>
      <c r="E131" s="254"/>
      <c r="F131" s="356"/>
      <c r="G131" s="253"/>
      <c r="H131" s="325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2:35">
      <c r="B132" s="253"/>
      <c r="C132" s="254"/>
      <c r="D132" s="254"/>
      <c r="E132" s="254"/>
      <c r="F132" s="356"/>
      <c r="G132" s="253"/>
      <c r="H132" s="325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2:35">
      <c r="B133" s="253"/>
      <c r="C133" s="254"/>
      <c r="D133" s="254"/>
      <c r="E133" s="254"/>
      <c r="F133" s="356"/>
      <c r="G133" s="253"/>
      <c r="H133" s="325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2:35">
      <c r="B134" s="253"/>
      <c r="C134" s="254"/>
      <c r="D134" s="254"/>
      <c r="E134" s="254"/>
      <c r="F134" s="356"/>
      <c r="G134" s="253"/>
      <c r="H134" s="325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2:35">
      <c r="B135" s="253"/>
      <c r="C135" s="254"/>
      <c r="D135" s="254"/>
      <c r="E135" s="254"/>
      <c r="F135" s="356"/>
      <c r="G135" s="253"/>
      <c r="H135" s="325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2:35">
      <c r="B136" s="253"/>
      <c r="C136" s="254"/>
      <c r="D136" s="254"/>
      <c r="E136" s="254"/>
      <c r="F136" s="356"/>
      <c r="G136" s="253"/>
      <c r="H136" s="325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2:35">
      <c r="B137" s="253"/>
      <c r="C137" s="254"/>
      <c r="D137" s="254"/>
      <c r="E137" s="254"/>
      <c r="F137" s="356"/>
      <c r="G137" s="253"/>
      <c r="H137" s="325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2:35">
      <c r="B138" s="253"/>
      <c r="C138" s="254"/>
      <c r="D138" s="254"/>
      <c r="E138" s="254"/>
      <c r="F138" s="356"/>
      <c r="G138" s="253"/>
      <c r="H138" s="325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2:35">
      <c r="B139" s="253"/>
      <c r="C139" s="254"/>
      <c r="D139" s="254"/>
      <c r="E139" s="254"/>
      <c r="F139" s="356"/>
      <c r="G139" s="253"/>
      <c r="H139" s="325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2:35">
      <c r="B140" s="253"/>
      <c r="C140" s="254"/>
      <c r="D140" s="254"/>
      <c r="E140" s="254"/>
      <c r="F140" s="356"/>
      <c r="G140" s="253"/>
      <c r="H140" s="325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2:35">
      <c r="B141" s="253"/>
      <c r="C141" s="254"/>
      <c r="D141" s="254"/>
      <c r="E141" s="254"/>
      <c r="F141" s="356"/>
      <c r="G141" s="253"/>
      <c r="H141" s="325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2:35">
      <c r="B142" s="253"/>
      <c r="C142" s="254"/>
      <c r="D142" s="254"/>
      <c r="E142" s="254"/>
      <c r="F142" s="356"/>
      <c r="G142" s="253"/>
      <c r="H142" s="325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2:35">
      <c r="B143" s="253"/>
      <c r="C143" s="254"/>
      <c r="D143" s="254"/>
      <c r="E143" s="254"/>
      <c r="F143" s="356"/>
      <c r="G143" s="253"/>
      <c r="H143" s="325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2:35">
      <c r="B144" s="253"/>
      <c r="C144" s="254"/>
      <c r="D144" s="254"/>
      <c r="E144" s="254"/>
      <c r="F144" s="356"/>
      <c r="G144" s="253"/>
      <c r="H144" s="325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6"/>
      <c r="G145" s="253"/>
      <c r="H145" s="325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6"/>
      <c r="G146" s="253"/>
      <c r="H146" s="325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6"/>
      <c r="G147" s="253"/>
      <c r="H147" s="325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6"/>
      <c r="G148" s="253"/>
      <c r="H148" s="325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6"/>
      <c r="G149" s="253"/>
      <c r="H149" s="325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6"/>
      <c r="G150" s="253"/>
      <c r="H150" s="325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6"/>
      <c r="G151" s="253"/>
      <c r="H151" s="325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6"/>
      <c r="G152" s="253"/>
      <c r="H152" s="325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6"/>
      <c r="G153" s="253"/>
      <c r="H153" s="325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6"/>
      <c r="G154" s="253"/>
      <c r="H154" s="325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6"/>
      <c r="G155" s="253"/>
      <c r="H155" s="325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6"/>
      <c r="G156" s="253"/>
      <c r="H156" s="325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6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6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6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6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6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6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6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6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6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6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6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6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6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6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6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6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6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6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6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6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6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6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6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6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6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6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6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6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6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6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6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6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6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6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6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6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6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6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6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6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6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6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6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6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6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6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6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6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6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6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6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6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6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6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6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6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6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6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6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6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6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6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6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6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6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6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6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6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6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6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6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6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6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6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6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6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6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6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6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6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6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6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6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6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6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6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6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6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6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6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6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6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6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6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6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6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6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6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6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6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6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6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6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6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6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6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6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6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6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6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6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6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6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6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6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6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6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6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6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6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6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6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6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6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6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6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6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6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6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6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6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6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6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6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6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6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6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6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6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6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6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6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6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6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6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6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6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6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6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6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6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6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6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6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6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6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6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6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6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6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6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6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6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6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6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6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6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6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6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6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6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6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6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6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6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6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6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6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6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6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6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6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6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6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6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6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6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6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6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6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6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6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6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6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6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6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6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6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6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6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6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6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6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6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6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6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6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85"/>
  <sheetViews>
    <sheetView zoomScale="85" zoomScaleNormal="85" workbookViewId="0">
      <selection activeCell="J34" sqref="J34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872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44316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499" t="s">
        <v>552</v>
      </c>
      <c r="L9" s="60" t="s">
        <v>819</v>
      </c>
      <c r="M9" s="60" t="s">
        <v>818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498" customFormat="1" ht="14.25">
      <c r="A10" s="536">
        <v>1</v>
      </c>
      <c r="B10" s="528">
        <v>44253</v>
      </c>
      <c r="C10" s="537"/>
      <c r="D10" s="457" t="s">
        <v>125</v>
      </c>
      <c r="E10" s="538" t="s">
        <v>856</v>
      </c>
      <c r="F10" s="539">
        <v>95.5</v>
      </c>
      <c r="G10" s="539">
        <v>88.5</v>
      </c>
      <c r="H10" s="539">
        <v>94.25</v>
      </c>
      <c r="I10" s="540" t="s">
        <v>855</v>
      </c>
      <c r="J10" s="459" t="s">
        <v>947</v>
      </c>
      <c r="K10" s="459">
        <f t="shared" ref="K10" si="0">H10-F10</f>
        <v>-1.25</v>
      </c>
      <c r="L10" s="524">
        <f t="shared" ref="L10" si="1">(F10*-0.8)/100</f>
        <v>-0.76400000000000001</v>
      </c>
      <c r="M10" s="532">
        <f t="shared" ref="M10:M12" si="2">(K10+L10)/F10</f>
        <v>-2.1089005235602098E-2</v>
      </c>
      <c r="N10" s="459" t="s">
        <v>620</v>
      </c>
      <c r="O10" s="533">
        <v>44298</v>
      </c>
      <c r="P10" s="452"/>
      <c r="Q10" s="4"/>
      <c r="R10" s="453" t="s">
        <v>792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98" customFormat="1" ht="14.25">
      <c r="A11" s="471">
        <v>2</v>
      </c>
      <c r="B11" s="465">
        <v>44273</v>
      </c>
      <c r="C11" s="473"/>
      <c r="D11" s="444" t="s">
        <v>772</v>
      </c>
      <c r="E11" s="474" t="s">
        <v>557</v>
      </c>
      <c r="F11" s="442">
        <v>1785</v>
      </c>
      <c r="G11" s="475">
        <v>1670</v>
      </c>
      <c r="H11" s="474">
        <f>(1872.5+1775)/2</f>
        <v>1823.75</v>
      </c>
      <c r="I11" s="476">
        <v>2000</v>
      </c>
      <c r="J11" s="443" t="s">
        <v>863</v>
      </c>
      <c r="K11" s="443">
        <f t="shared" ref="K11:K12" si="3">H11-F11</f>
        <v>38.75</v>
      </c>
      <c r="L11" s="500">
        <f t="shared" ref="L11:L12" si="4">(F11*-0.8)/100</f>
        <v>-14.28</v>
      </c>
      <c r="M11" s="440">
        <f t="shared" si="2"/>
        <v>1.3708683473389355E-2</v>
      </c>
      <c r="N11" s="443" t="s">
        <v>556</v>
      </c>
      <c r="O11" s="441">
        <v>44287</v>
      </c>
      <c r="P11" s="452"/>
      <c r="Q11" s="4"/>
      <c r="R11" s="453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98" customFormat="1" ht="14.25">
      <c r="A12" s="471">
        <v>3</v>
      </c>
      <c r="B12" s="465">
        <v>44274</v>
      </c>
      <c r="C12" s="473"/>
      <c r="D12" s="444" t="s">
        <v>248</v>
      </c>
      <c r="E12" s="474" t="s">
        <v>557</v>
      </c>
      <c r="F12" s="442">
        <v>2850</v>
      </c>
      <c r="G12" s="475">
        <v>2650</v>
      </c>
      <c r="H12" s="474">
        <v>3025</v>
      </c>
      <c r="I12" s="476" t="s">
        <v>846</v>
      </c>
      <c r="J12" s="443" t="s">
        <v>912</v>
      </c>
      <c r="K12" s="443">
        <f t="shared" si="3"/>
        <v>175</v>
      </c>
      <c r="L12" s="500">
        <f t="shared" si="4"/>
        <v>-22.8</v>
      </c>
      <c r="M12" s="440">
        <f t="shared" si="2"/>
        <v>5.3403508771929821E-2</v>
      </c>
      <c r="N12" s="443" t="s">
        <v>556</v>
      </c>
      <c r="O12" s="441">
        <v>44294</v>
      </c>
      <c r="P12" s="452"/>
      <c r="Q12" s="4"/>
      <c r="R12" s="453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498" customFormat="1" ht="14.25">
      <c r="A13" s="471">
        <v>4</v>
      </c>
      <c r="B13" s="465">
        <v>44274</v>
      </c>
      <c r="C13" s="473"/>
      <c r="D13" s="444" t="s">
        <v>172</v>
      </c>
      <c r="E13" s="474" t="s">
        <v>557</v>
      </c>
      <c r="F13" s="442">
        <v>5275</v>
      </c>
      <c r="G13" s="475">
        <v>4950</v>
      </c>
      <c r="H13" s="474">
        <v>5725</v>
      </c>
      <c r="I13" s="476" t="s">
        <v>847</v>
      </c>
      <c r="J13" s="443" t="s">
        <v>864</v>
      </c>
      <c r="K13" s="443">
        <f t="shared" ref="K13:K14" si="5">H13-F13</f>
        <v>450</v>
      </c>
      <c r="L13" s="500">
        <f t="shared" ref="L13:L14" si="6">(F13*-0.8)/100</f>
        <v>-42.2</v>
      </c>
      <c r="M13" s="440">
        <f t="shared" ref="M13:M14" si="7">(K13+L13)/F13</f>
        <v>7.7308056872037914E-2</v>
      </c>
      <c r="N13" s="443" t="s">
        <v>556</v>
      </c>
      <c r="O13" s="441">
        <v>44287</v>
      </c>
      <c r="P13" s="452"/>
      <c r="Q13" s="4"/>
      <c r="R13" s="453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498" customFormat="1" ht="14.25">
      <c r="A14" s="536">
        <v>5</v>
      </c>
      <c r="B14" s="528">
        <v>44277</v>
      </c>
      <c r="C14" s="537"/>
      <c r="D14" s="457" t="s">
        <v>851</v>
      </c>
      <c r="E14" s="538" t="s">
        <v>557</v>
      </c>
      <c r="F14" s="539">
        <v>2050</v>
      </c>
      <c r="G14" s="539">
        <v>1940</v>
      </c>
      <c r="H14" s="538">
        <v>1925</v>
      </c>
      <c r="I14" s="540" t="s">
        <v>852</v>
      </c>
      <c r="J14" s="459" t="s">
        <v>946</v>
      </c>
      <c r="K14" s="459">
        <f t="shared" si="5"/>
        <v>-125</v>
      </c>
      <c r="L14" s="524">
        <f t="shared" si="6"/>
        <v>-16.399999999999999</v>
      </c>
      <c r="M14" s="532">
        <f t="shared" si="7"/>
        <v>-6.8975609756097567E-2</v>
      </c>
      <c r="N14" s="459" t="s">
        <v>620</v>
      </c>
      <c r="O14" s="533">
        <v>44298</v>
      </c>
      <c r="P14" s="452"/>
      <c r="Q14" s="4"/>
      <c r="R14" s="453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498" customFormat="1" ht="14.25">
      <c r="A15" s="471">
        <v>6</v>
      </c>
      <c r="B15" s="472">
        <v>44277</v>
      </c>
      <c r="C15" s="473"/>
      <c r="D15" s="444" t="s">
        <v>853</v>
      </c>
      <c r="E15" s="474" t="s">
        <v>557</v>
      </c>
      <c r="F15" s="442">
        <v>507</v>
      </c>
      <c r="G15" s="475">
        <v>478</v>
      </c>
      <c r="H15" s="475">
        <v>536.5</v>
      </c>
      <c r="I15" s="476" t="s">
        <v>854</v>
      </c>
      <c r="J15" s="443" t="s">
        <v>926</v>
      </c>
      <c r="K15" s="443">
        <f t="shared" ref="K15" si="8">H15-F15</f>
        <v>29.5</v>
      </c>
      <c r="L15" s="500">
        <f t="shared" ref="L15" si="9">(F15*-0.8)/100</f>
        <v>-4.056</v>
      </c>
      <c r="M15" s="440">
        <f t="shared" ref="M15" si="10">(K15+L15)/F15</f>
        <v>5.0185404339250492E-2</v>
      </c>
      <c r="N15" s="443" t="s">
        <v>556</v>
      </c>
      <c r="O15" s="441">
        <v>44295</v>
      </c>
      <c r="P15" s="452"/>
      <c r="Q15" s="4"/>
      <c r="R15" s="453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498" customFormat="1" ht="14.25">
      <c r="A16" s="471">
        <v>7</v>
      </c>
      <c r="B16" s="472">
        <v>44281</v>
      </c>
      <c r="C16" s="473"/>
      <c r="D16" s="444" t="s">
        <v>160</v>
      </c>
      <c r="E16" s="474" t="s">
        <v>557</v>
      </c>
      <c r="F16" s="442">
        <v>1785</v>
      </c>
      <c r="G16" s="475">
        <v>1675</v>
      </c>
      <c r="H16" s="475">
        <v>1895</v>
      </c>
      <c r="I16" s="476" t="s">
        <v>857</v>
      </c>
      <c r="J16" s="443" t="s">
        <v>894</v>
      </c>
      <c r="K16" s="443">
        <f t="shared" ref="K16:K18" si="11">H16-F16</f>
        <v>110</v>
      </c>
      <c r="L16" s="500">
        <f t="shared" ref="L16:L18" si="12">(F16*-0.8)/100</f>
        <v>-14.28</v>
      </c>
      <c r="M16" s="440">
        <f t="shared" ref="M16:M18" si="13">(K16+L16)/F16</f>
        <v>5.3624649859943974E-2</v>
      </c>
      <c r="N16" s="443" t="s">
        <v>556</v>
      </c>
      <c r="O16" s="441">
        <v>44293</v>
      </c>
      <c r="P16" s="452"/>
      <c r="Q16" s="4"/>
      <c r="R16" s="453" t="s">
        <v>792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498" customFormat="1" ht="14.25">
      <c r="A17" s="471">
        <v>8</v>
      </c>
      <c r="B17" s="472">
        <v>44285</v>
      </c>
      <c r="C17" s="473"/>
      <c r="D17" s="444" t="s">
        <v>490</v>
      </c>
      <c r="E17" s="474" t="s">
        <v>557</v>
      </c>
      <c r="F17" s="442">
        <v>516</v>
      </c>
      <c r="G17" s="475">
        <v>477</v>
      </c>
      <c r="H17" s="475">
        <v>547.5</v>
      </c>
      <c r="I17" s="476" t="s">
        <v>860</v>
      </c>
      <c r="J17" s="443" t="s">
        <v>893</v>
      </c>
      <c r="K17" s="443">
        <f t="shared" si="11"/>
        <v>31.5</v>
      </c>
      <c r="L17" s="500">
        <f t="shared" si="12"/>
        <v>-4.1280000000000001</v>
      </c>
      <c r="M17" s="440">
        <f t="shared" si="13"/>
        <v>5.3046511627906974E-2</v>
      </c>
      <c r="N17" s="443" t="s">
        <v>556</v>
      </c>
      <c r="O17" s="441">
        <v>44293</v>
      </c>
      <c r="P17" s="452"/>
      <c r="Q17" s="4"/>
      <c r="R17" s="453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498" customFormat="1" ht="14.25">
      <c r="A18" s="536">
        <v>5</v>
      </c>
      <c r="B18" s="528">
        <v>44277</v>
      </c>
      <c r="C18" s="537"/>
      <c r="D18" s="457" t="s">
        <v>968</v>
      </c>
      <c r="E18" s="538" t="s">
        <v>557</v>
      </c>
      <c r="F18" s="539">
        <v>1270</v>
      </c>
      <c r="G18" s="539">
        <v>1195</v>
      </c>
      <c r="H18" s="538">
        <v>1195</v>
      </c>
      <c r="I18" s="540">
        <v>1450</v>
      </c>
      <c r="J18" s="459" t="s">
        <v>969</v>
      </c>
      <c r="K18" s="459">
        <f t="shared" si="11"/>
        <v>-75</v>
      </c>
      <c r="L18" s="524">
        <f t="shared" si="12"/>
        <v>-10.16</v>
      </c>
      <c r="M18" s="532">
        <f t="shared" si="13"/>
        <v>-6.705511811023622E-2</v>
      </c>
      <c r="N18" s="459" t="s">
        <v>620</v>
      </c>
      <c r="O18" s="533">
        <v>44301</v>
      </c>
      <c r="P18" s="452"/>
      <c r="Q18" s="4"/>
      <c r="R18" s="453" t="s">
        <v>792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498" customFormat="1" ht="14.25">
      <c r="A19" s="358">
        <v>10</v>
      </c>
      <c r="B19" s="373">
        <v>44291</v>
      </c>
      <c r="C19" s="374"/>
      <c r="D19" s="410" t="s">
        <v>109</v>
      </c>
      <c r="E19" s="378" t="s">
        <v>557</v>
      </c>
      <c r="F19" s="383" t="s">
        <v>873</v>
      </c>
      <c r="G19" s="383">
        <v>1370</v>
      </c>
      <c r="H19" s="378"/>
      <c r="I19" s="375" t="s">
        <v>874</v>
      </c>
      <c r="J19" s="380" t="s">
        <v>558</v>
      </c>
      <c r="K19" s="380"/>
      <c r="L19" s="388"/>
      <c r="M19" s="351"/>
      <c r="N19" s="361"/>
      <c r="O19" s="357"/>
      <c r="P19" s="452"/>
      <c r="Q19" s="4"/>
      <c r="R19" s="453" t="s">
        <v>559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498" customFormat="1" ht="14.25">
      <c r="A20" s="536">
        <v>11</v>
      </c>
      <c r="B20" s="528">
        <v>44291</v>
      </c>
      <c r="C20" s="537"/>
      <c r="D20" s="457" t="s">
        <v>878</v>
      </c>
      <c r="E20" s="538" t="s">
        <v>557</v>
      </c>
      <c r="F20" s="539">
        <v>182</v>
      </c>
      <c r="G20" s="539">
        <v>174</v>
      </c>
      <c r="H20" s="538">
        <v>173</v>
      </c>
      <c r="I20" s="540" t="s">
        <v>879</v>
      </c>
      <c r="J20" s="459" t="s">
        <v>1017</v>
      </c>
      <c r="K20" s="459">
        <f t="shared" ref="K20:K21" si="14">H20-F20</f>
        <v>-9</v>
      </c>
      <c r="L20" s="524">
        <f t="shared" ref="L20:L21" si="15">(F20*-0.8)/100</f>
        <v>-1.456</v>
      </c>
      <c r="M20" s="532">
        <f t="shared" ref="M20:M21" si="16">(K20+L20)/F20</f>
        <v>-5.7450549450549449E-2</v>
      </c>
      <c r="N20" s="459" t="s">
        <v>620</v>
      </c>
      <c r="O20" s="533">
        <v>44308</v>
      </c>
      <c r="P20" s="452"/>
      <c r="Q20" s="4"/>
      <c r="R20" s="453" t="s">
        <v>559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s="498" customFormat="1" ht="14.25">
      <c r="A21" s="471">
        <v>12</v>
      </c>
      <c r="B21" s="472">
        <v>44293</v>
      </c>
      <c r="C21" s="473"/>
      <c r="D21" s="444" t="s">
        <v>116</v>
      </c>
      <c r="E21" s="474" t="s">
        <v>557</v>
      </c>
      <c r="F21" s="442">
        <v>569</v>
      </c>
      <c r="G21" s="475">
        <v>534</v>
      </c>
      <c r="H21" s="475">
        <v>607</v>
      </c>
      <c r="I21" s="476" t="s">
        <v>905</v>
      </c>
      <c r="J21" s="443" t="s">
        <v>1066</v>
      </c>
      <c r="K21" s="443">
        <f t="shared" si="14"/>
        <v>38</v>
      </c>
      <c r="L21" s="500">
        <f t="shared" si="15"/>
        <v>-4.5520000000000005</v>
      </c>
      <c r="M21" s="440">
        <f t="shared" si="16"/>
        <v>5.8783831282952552E-2</v>
      </c>
      <c r="N21" s="443" t="s">
        <v>556</v>
      </c>
      <c r="O21" s="441">
        <v>44314</v>
      </c>
      <c r="P21" s="452"/>
      <c r="Q21" s="4"/>
      <c r="R21" s="453" t="s">
        <v>559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s="498" customFormat="1" ht="14.25">
      <c r="A22" s="358">
        <v>13</v>
      </c>
      <c r="B22" s="416">
        <v>44295</v>
      </c>
      <c r="C22" s="374"/>
      <c r="D22" s="410" t="s">
        <v>365</v>
      </c>
      <c r="E22" s="378" t="s">
        <v>557</v>
      </c>
      <c r="F22" s="387" t="s">
        <v>937</v>
      </c>
      <c r="G22" s="383">
        <v>1370</v>
      </c>
      <c r="H22" s="378"/>
      <c r="I22" s="375" t="s">
        <v>938</v>
      </c>
      <c r="J22" s="380" t="s">
        <v>558</v>
      </c>
      <c r="K22" s="380"/>
      <c r="L22" s="388"/>
      <c r="M22" s="351"/>
      <c r="N22" s="361"/>
      <c r="O22" s="357"/>
      <c r="P22" s="452"/>
      <c r="Q22" s="4"/>
      <c r="R22" s="453" t="s">
        <v>559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1:38" s="498" customFormat="1" ht="14.25">
      <c r="A23" s="479">
        <v>14</v>
      </c>
      <c r="B23" s="569">
        <v>44301</v>
      </c>
      <c r="C23" s="481"/>
      <c r="D23" s="570" t="s">
        <v>744</v>
      </c>
      <c r="E23" s="483" t="s">
        <v>557</v>
      </c>
      <c r="F23" s="484">
        <v>4125</v>
      </c>
      <c r="G23" s="485">
        <v>3850</v>
      </c>
      <c r="H23" s="483">
        <v>4350</v>
      </c>
      <c r="I23" s="486" t="s">
        <v>962</v>
      </c>
      <c r="J23" s="571" t="s">
        <v>1063</v>
      </c>
      <c r="K23" s="571">
        <f t="shared" ref="K23:K24" si="17">H23-F23</f>
        <v>225</v>
      </c>
      <c r="L23" s="572">
        <f t="shared" ref="L23:L24" si="18">(F23*-0.8)/100</f>
        <v>-33</v>
      </c>
      <c r="M23" s="489">
        <f t="shared" ref="M23:M24" si="19">(K23+L23)/F23</f>
        <v>4.6545454545454543E-2</v>
      </c>
      <c r="N23" s="571" t="s">
        <v>556</v>
      </c>
      <c r="O23" s="491">
        <v>44314</v>
      </c>
      <c r="P23" s="452"/>
      <c r="Q23" s="4"/>
      <c r="R23" s="453" t="s">
        <v>792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 s="498" customFormat="1" ht="14.25">
      <c r="A24" s="471">
        <v>15</v>
      </c>
      <c r="B24" s="472">
        <v>44305</v>
      </c>
      <c r="C24" s="473"/>
      <c r="D24" s="444" t="s">
        <v>160</v>
      </c>
      <c r="E24" s="474" t="s">
        <v>557</v>
      </c>
      <c r="F24" s="442">
        <v>1765</v>
      </c>
      <c r="G24" s="475">
        <v>1680</v>
      </c>
      <c r="H24" s="475">
        <v>1870</v>
      </c>
      <c r="I24" s="476" t="s">
        <v>997</v>
      </c>
      <c r="J24" s="443" t="s">
        <v>1071</v>
      </c>
      <c r="K24" s="443">
        <f t="shared" si="17"/>
        <v>105</v>
      </c>
      <c r="L24" s="500">
        <f t="shared" si="18"/>
        <v>-14.12</v>
      </c>
      <c r="M24" s="440">
        <f t="shared" si="19"/>
        <v>5.1490084985835689E-2</v>
      </c>
      <c r="N24" s="443" t="s">
        <v>556</v>
      </c>
      <c r="O24" s="441">
        <v>44314</v>
      </c>
      <c r="P24" s="452"/>
      <c r="Q24" s="4"/>
      <c r="R24" s="453" t="s">
        <v>559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 s="498" customFormat="1" ht="14.25">
      <c r="A25" s="479">
        <v>16</v>
      </c>
      <c r="B25" s="569">
        <v>44313</v>
      </c>
      <c r="C25" s="481"/>
      <c r="D25" s="570" t="s">
        <v>242</v>
      </c>
      <c r="E25" s="483" t="s">
        <v>557</v>
      </c>
      <c r="F25" s="484">
        <v>492.5</v>
      </c>
      <c r="G25" s="485">
        <v>460</v>
      </c>
      <c r="H25" s="483">
        <v>515</v>
      </c>
      <c r="I25" s="486">
        <v>550</v>
      </c>
      <c r="J25" s="571" t="s">
        <v>1086</v>
      </c>
      <c r="K25" s="571">
        <f t="shared" ref="K25" si="20">H25-F25</f>
        <v>22.5</v>
      </c>
      <c r="L25" s="572">
        <f t="shared" ref="L25" si="21">(F25*-0.8)/100</f>
        <v>-3.94</v>
      </c>
      <c r="M25" s="489">
        <f t="shared" ref="M25" si="22">(K25+L25)/F25</f>
        <v>3.7685279187817257E-2</v>
      </c>
      <c r="N25" s="571" t="s">
        <v>556</v>
      </c>
      <c r="O25" s="491">
        <v>44315</v>
      </c>
      <c r="P25" s="452"/>
      <c r="Q25" s="4"/>
      <c r="R25" s="453"/>
      <c r="S25" s="4"/>
      <c r="T25" s="4"/>
      <c r="U25" s="4"/>
      <c r="V25" s="4"/>
      <c r="W25" s="4"/>
      <c r="X25" s="4"/>
      <c r="Y25" s="4"/>
      <c r="Z25" s="4"/>
      <c r="AA25" s="4"/>
      <c r="AB25" s="4"/>
      <c r="AC25" s="37"/>
      <c r="AD25" s="37"/>
      <c r="AE25" s="37"/>
      <c r="AF25" s="37"/>
      <c r="AG25" s="37"/>
      <c r="AH25" s="37"/>
      <c r="AI25" s="37"/>
      <c r="AJ25" s="37"/>
      <c r="AK25" s="37"/>
      <c r="AL25" s="37"/>
    </row>
    <row r="26" spans="1:38" s="498" customFormat="1" ht="14.25">
      <c r="A26" s="358">
        <v>17</v>
      </c>
      <c r="B26" s="373">
        <v>44314</v>
      </c>
      <c r="C26" s="374"/>
      <c r="D26" s="410" t="s">
        <v>1064</v>
      </c>
      <c r="E26" s="378" t="s">
        <v>557</v>
      </c>
      <c r="F26" s="383" t="s">
        <v>1065</v>
      </c>
      <c r="G26" s="383">
        <v>2600</v>
      </c>
      <c r="H26" s="378"/>
      <c r="I26" s="375">
        <v>3200</v>
      </c>
      <c r="J26" s="380" t="s">
        <v>558</v>
      </c>
      <c r="K26" s="380"/>
      <c r="L26" s="388"/>
      <c r="M26" s="351"/>
      <c r="N26" s="361"/>
      <c r="O26" s="357"/>
      <c r="P26" s="452"/>
      <c r="Q26" s="4"/>
      <c r="R26" s="453"/>
      <c r="S26" s="4"/>
      <c r="T26" s="4"/>
      <c r="U26" s="4"/>
      <c r="V26" s="4"/>
      <c r="W26" s="4"/>
      <c r="X26" s="4"/>
      <c r="Y26" s="4"/>
      <c r="Z26" s="4"/>
      <c r="AA26" s="4"/>
      <c r="AB26" s="4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spans="1:38" s="498" customFormat="1" ht="14.25">
      <c r="A27" s="358">
        <v>18</v>
      </c>
      <c r="B27" s="373">
        <v>44315</v>
      </c>
      <c r="C27" s="374"/>
      <c r="D27" s="410" t="s">
        <v>1089</v>
      </c>
      <c r="E27" s="378" t="s">
        <v>557</v>
      </c>
      <c r="F27" s="387" t="s">
        <v>1090</v>
      </c>
      <c r="G27" s="383">
        <v>278</v>
      </c>
      <c r="H27" s="378"/>
      <c r="I27" s="375" t="s">
        <v>1091</v>
      </c>
      <c r="J27" s="380" t="s">
        <v>558</v>
      </c>
      <c r="K27" s="380"/>
      <c r="L27" s="388"/>
      <c r="M27" s="351"/>
      <c r="N27" s="361"/>
      <c r="O27" s="357"/>
      <c r="P27" s="452"/>
      <c r="Q27" s="4"/>
      <c r="R27" s="453"/>
      <c r="S27" s="4"/>
      <c r="T27" s="4"/>
      <c r="U27" s="4"/>
      <c r="V27" s="4"/>
      <c r="W27" s="4"/>
      <c r="X27" s="4"/>
      <c r="Y27" s="4"/>
      <c r="Z27" s="4"/>
      <c r="AA27" s="4"/>
      <c r="AB27" s="4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s="498" customFormat="1" ht="14.25">
      <c r="A28" s="358"/>
      <c r="B28" s="373"/>
      <c r="C28" s="374"/>
      <c r="D28" s="410"/>
      <c r="E28" s="378"/>
      <c r="F28" s="383"/>
      <c r="G28" s="383"/>
      <c r="H28" s="378"/>
      <c r="I28" s="375"/>
      <c r="J28" s="380"/>
      <c r="K28" s="380"/>
      <c r="L28" s="388"/>
      <c r="M28" s="351"/>
      <c r="N28" s="361"/>
      <c r="O28" s="357"/>
      <c r="P28" s="452"/>
      <c r="Q28" s="4"/>
      <c r="R28" s="453"/>
      <c r="S28" s="4"/>
      <c r="T28" s="4"/>
      <c r="U28" s="4"/>
      <c r="V28" s="4"/>
      <c r="W28" s="4"/>
      <c r="X28" s="4"/>
      <c r="Y28" s="4"/>
      <c r="Z28" s="4"/>
      <c r="AA28" s="4"/>
      <c r="AB28" s="4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 s="498" customFormat="1" ht="14.25">
      <c r="A29" s="358"/>
      <c r="B29" s="373"/>
      <c r="C29" s="374"/>
      <c r="D29" s="410"/>
      <c r="E29" s="378"/>
      <c r="F29" s="383"/>
      <c r="G29" s="383"/>
      <c r="H29" s="378"/>
      <c r="I29" s="375"/>
      <c r="J29" s="380"/>
      <c r="K29" s="380"/>
      <c r="L29" s="388"/>
      <c r="M29" s="351"/>
      <c r="N29" s="361"/>
      <c r="O29" s="357"/>
      <c r="P29" s="452"/>
      <c r="Q29" s="4"/>
      <c r="R29" s="453"/>
      <c r="S29" s="4"/>
      <c r="T29" s="4"/>
      <c r="U29" s="4"/>
      <c r="V29" s="4"/>
      <c r="W29" s="4"/>
      <c r="X29" s="4"/>
      <c r="Y29" s="4"/>
      <c r="Z29" s="4"/>
      <c r="AA29" s="4"/>
      <c r="AB29" s="4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s="2" customFormat="1" ht="14.25">
      <c r="A30" s="358"/>
      <c r="B30" s="373"/>
      <c r="C30" s="374"/>
      <c r="D30" s="385"/>
      <c r="E30" s="378"/>
      <c r="F30" s="378"/>
      <c r="G30" s="383"/>
      <c r="H30" s="378"/>
      <c r="I30" s="375"/>
      <c r="J30" s="380"/>
      <c r="K30" s="380"/>
      <c r="L30" s="388"/>
      <c r="M30" s="351"/>
      <c r="N30" s="361"/>
      <c r="O30" s="357"/>
      <c r="P30" s="452"/>
      <c r="Q30" s="4"/>
      <c r="R30" s="453"/>
      <c r="S30" s="4"/>
      <c r="T30" s="4"/>
      <c r="U30" s="4"/>
      <c r="V30" s="4"/>
      <c r="W30" s="4"/>
      <c r="X30" s="4"/>
      <c r="Y30" s="4"/>
      <c r="Z30" s="4"/>
      <c r="AA30" s="4"/>
      <c r="AB30" s="4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s="2" customFormat="1" ht="14.25">
      <c r="A31" s="431"/>
      <c r="B31" s="432"/>
      <c r="C31" s="433"/>
      <c r="D31" s="434"/>
      <c r="E31" s="435"/>
      <c r="F31" s="435"/>
      <c r="G31" s="398"/>
      <c r="H31" s="435"/>
      <c r="I31" s="436"/>
      <c r="J31" s="399"/>
      <c r="K31" s="399"/>
      <c r="L31" s="437"/>
      <c r="M31" s="76"/>
      <c r="N31" s="438"/>
      <c r="O31" s="439"/>
      <c r="P31" s="381"/>
      <c r="Q31" s="61"/>
      <c r="R31" s="321"/>
      <c r="S31" s="61"/>
      <c r="T31" s="61"/>
      <c r="U31" s="61"/>
      <c r="V31" s="61"/>
      <c r="W31" s="61"/>
      <c r="X31" s="61"/>
      <c r="Y31" s="61"/>
      <c r="Z31" s="61"/>
      <c r="AA31" s="61"/>
      <c r="AB31" s="61"/>
    </row>
    <row r="32" spans="1:38" s="2" customFormat="1" ht="14.25">
      <c r="A32" s="431"/>
      <c r="B32" s="432"/>
      <c r="C32" s="433"/>
      <c r="D32" s="434"/>
      <c r="E32" s="435"/>
      <c r="F32" s="435"/>
      <c r="G32" s="398"/>
      <c r="H32" s="435"/>
      <c r="I32" s="436"/>
      <c r="J32" s="399"/>
      <c r="K32" s="399"/>
      <c r="L32" s="437"/>
      <c r="M32" s="76"/>
      <c r="N32" s="438"/>
      <c r="O32" s="439"/>
      <c r="P32" s="381"/>
      <c r="Q32" s="61"/>
      <c r="R32" s="321"/>
      <c r="S32" s="61"/>
      <c r="T32" s="61"/>
      <c r="U32" s="61"/>
      <c r="V32" s="61"/>
      <c r="W32" s="61"/>
      <c r="X32" s="61"/>
      <c r="Y32" s="61"/>
      <c r="Z32" s="61"/>
      <c r="AA32" s="61"/>
      <c r="AB32" s="61"/>
    </row>
    <row r="33" spans="1:38" s="2" customFormat="1" ht="12" customHeight="1">
      <c r="A33" s="20" t="s">
        <v>560</v>
      </c>
      <c r="B33" s="21"/>
      <c r="C33" s="22"/>
      <c r="D33" s="23"/>
      <c r="E33" s="24"/>
      <c r="F33" s="25"/>
      <c r="G33" s="25"/>
      <c r="H33" s="25"/>
      <c r="I33" s="25"/>
      <c r="J33" s="62"/>
      <c r="K33" s="25"/>
      <c r="L33" s="389"/>
      <c r="M33" s="35"/>
      <c r="N33" s="62"/>
      <c r="O33" s="63"/>
      <c r="P33" s="5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5"/>
      <c r="AD33" s="5"/>
      <c r="AE33" s="5"/>
      <c r="AF33" s="5"/>
      <c r="AG33" s="5"/>
      <c r="AH33" s="5"/>
      <c r="AI33" s="5"/>
      <c r="AJ33" s="5"/>
      <c r="AK33" s="5"/>
      <c r="AL33" s="5"/>
    </row>
    <row r="34" spans="1:38" s="2" customFormat="1" ht="12" customHeight="1">
      <c r="A34" s="26" t="s">
        <v>561</v>
      </c>
      <c r="B34" s="20"/>
      <c r="C34" s="20"/>
      <c r="D34" s="20"/>
      <c r="F34" s="27" t="s">
        <v>562</v>
      </c>
      <c r="G34" s="14"/>
      <c r="H34" s="28"/>
      <c r="I34" s="33"/>
      <c r="J34" s="64"/>
      <c r="K34" s="65"/>
      <c r="L34" s="390"/>
      <c r="M34" s="66"/>
      <c r="N34" s="13"/>
      <c r="O34" s="67"/>
      <c r="P34" s="5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5"/>
      <c r="AD34" s="5"/>
      <c r="AE34" s="5"/>
      <c r="AF34" s="5"/>
      <c r="AG34" s="5"/>
      <c r="AH34" s="5"/>
      <c r="AI34" s="5"/>
      <c r="AJ34" s="5"/>
      <c r="AK34" s="5"/>
      <c r="AL34" s="5"/>
    </row>
    <row r="35" spans="1:38" s="2" customFormat="1" ht="12" customHeight="1">
      <c r="A35" s="20" t="s">
        <v>563</v>
      </c>
      <c r="B35" s="20"/>
      <c r="C35" s="20"/>
      <c r="D35" s="20"/>
      <c r="E35" s="29"/>
      <c r="F35" s="27" t="s">
        <v>564</v>
      </c>
      <c r="G35" s="14"/>
      <c r="H35" s="28"/>
      <c r="I35" s="33"/>
      <c r="J35" s="64"/>
      <c r="K35" s="65"/>
      <c r="L35" s="390"/>
      <c r="M35" s="66"/>
      <c r="N35" s="13"/>
      <c r="O35" s="67"/>
      <c r="P35" s="5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5"/>
      <c r="AD35" s="5"/>
      <c r="AE35" s="5"/>
      <c r="AF35" s="5"/>
      <c r="AG35" s="5"/>
      <c r="AH35" s="5"/>
      <c r="AI35" s="5"/>
      <c r="AJ35" s="5"/>
      <c r="AK35" s="5"/>
      <c r="AL35" s="5"/>
    </row>
    <row r="36" spans="1:38" s="2" customFormat="1" ht="12" customHeight="1">
      <c r="A36" s="20"/>
      <c r="B36" s="20"/>
      <c r="C36" s="20"/>
      <c r="D36" s="20"/>
      <c r="E36" s="29"/>
      <c r="F36" s="14"/>
      <c r="G36" s="14"/>
      <c r="H36" s="28"/>
      <c r="I36" s="33"/>
      <c r="J36" s="68"/>
      <c r="K36" s="65"/>
      <c r="L36" s="390"/>
      <c r="M36" s="14"/>
      <c r="N36" s="69"/>
      <c r="O36" s="54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</row>
    <row r="37" spans="1:38" ht="15">
      <c r="A37" s="8"/>
      <c r="B37" s="30" t="s">
        <v>565</v>
      </c>
      <c r="C37" s="30"/>
      <c r="D37" s="30"/>
      <c r="E37" s="30"/>
      <c r="F37" s="31"/>
      <c r="G37" s="29"/>
      <c r="H37" s="29"/>
      <c r="I37" s="70"/>
      <c r="J37" s="71"/>
      <c r="K37" s="72"/>
      <c r="L37" s="391"/>
      <c r="M37" s="9"/>
      <c r="N37" s="8"/>
      <c r="O37" s="50"/>
      <c r="P37" s="4"/>
      <c r="R37" s="79"/>
      <c r="S37" s="13"/>
      <c r="T37" s="13"/>
      <c r="U37" s="13"/>
      <c r="V37" s="13"/>
      <c r="W37" s="13"/>
      <c r="X37" s="13"/>
      <c r="Y37" s="13"/>
      <c r="Z37" s="13"/>
    </row>
    <row r="38" spans="1:38" s="3" customFormat="1" ht="38.25">
      <c r="A38" s="17" t="s">
        <v>16</v>
      </c>
      <c r="B38" s="18" t="s">
        <v>534</v>
      </c>
      <c r="C38" s="18"/>
      <c r="D38" s="19" t="s">
        <v>545</v>
      </c>
      <c r="E38" s="18" t="s">
        <v>546</v>
      </c>
      <c r="F38" s="18" t="s">
        <v>547</v>
      </c>
      <c r="G38" s="18" t="s">
        <v>566</v>
      </c>
      <c r="H38" s="18" t="s">
        <v>549</v>
      </c>
      <c r="I38" s="18" t="s">
        <v>550</v>
      </c>
      <c r="J38" s="18" t="s">
        <v>551</v>
      </c>
      <c r="K38" s="59" t="s">
        <v>567</v>
      </c>
      <c r="L38" s="392" t="s">
        <v>819</v>
      </c>
      <c r="M38" s="60" t="s">
        <v>818</v>
      </c>
      <c r="N38" s="18" t="s">
        <v>554</v>
      </c>
      <c r="O38" s="75" t="s">
        <v>555</v>
      </c>
      <c r="P38" s="4"/>
      <c r="Q38" s="37"/>
      <c r="R38" s="35"/>
      <c r="S38" s="35"/>
      <c r="T38" s="35"/>
    </row>
    <row r="39" spans="1:38" s="369" customFormat="1" ht="15" customHeight="1">
      <c r="A39" s="466">
        <v>1</v>
      </c>
      <c r="B39" s="465">
        <v>44277</v>
      </c>
      <c r="C39" s="467"/>
      <c r="D39" s="468" t="s">
        <v>849</v>
      </c>
      <c r="E39" s="442" t="s">
        <v>557</v>
      </c>
      <c r="F39" s="442">
        <v>688.5</v>
      </c>
      <c r="G39" s="442">
        <v>668</v>
      </c>
      <c r="H39" s="469">
        <v>703</v>
      </c>
      <c r="I39" s="442" t="s">
        <v>850</v>
      </c>
      <c r="J39" s="443" t="s">
        <v>895</v>
      </c>
      <c r="K39" s="443">
        <f t="shared" ref="K39" si="23">H39-F39</f>
        <v>14.5</v>
      </c>
      <c r="L39" s="500">
        <f t="shared" ref="L39:L45" si="24">(F39*-0.7)/100</f>
        <v>-4.8194999999999997</v>
      </c>
      <c r="M39" s="440">
        <f t="shared" ref="M39" si="25">(K39+L39)/F39</f>
        <v>1.4060275962236747E-2</v>
      </c>
      <c r="N39" s="443" t="s">
        <v>556</v>
      </c>
      <c r="O39" s="441">
        <v>44293</v>
      </c>
      <c r="P39" s="4"/>
      <c r="Q39" s="4"/>
      <c r="R39" s="324" t="s">
        <v>559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38" s="369" customFormat="1" ht="15" customHeight="1">
      <c r="A40" s="466">
        <v>2</v>
      </c>
      <c r="B40" s="465">
        <v>44285</v>
      </c>
      <c r="C40" s="467"/>
      <c r="D40" s="468" t="s">
        <v>740</v>
      </c>
      <c r="E40" s="442" t="s">
        <v>557</v>
      </c>
      <c r="F40" s="442">
        <v>681</v>
      </c>
      <c r="G40" s="442">
        <v>660</v>
      </c>
      <c r="H40" s="469">
        <v>702.5</v>
      </c>
      <c r="I40" s="442" t="s">
        <v>861</v>
      </c>
      <c r="J40" s="443" t="s">
        <v>844</v>
      </c>
      <c r="K40" s="443">
        <f t="shared" ref="K40" si="26">H40-F40</f>
        <v>21.5</v>
      </c>
      <c r="L40" s="500">
        <f t="shared" si="24"/>
        <v>-4.7669999999999995</v>
      </c>
      <c r="M40" s="440">
        <f t="shared" ref="M40" si="27">(K40+L40)/F40</f>
        <v>2.4571218795888399E-2</v>
      </c>
      <c r="N40" s="443" t="s">
        <v>556</v>
      </c>
      <c r="O40" s="441">
        <v>44287</v>
      </c>
      <c r="P40" s="4"/>
      <c r="Q40" s="4"/>
      <c r="R40" s="324" t="s">
        <v>559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38" s="369" customFormat="1" ht="15" customHeight="1">
      <c r="A41" s="466">
        <v>3</v>
      </c>
      <c r="B41" s="465">
        <v>44286</v>
      </c>
      <c r="C41" s="467"/>
      <c r="D41" s="468" t="s">
        <v>90</v>
      </c>
      <c r="E41" s="442" t="s">
        <v>557</v>
      </c>
      <c r="F41" s="442">
        <v>3685</v>
      </c>
      <c r="G41" s="442">
        <v>3490</v>
      </c>
      <c r="H41" s="469">
        <v>3775</v>
      </c>
      <c r="I41" s="442" t="s">
        <v>862</v>
      </c>
      <c r="J41" s="443" t="s">
        <v>881</v>
      </c>
      <c r="K41" s="443">
        <f t="shared" ref="K41:K43" si="28">H41-F41</f>
        <v>90</v>
      </c>
      <c r="L41" s="500">
        <f t="shared" si="24"/>
        <v>-25.795000000000002</v>
      </c>
      <c r="M41" s="440">
        <f t="shared" ref="M41:M43" si="29">(K41+L41)/F41</f>
        <v>1.7423337856173678E-2</v>
      </c>
      <c r="N41" s="443" t="s">
        <v>556</v>
      </c>
      <c r="O41" s="441">
        <v>44291</v>
      </c>
      <c r="P41" s="4"/>
      <c r="Q41" s="4"/>
      <c r="R41" s="324" t="s">
        <v>559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38" s="369" customFormat="1" ht="15" customHeight="1">
      <c r="A42" s="466">
        <v>4</v>
      </c>
      <c r="B42" s="465">
        <v>44286</v>
      </c>
      <c r="C42" s="467"/>
      <c r="D42" s="468" t="s">
        <v>783</v>
      </c>
      <c r="E42" s="442" t="s">
        <v>557</v>
      </c>
      <c r="F42" s="442">
        <v>234.5</v>
      </c>
      <c r="G42" s="442">
        <v>228</v>
      </c>
      <c r="H42" s="469">
        <v>241</v>
      </c>
      <c r="I42" s="442" t="s">
        <v>824</v>
      </c>
      <c r="J42" s="443" t="s">
        <v>883</v>
      </c>
      <c r="K42" s="443">
        <f t="shared" si="28"/>
        <v>6.5</v>
      </c>
      <c r="L42" s="500">
        <f t="shared" si="24"/>
        <v>-1.6414999999999997</v>
      </c>
      <c r="M42" s="440">
        <f t="shared" si="29"/>
        <v>2.071855010660981E-2</v>
      </c>
      <c r="N42" s="443" t="s">
        <v>556</v>
      </c>
      <c r="O42" s="441">
        <v>44292</v>
      </c>
      <c r="P42" s="4"/>
      <c r="Q42" s="4"/>
      <c r="R42" s="324" t="s">
        <v>559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38" s="369" customFormat="1" ht="15" customHeight="1">
      <c r="A43" s="527">
        <v>5</v>
      </c>
      <c r="B43" s="528">
        <v>44291</v>
      </c>
      <c r="C43" s="529"/>
      <c r="D43" s="530" t="s">
        <v>131</v>
      </c>
      <c r="E43" s="458" t="s">
        <v>557</v>
      </c>
      <c r="F43" s="458">
        <v>1782.5</v>
      </c>
      <c r="G43" s="531">
        <v>1730</v>
      </c>
      <c r="H43" s="531">
        <v>1710</v>
      </c>
      <c r="I43" s="458">
        <v>1880</v>
      </c>
      <c r="J43" s="459" t="s">
        <v>984</v>
      </c>
      <c r="K43" s="459">
        <f t="shared" si="28"/>
        <v>-72.5</v>
      </c>
      <c r="L43" s="524">
        <f t="shared" si="24"/>
        <v>-12.477499999999999</v>
      </c>
      <c r="M43" s="532">
        <f t="shared" si="29"/>
        <v>-4.7673211781206169E-2</v>
      </c>
      <c r="N43" s="459" t="s">
        <v>620</v>
      </c>
      <c r="O43" s="533">
        <v>44305</v>
      </c>
      <c r="P43" s="4"/>
      <c r="Q43" s="4"/>
      <c r="R43" s="324" t="s">
        <v>559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38" s="369" customFormat="1" ht="15" customHeight="1">
      <c r="A44" s="527">
        <v>6</v>
      </c>
      <c r="B44" s="528">
        <v>44291</v>
      </c>
      <c r="C44" s="529"/>
      <c r="D44" s="530" t="s">
        <v>86</v>
      </c>
      <c r="E44" s="458" t="s">
        <v>557</v>
      </c>
      <c r="F44" s="458">
        <v>885</v>
      </c>
      <c r="G44" s="531">
        <v>855</v>
      </c>
      <c r="H44" s="531">
        <v>855</v>
      </c>
      <c r="I44" s="458" t="s">
        <v>877</v>
      </c>
      <c r="J44" s="459" t="s">
        <v>941</v>
      </c>
      <c r="K44" s="459">
        <f t="shared" ref="K44" si="30">H44-F44</f>
        <v>-30</v>
      </c>
      <c r="L44" s="524">
        <f t="shared" si="24"/>
        <v>-6.1950000000000003</v>
      </c>
      <c r="M44" s="532">
        <f t="shared" ref="M44" si="31">(K44+L44)/F44</f>
        <v>-4.0898305084745762E-2</v>
      </c>
      <c r="N44" s="459" t="s">
        <v>620</v>
      </c>
      <c r="O44" s="533">
        <v>44298</v>
      </c>
      <c r="P44" s="4"/>
      <c r="Q44" s="4"/>
      <c r="R44" s="324" t="s">
        <v>792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38" s="369" customFormat="1" ht="15" customHeight="1">
      <c r="A45" s="466">
        <v>7</v>
      </c>
      <c r="B45" s="465">
        <v>44291</v>
      </c>
      <c r="C45" s="467"/>
      <c r="D45" s="468" t="s">
        <v>372</v>
      </c>
      <c r="E45" s="442" t="s">
        <v>557</v>
      </c>
      <c r="F45" s="442">
        <v>548</v>
      </c>
      <c r="G45" s="442">
        <v>530</v>
      </c>
      <c r="H45" s="469">
        <v>568</v>
      </c>
      <c r="I45" s="442" t="s">
        <v>882</v>
      </c>
      <c r="J45" s="443" t="s">
        <v>932</v>
      </c>
      <c r="K45" s="443">
        <f t="shared" ref="K45" si="32">H45-F45</f>
        <v>20</v>
      </c>
      <c r="L45" s="500">
        <f t="shared" si="24"/>
        <v>-3.8359999999999999</v>
      </c>
      <c r="M45" s="440">
        <f t="shared" ref="M45" si="33">(K45+L45)/F45</f>
        <v>2.9496350364963505E-2</v>
      </c>
      <c r="N45" s="443" t="s">
        <v>556</v>
      </c>
      <c r="O45" s="441">
        <v>44295</v>
      </c>
      <c r="P45" s="4"/>
      <c r="Q45" s="4"/>
      <c r="R45" s="324" t="s">
        <v>792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38" s="369" customFormat="1" ht="15" customHeight="1">
      <c r="A46" s="466">
        <v>8</v>
      </c>
      <c r="B46" s="465">
        <v>44292</v>
      </c>
      <c r="C46" s="467"/>
      <c r="D46" s="468" t="s">
        <v>188</v>
      </c>
      <c r="E46" s="442" t="s">
        <v>890</v>
      </c>
      <c r="F46" s="442">
        <v>590</v>
      </c>
      <c r="G46" s="442">
        <v>608</v>
      </c>
      <c r="H46" s="469">
        <v>580.5</v>
      </c>
      <c r="I46" s="442">
        <v>560</v>
      </c>
      <c r="J46" s="443" t="s">
        <v>891</v>
      </c>
      <c r="K46" s="443">
        <f>F46-H46</f>
        <v>9.5</v>
      </c>
      <c r="L46" s="500">
        <f>(F46*-0.07)/100</f>
        <v>-0.41300000000000003</v>
      </c>
      <c r="M46" s="440">
        <f t="shared" ref="M46:M48" si="34">(K46+L46)/F46</f>
        <v>1.5401694915254237E-2</v>
      </c>
      <c r="N46" s="443" t="s">
        <v>556</v>
      </c>
      <c r="O46" s="522">
        <v>44292</v>
      </c>
      <c r="P46" s="4"/>
      <c r="Q46" s="4"/>
      <c r="R46" s="324" t="s">
        <v>792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38" s="369" customFormat="1" ht="15" customHeight="1">
      <c r="A47" s="466">
        <v>9</v>
      </c>
      <c r="B47" s="465">
        <v>44293</v>
      </c>
      <c r="C47" s="467"/>
      <c r="D47" s="468" t="s">
        <v>196</v>
      </c>
      <c r="E47" s="442" t="s">
        <v>557</v>
      </c>
      <c r="F47" s="442">
        <v>425</v>
      </c>
      <c r="G47" s="442">
        <v>412</v>
      </c>
      <c r="H47" s="469">
        <v>435.5</v>
      </c>
      <c r="I47" s="442" t="s">
        <v>898</v>
      </c>
      <c r="J47" s="443" t="s">
        <v>899</v>
      </c>
      <c r="K47" s="443">
        <f t="shared" ref="K47:K48" si="35">H47-F47</f>
        <v>10.5</v>
      </c>
      <c r="L47" s="500">
        <f>(F47*-0.07)/100</f>
        <v>-0.29750000000000004</v>
      </c>
      <c r="M47" s="440">
        <f t="shared" si="34"/>
        <v>2.4005882352941179E-2</v>
      </c>
      <c r="N47" s="443" t="s">
        <v>556</v>
      </c>
      <c r="O47" s="522">
        <v>44293</v>
      </c>
      <c r="P47" s="4"/>
      <c r="Q47" s="4"/>
      <c r="R47" s="324" t="s">
        <v>559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38" s="369" customFormat="1" ht="15" customHeight="1">
      <c r="A48" s="466">
        <v>10</v>
      </c>
      <c r="B48" s="465">
        <v>44293</v>
      </c>
      <c r="C48" s="467"/>
      <c r="D48" s="468" t="s">
        <v>100</v>
      </c>
      <c r="E48" s="442" t="s">
        <v>557</v>
      </c>
      <c r="F48" s="442">
        <v>501</v>
      </c>
      <c r="G48" s="442">
        <v>486</v>
      </c>
      <c r="H48" s="469">
        <v>515</v>
      </c>
      <c r="I48" s="442" t="s">
        <v>900</v>
      </c>
      <c r="J48" s="443" t="s">
        <v>925</v>
      </c>
      <c r="K48" s="443">
        <f t="shared" si="35"/>
        <v>14</v>
      </c>
      <c r="L48" s="500">
        <f>(F48*-0.7)/100</f>
        <v>-3.5069999999999997</v>
      </c>
      <c r="M48" s="440">
        <f t="shared" si="34"/>
        <v>2.0944111776447106E-2</v>
      </c>
      <c r="N48" s="443" t="s">
        <v>556</v>
      </c>
      <c r="O48" s="441">
        <v>44294</v>
      </c>
      <c r="P48" s="4"/>
      <c r="Q48" s="4"/>
      <c r="R48" s="324" t="s">
        <v>559</v>
      </c>
      <c r="S48" s="37"/>
      <c r="T48" s="37"/>
      <c r="U48" s="37"/>
      <c r="V48" s="37"/>
      <c r="W48" s="37"/>
      <c r="X48" s="37"/>
      <c r="Y48" s="37"/>
      <c r="Z48" s="37"/>
      <c r="AA48" s="37"/>
    </row>
    <row r="49" spans="1:27" s="369" customFormat="1" ht="15" customHeight="1">
      <c r="A49" s="466">
        <v>11</v>
      </c>
      <c r="B49" s="465">
        <v>44294</v>
      </c>
      <c r="C49" s="467"/>
      <c r="D49" s="468" t="s">
        <v>913</v>
      </c>
      <c r="E49" s="442" t="s">
        <v>557</v>
      </c>
      <c r="F49" s="442">
        <v>4320</v>
      </c>
      <c r="G49" s="442">
        <v>4190</v>
      </c>
      <c r="H49" s="469">
        <v>4435</v>
      </c>
      <c r="I49" s="442" t="s">
        <v>914</v>
      </c>
      <c r="J49" s="443" t="s">
        <v>933</v>
      </c>
      <c r="K49" s="443">
        <f t="shared" ref="K49" si="36">H49-F49</f>
        <v>115</v>
      </c>
      <c r="L49" s="500">
        <f>(F49*-0.7)/100</f>
        <v>-30.24</v>
      </c>
      <c r="M49" s="440">
        <f t="shared" ref="M49" si="37">(K49+L49)/F49</f>
        <v>1.9620370370370371E-2</v>
      </c>
      <c r="N49" s="443" t="s">
        <v>556</v>
      </c>
      <c r="O49" s="441">
        <v>44295</v>
      </c>
      <c r="P49" s="4"/>
      <c r="Q49" s="4"/>
      <c r="R49" s="324" t="s">
        <v>792</v>
      </c>
      <c r="S49" s="37"/>
      <c r="T49" s="37"/>
      <c r="U49" s="37"/>
      <c r="V49" s="37"/>
      <c r="W49" s="37"/>
      <c r="X49" s="37"/>
      <c r="Y49" s="37"/>
      <c r="Z49" s="37"/>
      <c r="AA49" s="37"/>
    </row>
    <row r="50" spans="1:27" s="369" customFormat="1" ht="15" customHeight="1">
      <c r="A50" s="466">
        <v>12</v>
      </c>
      <c r="B50" s="465">
        <v>44295</v>
      </c>
      <c r="C50" s="467"/>
      <c r="D50" s="468" t="s">
        <v>365</v>
      </c>
      <c r="E50" s="442" t="s">
        <v>557</v>
      </c>
      <c r="F50" s="442">
        <v>1425</v>
      </c>
      <c r="G50" s="442">
        <v>1380</v>
      </c>
      <c r="H50" s="469">
        <v>1475</v>
      </c>
      <c r="I50" s="442" t="s">
        <v>930</v>
      </c>
      <c r="J50" s="443" t="s">
        <v>931</v>
      </c>
      <c r="K50" s="443">
        <f t="shared" ref="K50" si="38">H50-F50</f>
        <v>50</v>
      </c>
      <c r="L50" s="500">
        <f>(F50*-0.07)/100</f>
        <v>-0.99750000000000016</v>
      </c>
      <c r="M50" s="440">
        <f t="shared" ref="M50:M51" si="39">(K50+L50)/F50</f>
        <v>3.4387719298245613E-2</v>
      </c>
      <c r="N50" s="443" t="s">
        <v>556</v>
      </c>
      <c r="O50" s="522">
        <v>44295</v>
      </c>
      <c r="P50" s="4"/>
      <c r="Q50" s="4"/>
      <c r="R50" s="324" t="s">
        <v>559</v>
      </c>
      <c r="S50" s="37"/>
      <c r="T50" s="37"/>
      <c r="U50" s="37"/>
      <c r="V50" s="37"/>
      <c r="W50" s="37"/>
      <c r="X50" s="37"/>
      <c r="Y50" s="37"/>
      <c r="Z50" s="37"/>
      <c r="AA50" s="37"/>
    </row>
    <row r="51" spans="1:27" s="369" customFormat="1" ht="15" customHeight="1">
      <c r="A51" s="466">
        <v>13</v>
      </c>
      <c r="B51" s="472">
        <v>44295</v>
      </c>
      <c r="C51" s="467"/>
      <c r="D51" s="468" t="s">
        <v>934</v>
      </c>
      <c r="E51" s="442" t="s">
        <v>890</v>
      </c>
      <c r="F51" s="442">
        <v>59.25</v>
      </c>
      <c r="G51" s="469">
        <v>61</v>
      </c>
      <c r="H51" s="469">
        <v>56.75</v>
      </c>
      <c r="I51" s="442" t="s">
        <v>935</v>
      </c>
      <c r="J51" s="534" t="s">
        <v>880</v>
      </c>
      <c r="K51" s="443">
        <f>F51-H51</f>
        <v>2.5</v>
      </c>
      <c r="L51" s="500">
        <f t="shared" ref="L51:L56" si="40">(F51*-0.7)/100</f>
        <v>-0.41474999999999995</v>
      </c>
      <c r="M51" s="440">
        <f t="shared" si="39"/>
        <v>3.5194092827004225E-2</v>
      </c>
      <c r="N51" s="443" t="s">
        <v>556</v>
      </c>
      <c r="O51" s="441">
        <v>44298</v>
      </c>
      <c r="P51" s="4"/>
      <c r="Q51" s="4"/>
      <c r="R51" s="324" t="s">
        <v>559</v>
      </c>
      <c r="S51" s="37"/>
      <c r="T51" s="37"/>
      <c r="U51" s="37"/>
      <c r="V51" s="37"/>
      <c r="W51" s="37"/>
      <c r="X51" s="37"/>
      <c r="Y51" s="37"/>
      <c r="Z51" s="37"/>
      <c r="AA51" s="37"/>
    </row>
    <row r="52" spans="1:27" s="369" customFormat="1" ht="15" customHeight="1">
      <c r="A52" s="527">
        <v>14</v>
      </c>
      <c r="B52" s="528">
        <v>44295</v>
      </c>
      <c r="C52" s="529"/>
      <c r="D52" s="530" t="s">
        <v>472</v>
      </c>
      <c r="E52" s="458" t="s">
        <v>557</v>
      </c>
      <c r="F52" s="458">
        <v>365</v>
      </c>
      <c r="G52" s="531">
        <v>353</v>
      </c>
      <c r="H52" s="531">
        <v>351.5</v>
      </c>
      <c r="I52" s="458">
        <v>385</v>
      </c>
      <c r="J52" s="459" t="s">
        <v>940</v>
      </c>
      <c r="K52" s="459">
        <f t="shared" ref="K52" si="41">H52-F52</f>
        <v>-13.5</v>
      </c>
      <c r="L52" s="524">
        <f t="shared" si="40"/>
        <v>-2.5549999999999997</v>
      </c>
      <c r="M52" s="532">
        <f t="shared" ref="M52" si="42">(K52+L52)/F52</f>
        <v>-4.3986301369863014E-2</v>
      </c>
      <c r="N52" s="459" t="s">
        <v>620</v>
      </c>
      <c r="O52" s="533">
        <v>44298</v>
      </c>
      <c r="P52" s="4"/>
      <c r="Q52" s="4"/>
      <c r="R52" s="324" t="s">
        <v>792</v>
      </c>
      <c r="S52" s="37"/>
      <c r="T52" s="37"/>
      <c r="U52" s="37"/>
      <c r="V52" s="37"/>
      <c r="W52" s="37"/>
      <c r="X52" s="37"/>
      <c r="Y52" s="37"/>
      <c r="Z52" s="37"/>
      <c r="AA52" s="37"/>
    </row>
    <row r="53" spans="1:27" s="369" customFormat="1" ht="15" customHeight="1">
      <c r="A53" s="527">
        <v>15</v>
      </c>
      <c r="B53" s="528">
        <v>44295</v>
      </c>
      <c r="C53" s="529"/>
      <c r="D53" s="530" t="s">
        <v>157</v>
      </c>
      <c r="E53" s="458" t="s">
        <v>557</v>
      </c>
      <c r="F53" s="458">
        <v>1810</v>
      </c>
      <c r="G53" s="531">
        <v>1760</v>
      </c>
      <c r="H53" s="531">
        <v>1760</v>
      </c>
      <c r="I53" s="458" t="s">
        <v>936</v>
      </c>
      <c r="J53" s="459" t="s">
        <v>942</v>
      </c>
      <c r="K53" s="459">
        <f t="shared" ref="K53:K56" si="43">H53-F53</f>
        <v>-50</v>
      </c>
      <c r="L53" s="524">
        <f t="shared" si="40"/>
        <v>-12.67</v>
      </c>
      <c r="M53" s="532">
        <f t="shared" ref="M53:M56" si="44">(K53+L53)/F53</f>
        <v>-3.4624309392265191E-2</v>
      </c>
      <c r="N53" s="459" t="s">
        <v>620</v>
      </c>
      <c r="O53" s="533">
        <v>44298</v>
      </c>
      <c r="P53" s="4"/>
      <c r="Q53" s="4"/>
      <c r="R53" s="324" t="s">
        <v>792</v>
      </c>
      <c r="S53" s="37"/>
      <c r="T53" s="37"/>
      <c r="U53" s="37"/>
      <c r="V53" s="37"/>
      <c r="W53" s="37"/>
      <c r="X53" s="37"/>
      <c r="Y53" s="37"/>
      <c r="Z53" s="37"/>
      <c r="AA53" s="37"/>
    </row>
    <row r="54" spans="1:27" s="369" customFormat="1" ht="15" customHeight="1">
      <c r="A54" s="527">
        <v>16</v>
      </c>
      <c r="B54" s="528">
        <v>44295</v>
      </c>
      <c r="C54" s="529"/>
      <c r="D54" s="530" t="s">
        <v>162</v>
      </c>
      <c r="E54" s="458" t="s">
        <v>557</v>
      </c>
      <c r="F54" s="458">
        <v>209.5</v>
      </c>
      <c r="G54" s="531">
        <v>204</v>
      </c>
      <c r="H54" s="531">
        <v>204</v>
      </c>
      <c r="I54" s="458">
        <v>220</v>
      </c>
      <c r="J54" s="459" t="s">
        <v>948</v>
      </c>
      <c r="K54" s="459">
        <f t="shared" si="43"/>
        <v>-5.5</v>
      </c>
      <c r="L54" s="524">
        <f t="shared" si="40"/>
        <v>-1.4664999999999997</v>
      </c>
      <c r="M54" s="532">
        <f t="shared" si="44"/>
        <v>-3.3252983293556082E-2</v>
      </c>
      <c r="N54" s="459" t="s">
        <v>620</v>
      </c>
      <c r="O54" s="533">
        <v>44298</v>
      </c>
      <c r="P54" s="4"/>
      <c r="Q54" s="4"/>
      <c r="R54" s="324" t="s">
        <v>559</v>
      </c>
      <c r="S54" s="37"/>
      <c r="T54" s="37"/>
      <c r="U54" s="37"/>
      <c r="V54" s="37"/>
      <c r="W54" s="37"/>
      <c r="X54" s="37"/>
      <c r="Y54" s="37"/>
      <c r="Z54" s="37"/>
      <c r="AA54" s="37"/>
    </row>
    <row r="55" spans="1:27" s="369" customFormat="1" ht="15" customHeight="1">
      <c r="A55" s="466">
        <v>17</v>
      </c>
      <c r="B55" s="472">
        <v>44299</v>
      </c>
      <c r="C55" s="467"/>
      <c r="D55" s="468" t="s">
        <v>50</v>
      </c>
      <c r="E55" s="442" t="s">
        <v>557</v>
      </c>
      <c r="F55" s="442">
        <v>2595</v>
      </c>
      <c r="G55" s="469">
        <v>2520</v>
      </c>
      <c r="H55" s="469">
        <v>2658.5</v>
      </c>
      <c r="I55" s="442" t="s">
        <v>959</v>
      </c>
      <c r="J55" s="443" t="s">
        <v>980</v>
      </c>
      <c r="K55" s="443">
        <f t="shared" si="43"/>
        <v>63.5</v>
      </c>
      <c r="L55" s="500">
        <f t="shared" si="40"/>
        <v>-18.164999999999999</v>
      </c>
      <c r="M55" s="440">
        <f t="shared" si="44"/>
        <v>1.7470134874759152E-2</v>
      </c>
      <c r="N55" s="443" t="s">
        <v>556</v>
      </c>
      <c r="O55" s="441">
        <v>44302</v>
      </c>
      <c r="P55" s="4"/>
      <c r="Q55" s="4"/>
      <c r="R55" s="324" t="s">
        <v>559</v>
      </c>
      <c r="S55" s="37"/>
      <c r="T55" s="37"/>
      <c r="U55" s="37"/>
      <c r="V55" s="37"/>
      <c r="W55" s="37"/>
      <c r="X55" s="37"/>
      <c r="Y55" s="37"/>
      <c r="Z55" s="37"/>
      <c r="AA55" s="37"/>
    </row>
    <row r="56" spans="1:27" s="369" customFormat="1" ht="15" customHeight="1">
      <c r="A56" s="527">
        <v>18</v>
      </c>
      <c r="B56" s="528">
        <v>44301</v>
      </c>
      <c r="C56" s="529"/>
      <c r="D56" s="530" t="s">
        <v>249</v>
      </c>
      <c r="E56" s="458" t="s">
        <v>557</v>
      </c>
      <c r="F56" s="458">
        <v>698.5</v>
      </c>
      <c r="G56" s="531">
        <v>678</v>
      </c>
      <c r="H56" s="531">
        <v>675</v>
      </c>
      <c r="I56" s="458" t="s">
        <v>967</v>
      </c>
      <c r="J56" s="459" t="s">
        <v>1000</v>
      </c>
      <c r="K56" s="459">
        <f t="shared" si="43"/>
        <v>-23.5</v>
      </c>
      <c r="L56" s="524">
        <f t="shared" si="40"/>
        <v>-4.8895</v>
      </c>
      <c r="M56" s="532">
        <f t="shared" si="44"/>
        <v>-4.0643521832498211E-2</v>
      </c>
      <c r="N56" s="459" t="s">
        <v>620</v>
      </c>
      <c r="O56" s="533">
        <v>44305</v>
      </c>
      <c r="P56" s="4"/>
      <c r="Q56" s="4"/>
      <c r="R56" s="324" t="s">
        <v>559</v>
      </c>
      <c r="S56" s="37"/>
      <c r="T56" s="37"/>
      <c r="U56" s="37"/>
      <c r="V56" s="37"/>
      <c r="W56" s="37"/>
      <c r="X56" s="37"/>
      <c r="Y56" s="37"/>
      <c r="Z56" s="37"/>
      <c r="AA56" s="37"/>
    </row>
    <row r="57" spans="1:27" s="369" customFormat="1" ht="15" customHeight="1">
      <c r="A57" s="466">
        <v>19</v>
      </c>
      <c r="B57" s="472">
        <v>44302</v>
      </c>
      <c r="C57" s="467"/>
      <c r="D57" s="468" t="s">
        <v>372</v>
      </c>
      <c r="E57" s="442" t="s">
        <v>557</v>
      </c>
      <c r="F57" s="442">
        <v>535.5</v>
      </c>
      <c r="G57" s="469">
        <v>520</v>
      </c>
      <c r="H57" s="469">
        <v>548</v>
      </c>
      <c r="I57" s="442" t="s">
        <v>978</v>
      </c>
      <c r="J57" s="443" t="s">
        <v>979</v>
      </c>
      <c r="K57" s="443">
        <f t="shared" ref="K57:K58" si="45">H57-F57</f>
        <v>12.5</v>
      </c>
      <c r="L57" s="500">
        <f>(F57*-0.07)/100</f>
        <v>-0.37485000000000007</v>
      </c>
      <c r="M57" s="440">
        <f t="shared" ref="M57:M58" si="46">(K57+L57)/F57</f>
        <v>2.2642670401493929E-2</v>
      </c>
      <c r="N57" s="443" t="s">
        <v>556</v>
      </c>
      <c r="O57" s="522">
        <v>44302</v>
      </c>
      <c r="P57" s="4"/>
      <c r="Q57" s="4"/>
      <c r="R57" s="324" t="s">
        <v>792</v>
      </c>
      <c r="S57" s="37"/>
      <c r="T57" s="37"/>
      <c r="U57" s="37"/>
      <c r="V57" s="37"/>
      <c r="W57" s="37"/>
      <c r="X57" s="37"/>
      <c r="Y57" s="37"/>
      <c r="Z57" s="37"/>
      <c r="AA57" s="37"/>
    </row>
    <row r="58" spans="1:27" s="369" customFormat="1" ht="15" customHeight="1">
      <c r="A58" s="527">
        <v>20</v>
      </c>
      <c r="B58" s="470">
        <v>44302</v>
      </c>
      <c r="C58" s="529"/>
      <c r="D58" s="530" t="s">
        <v>913</v>
      </c>
      <c r="E58" s="458" t="s">
        <v>557</v>
      </c>
      <c r="F58" s="458">
        <v>4100</v>
      </c>
      <c r="G58" s="531">
        <v>3945</v>
      </c>
      <c r="H58" s="531">
        <v>3945</v>
      </c>
      <c r="I58" s="458" t="s">
        <v>981</v>
      </c>
      <c r="J58" s="459" t="s">
        <v>1003</v>
      </c>
      <c r="K58" s="459">
        <f t="shared" si="45"/>
        <v>-155</v>
      </c>
      <c r="L58" s="524">
        <f t="shared" ref="L58" si="47">(F58*-0.7)/100</f>
        <v>-28.7</v>
      </c>
      <c r="M58" s="532">
        <f t="shared" si="46"/>
        <v>-4.4804878048780486E-2</v>
      </c>
      <c r="N58" s="459" t="s">
        <v>620</v>
      </c>
      <c r="O58" s="533">
        <v>44306</v>
      </c>
      <c r="P58" s="4"/>
      <c r="Q58" s="4"/>
      <c r="R58" s="324" t="s">
        <v>559</v>
      </c>
      <c r="S58" s="37"/>
      <c r="T58" s="37"/>
      <c r="U58" s="37"/>
      <c r="V58" s="37"/>
      <c r="W58" s="37"/>
      <c r="X58" s="37"/>
      <c r="Y58" s="37"/>
      <c r="Z58" s="37"/>
      <c r="AA58" s="37"/>
    </row>
    <row r="59" spans="1:27" s="369" customFormat="1" ht="15" customHeight="1">
      <c r="A59" s="466">
        <v>21</v>
      </c>
      <c r="B59" s="465">
        <v>44305</v>
      </c>
      <c r="C59" s="467"/>
      <c r="D59" s="468" t="s">
        <v>100</v>
      </c>
      <c r="E59" s="442" t="s">
        <v>557</v>
      </c>
      <c r="F59" s="442">
        <v>558</v>
      </c>
      <c r="G59" s="469">
        <v>538</v>
      </c>
      <c r="H59" s="469">
        <v>574</v>
      </c>
      <c r="I59" s="442" t="s">
        <v>989</v>
      </c>
      <c r="J59" s="443" t="s">
        <v>921</v>
      </c>
      <c r="K59" s="443">
        <f t="shared" ref="K59:K61" si="48">H59-F59</f>
        <v>16</v>
      </c>
      <c r="L59" s="500">
        <f>(F59*-0.07)/100</f>
        <v>-0.3906</v>
      </c>
      <c r="M59" s="440">
        <f t="shared" ref="M59:M61" si="49">(K59+L59)/F59</f>
        <v>2.7973835125448029E-2</v>
      </c>
      <c r="N59" s="443" t="s">
        <v>556</v>
      </c>
      <c r="O59" s="522">
        <v>44305</v>
      </c>
      <c r="P59" s="4"/>
      <c r="Q59" s="4"/>
      <c r="R59" s="324" t="s">
        <v>792</v>
      </c>
      <c r="S59" s="37"/>
      <c r="T59" s="37"/>
      <c r="U59" s="37"/>
      <c r="V59" s="37"/>
      <c r="W59" s="37"/>
      <c r="X59" s="37"/>
      <c r="Y59" s="37"/>
      <c r="Z59" s="37"/>
      <c r="AA59" s="37"/>
    </row>
    <row r="60" spans="1:27" s="369" customFormat="1" ht="15" customHeight="1">
      <c r="A60" s="466">
        <v>22</v>
      </c>
      <c r="B60" s="465">
        <v>44305</v>
      </c>
      <c r="C60" s="467"/>
      <c r="D60" s="468" t="s">
        <v>993</v>
      </c>
      <c r="E60" s="442" t="s">
        <v>557</v>
      </c>
      <c r="F60" s="442">
        <v>1209</v>
      </c>
      <c r="G60" s="469">
        <v>1174</v>
      </c>
      <c r="H60" s="469">
        <v>1238</v>
      </c>
      <c r="I60" s="442" t="s">
        <v>994</v>
      </c>
      <c r="J60" s="443" t="s">
        <v>1004</v>
      </c>
      <c r="K60" s="443">
        <f t="shared" si="48"/>
        <v>29</v>
      </c>
      <c r="L60" s="500">
        <f t="shared" ref="L60:L61" si="50">(F60*-0.7)/100</f>
        <v>-8.4629999999999992</v>
      </c>
      <c r="M60" s="440">
        <f t="shared" si="49"/>
        <v>1.6986765922249791E-2</v>
      </c>
      <c r="N60" s="443" t="s">
        <v>556</v>
      </c>
      <c r="O60" s="441">
        <v>44306</v>
      </c>
      <c r="P60" s="4"/>
      <c r="Q60" s="4"/>
      <c r="R60" s="324" t="s">
        <v>559</v>
      </c>
      <c r="S60" s="37"/>
      <c r="T60" s="37"/>
      <c r="U60" s="37"/>
      <c r="V60" s="37"/>
      <c r="W60" s="37"/>
      <c r="X60" s="37"/>
      <c r="Y60" s="37"/>
      <c r="Z60" s="37"/>
      <c r="AA60" s="37"/>
    </row>
    <row r="61" spans="1:27" s="369" customFormat="1" ht="15" customHeight="1">
      <c r="A61" s="527">
        <v>23</v>
      </c>
      <c r="B61" s="470">
        <v>44305</v>
      </c>
      <c r="C61" s="529"/>
      <c r="D61" s="530" t="s">
        <v>50</v>
      </c>
      <c r="E61" s="458" t="s">
        <v>557</v>
      </c>
      <c r="F61" s="458">
        <v>2590</v>
      </c>
      <c r="G61" s="531">
        <v>2520</v>
      </c>
      <c r="H61" s="531">
        <v>2510</v>
      </c>
      <c r="I61" s="458" t="s">
        <v>959</v>
      </c>
      <c r="J61" s="459" t="s">
        <v>1018</v>
      </c>
      <c r="K61" s="459">
        <f t="shared" si="48"/>
        <v>-80</v>
      </c>
      <c r="L61" s="524">
        <f t="shared" si="50"/>
        <v>-18.13</v>
      </c>
      <c r="M61" s="532">
        <f t="shared" si="49"/>
        <v>-3.7888030888030888E-2</v>
      </c>
      <c r="N61" s="459" t="s">
        <v>620</v>
      </c>
      <c r="O61" s="533">
        <v>44308</v>
      </c>
      <c r="P61" s="4"/>
      <c r="Q61" s="4"/>
      <c r="R61" s="324" t="s">
        <v>559</v>
      </c>
      <c r="S61" s="37"/>
      <c r="T61" s="37"/>
      <c r="U61" s="37"/>
      <c r="V61" s="37"/>
      <c r="W61" s="37"/>
      <c r="X61" s="37"/>
      <c r="Y61" s="37"/>
      <c r="Z61" s="37"/>
      <c r="AA61" s="37"/>
    </row>
    <row r="62" spans="1:27" s="369" customFormat="1" ht="15" customHeight="1">
      <c r="A62" s="466">
        <v>24</v>
      </c>
      <c r="B62" s="465">
        <v>44305</v>
      </c>
      <c r="C62" s="467"/>
      <c r="D62" s="468" t="s">
        <v>372</v>
      </c>
      <c r="E62" s="442" t="s">
        <v>557</v>
      </c>
      <c r="F62" s="442">
        <v>534</v>
      </c>
      <c r="G62" s="469">
        <v>517</v>
      </c>
      <c r="H62" s="469">
        <v>550.5</v>
      </c>
      <c r="I62" s="442" t="s">
        <v>978</v>
      </c>
      <c r="J62" s="443" t="s">
        <v>1005</v>
      </c>
      <c r="K62" s="443">
        <f t="shared" ref="K62" si="51">H62-F62</f>
        <v>16.5</v>
      </c>
      <c r="L62" s="500">
        <f t="shared" ref="L62" si="52">(F62*-0.7)/100</f>
        <v>-3.7379999999999995</v>
      </c>
      <c r="M62" s="440">
        <f t="shared" ref="M62" si="53">(K62+L62)/F62</f>
        <v>2.3898876404494382E-2</v>
      </c>
      <c r="N62" s="443" t="s">
        <v>556</v>
      </c>
      <c r="O62" s="441">
        <v>44306</v>
      </c>
      <c r="P62" s="4"/>
      <c r="Q62" s="4"/>
      <c r="R62" s="324" t="s">
        <v>792</v>
      </c>
      <c r="S62" s="37"/>
      <c r="T62" s="37"/>
      <c r="U62" s="37"/>
      <c r="V62" s="37"/>
      <c r="W62" s="37"/>
      <c r="X62" s="37"/>
      <c r="Y62" s="37"/>
      <c r="Z62" s="37"/>
      <c r="AA62" s="37"/>
    </row>
    <row r="63" spans="1:27" s="369" customFormat="1" ht="15" customHeight="1">
      <c r="A63" s="394">
        <v>25</v>
      </c>
      <c r="B63" s="416">
        <v>44306</v>
      </c>
      <c r="C63" s="419"/>
      <c r="D63" s="525" t="s">
        <v>1008</v>
      </c>
      <c r="E63" s="387" t="s">
        <v>557</v>
      </c>
      <c r="F63" s="387" t="s">
        <v>1009</v>
      </c>
      <c r="G63" s="420">
        <v>494</v>
      </c>
      <c r="H63" s="420"/>
      <c r="I63" s="387" t="s">
        <v>1010</v>
      </c>
      <c r="J63" s="352" t="s">
        <v>558</v>
      </c>
      <c r="K63" s="352"/>
      <c r="L63" s="402"/>
      <c r="M63" s="400"/>
      <c r="N63" s="352"/>
      <c r="O63" s="407"/>
      <c r="P63" s="4"/>
      <c r="Q63" s="4"/>
      <c r="R63" s="324" t="s">
        <v>559</v>
      </c>
      <c r="S63" s="37"/>
      <c r="T63" s="37"/>
      <c r="U63" s="37"/>
      <c r="V63" s="37"/>
      <c r="W63" s="37"/>
      <c r="X63" s="37"/>
      <c r="Y63" s="37"/>
      <c r="Z63" s="37"/>
      <c r="AA63" s="37"/>
    </row>
    <row r="64" spans="1:27" s="369" customFormat="1" ht="15" customHeight="1">
      <c r="A64" s="558">
        <v>26</v>
      </c>
      <c r="B64" s="559">
        <v>44306</v>
      </c>
      <c r="C64" s="560"/>
      <c r="D64" s="561" t="s">
        <v>96</v>
      </c>
      <c r="E64" s="548" t="s">
        <v>557</v>
      </c>
      <c r="F64" s="548">
        <v>1210</v>
      </c>
      <c r="G64" s="562">
        <v>1174</v>
      </c>
      <c r="H64" s="562">
        <v>1215</v>
      </c>
      <c r="I64" s="548" t="s">
        <v>994</v>
      </c>
      <c r="J64" s="563" t="s">
        <v>958</v>
      </c>
      <c r="K64" s="563">
        <f t="shared" ref="K64:K66" si="54">H64-F64</f>
        <v>5</v>
      </c>
      <c r="L64" s="564">
        <f>(F64*-0.07)/100</f>
        <v>-0.84699999999999998</v>
      </c>
      <c r="M64" s="553">
        <f t="shared" ref="M64:M67" si="55">(K64+L64)/F64</f>
        <v>3.4322314049586781E-3</v>
      </c>
      <c r="N64" s="563" t="s">
        <v>665</v>
      </c>
      <c r="O64" s="565">
        <v>44306</v>
      </c>
      <c r="P64" s="4"/>
      <c r="Q64" s="4"/>
      <c r="R64" s="324" t="s">
        <v>559</v>
      </c>
      <c r="S64" s="37"/>
      <c r="T64" s="37"/>
      <c r="U64" s="37"/>
      <c r="V64" s="37"/>
      <c r="W64" s="37"/>
      <c r="X64" s="37"/>
      <c r="Y64" s="37"/>
      <c r="Z64" s="37"/>
      <c r="AA64" s="37"/>
    </row>
    <row r="65" spans="1:27" s="369" customFormat="1" ht="15" customHeight="1">
      <c r="A65" s="466">
        <v>27</v>
      </c>
      <c r="B65" s="465">
        <v>44308</v>
      </c>
      <c r="C65" s="467"/>
      <c r="D65" s="468" t="s">
        <v>372</v>
      </c>
      <c r="E65" s="442" t="s">
        <v>557</v>
      </c>
      <c r="F65" s="442">
        <v>533.5</v>
      </c>
      <c r="G65" s="469">
        <v>517</v>
      </c>
      <c r="H65" s="469">
        <v>548</v>
      </c>
      <c r="I65" s="442" t="s">
        <v>978</v>
      </c>
      <c r="J65" s="443" t="s">
        <v>895</v>
      </c>
      <c r="K65" s="443">
        <f t="shared" si="54"/>
        <v>14.5</v>
      </c>
      <c r="L65" s="500">
        <f t="shared" ref="L65:L67" si="56">(F65*-0.7)/100</f>
        <v>-3.7344999999999997</v>
      </c>
      <c r="M65" s="440">
        <f t="shared" si="55"/>
        <v>2.0179006560449859E-2</v>
      </c>
      <c r="N65" s="443" t="s">
        <v>556</v>
      </c>
      <c r="O65" s="441">
        <v>44309</v>
      </c>
      <c r="P65" s="4"/>
      <c r="Q65" s="4"/>
      <c r="R65" s="324" t="s">
        <v>792</v>
      </c>
      <c r="S65" s="37"/>
      <c r="T65" s="37"/>
      <c r="U65" s="37"/>
      <c r="V65" s="37"/>
      <c r="W65" s="37"/>
      <c r="X65" s="37"/>
      <c r="Y65" s="37"/>
      <c r="Z65" s="37"/>
      <c r="AA65" s="37"/>
    </row>
    <row r="66" spans="1:27" s="369" customFormat="1" ht="15" customHeight="1">
      <c r="A66" s="527">
        <v>28</v>
      </c>
      <c r="B66" s="470">
        <v>44308</v>
      </c>
      <c r="C66" s="529"/>
      <c r="D66" s="530" t="s">
        <v>96</v>
      </c>
      <c r="E66" s="458" t="s">
        <v>557</v>
      </c>
      <c r="F66" s="458">
        <v>1163</v>
      </c>
      <c r="G66" s="531">
        <v>1130</v>
      </c>
      <c r="H66" s="531">
        <v>1130</v>
      </c>
      <c r="I66" s="458" t="s">
        <v>1026</v>
      </c>
      <c r="J66" s="459" t="s">
        <v>1056</v>
      </c>
      <c r="K66" s="459">
        <f t="shared" si="54"/>
        <v>-33</v>
      </c>
      <c r="L66" s="524">
        <f t="shared" si="56"/>
        <v>-8.1409999999999982</v>
      </c>
      <c r="M66" s="532">
        <f t="shared" si="55"/>
        <v>-3.5374892519346515E-2</v>
      </c>
      <c r="N66" s="459" t="s">
        <v>620</v>
      </c>
      <c r="O66" s="533">
        <v>44313</v>
      </c>
      <c r="P66" s="4"/>
      <c r="Q66" s="4"/>
      <c r="R66" s="324" t="s">
        <v>559</v>
      </c>
      <c r="S66" s="37"/>
      <c r="T66" s="37"/>
      <c r="U66" s="37"/>
      <c r="V66" s="37"/>
      <c r="W66" s="37"/>
      <c r="X66" s="37"/>
      <c r="Y66" s="37"/>
      <c r="Z66" s="37"/>
      <c r="AA66" s="37"/>
    </row>
    <row r="67" spans="1:27" s="369" customFormat="1" ht="15" customHeight="1">
      <c r="A67" s="527">
        <v>29</v>
      </c>
      <c r="B67" s="470">
        <v>44312</v>
      </c>
      <c r="C67" s="529"/>
      <c r="D67" s="530" t="s">
        <v>1048</v>
      </c>
      <c r="E67" s="458" t="s">
        <v>890</v>
      </c>
      <c r="F67" s="458">
        <v>181.5</v>
      </c>
      <c r="G67" s="531">
        <v>187</v>
      </c>
      <c r="H67" s="531">
        <v>186.5</v>
      </c>
      <c r="I67" s="458">
        <v>172</v>
      </c>
      <c r="J67" s="459" t="s">
        <v>1057</v>
      </c>
      <c r="K67" s="459">
        <f>F67-H67</f>
        <v>-5</v>
      </c>
      <c r="L67" s="524">
        <f t="shared" si="56"/>
        <v>-1.2705</v>
      </c>
      <c r="M67" s="532">
        <f t="shared" si="55"/>
        <v>-3.4548209366391185E-2</v>
      </c>
      <c r="N67" s="459" t="s">
        <v>620</v>
      </c>
      <c r="O67" s="533">
        <v>44313</v>
      </c>
      <c r="P67" s="4"/>
      <c r="Q67" s="4"/>
      <c r="R67" s="324" t="s">
        <v>792</v>
      </c>
      <c r="S67" s="37"/>
      <c r="T67" s="37"/>
      <c r="U67" s="37"/>
      <c r="V67" s="37"/>
      <c r="W67" s="37"/>
      <c r="X67" s="37"/>
      <c r="Y67" s="37"/>
      <c r="Z67" s="37"/>
      <c r="AA67" s="37"/>
    </row>
    <row r="68" spans="1:27" s="369" customFormat="1" ht="15" customHeight="1">
      <c r="A68" s="466">
        <v>30</v>
      </c>
      <c r="B68" s="465">
        <v>44312</v>
      </c>
      <c r="C68" s="467"/>
      <c r="D68" s="468" t="s">
        <v>1049</v>
      </c>
      <c r="E68" s="442" t="s">
        <v>557</v>
      </c>
      <c r="F68" s="442">
        <v>1059</v>
      </c>
      <c r="G68" s="469">
        <v>1020</v>
      </c>
      <c r="H68" s="469">
        <v>1080</v>
      </c>
      <c r="I68" s="442">
        <v>1120</v>
      </c>
      <c r="J68" s="443" t="s">
        <v>606</v>
      </c>
      <c r="K68" s="443">
        <f t="shared" ref="K68" si="57">H68-F68</f>
        <v>21</v>
      </c>
      <c r="L68" s="500">
        <f>(F68*-0.07)/100</f>
        <v>-0.74130000000000007</v>
      </c>
      <c r="M68" s="440">
        <f t="shared" ref="M68" si="58">(K68+L68)/F68</f>
        <v>1.9130028328611898E-2</v>
      </c>
      <c r="N68" s="443" t="s">
        <v>556</v>
      </c>
      <c r="O68" s="522">
        <v>44312</v>
      </c>
      <c r="P68" s="4"/>
      <c r="Q68" s="4"/>
      <c r="R68" s="324" t="s">
        <v>792</v>
      </c>
      <c r="S68" s="37"/>
      <c r="T68" s="37"/>
      <c r="U68" s="37"/>
      <c r="V68" s="37"/>
      <c r="W68" s="37"/>
      <c r="X68" s="37"/>
      <c r="Y68" s="37"/>
      <c r="Z68" s="37"/>
      <c r="AA68" s="37"/>
    </row>
    <row r="69" spans="1:27" s="369" customFormat="1" ht="15" customHeight="1">
      <c r="A69" s="394">
        <v>31</v>
      </c>
      <c r="B69" s="416">
        <v>44312</v>
      </c>
      <c r="C69" s="419"/>
      <c r="D69" s="386" t="s">
        <v>1051</v>
      </c>
      <c r="E69" s="387" t="s">
        <v>557</v>
      </c>
      <c r="F69" s="387" t="s">
        <v>1052</v>
      </c>
      <c r="G69" s="420">
        <v>385</v>
      </c>
      <c r="H69" s="420"/>
      <c r="I69" s="387">
        <v>420</v>
      </c>
      <c r="J69" s="352" t="s">
        <v>558</v>
      </c>
      <c r="K69" s="352"/>
      <c r="L69" s="402"/>
      <c r="M69" s="400"/>
      <c r="N69" s="380"/>
      <c r="O69" s="393"/>
      <c r="P69" s="4"/>
      <c r="Q69" s="4"/>
      <c r="R69" s="324" t="s">
        <v>792</v>
      </c>
      <c r="S69" s="37"/>
      <c r="T69" s="37"/>
      <c r="U69" s="37"/>
      <c r="V69" s="37"/>
      <c r="W69" s="37"/>
      <c r="X69" s="37"/>
      <c r="Y69" s="37"/>
      <c r="Z69" s="37"/>
      <c r="AA69" s="37"/>
    </row>
    <row r="70" spans="1:27" s="369" customFormat="1" ht="15" customHeight="1">
      <c r="A70" s="466">
        <v>32</v>
      </c>
      <c r="B70" s="465">
        <v>44312</v>
      </c>
      <c r="C70" s="467"/>
      <c r="D70" s="468" t="s">
        <v>1053</v>
      </c>
      <c r="E70" s="442" t="s">
        <v>557</v>
      </c>
      <c r="F70" s="442">
        <v>552</v>
      </c>
      <c r="G70" s="469">
        <v>536</v>
      </c>
      <c r="H70" s="469">
        <v>566</v>
      </c>
      <c r="I70" s="442">
        <v>590</v>
      </c>
      <c r="J70" s="443" t="s">
        <v>925</v>
      </c>
      <c r="K70" s="443">
        <f t="shared" ref="K70:K71" si="59">H70-F70</f>
        <v>14</v>
      </c>
      <c r="L70" s="500">
        <f t="shared" ref="L70:L71" si="60">(F70*-0.7)/100</f>
        <v>-3.8639999999999999</v>
      </c>
      <c r="M70" s="440">
        <f t="shared" ref="M70:M71" si="61">(K70+L70)/F70</f>
        <v>1.8362318840579709E-2</v>
      </c>
      <c r="N70" s="443" t="s">
        <v>556</v>
      </c>
      <c r="O70" s="441">
        <v>44314</v>
      </c>
      <c r="P70" s="4"/>
      <c r="Q70" s="4"/>
      <c r="R70" s="324" t="s">
        <v>559</v>
      </c>
      <c r="S70" s="37"/>
      <c r="T70" s="37"/>
      <c r="U70" s="37"/>
      <c r="V70" s="37"/>
      <c r="W70" s="37"/>
      <c r="X70" s="37"/>
      <c r="Y70" s="37"/>
      <c r="Z70" s="37"/>
      <c r="AA70" s="37"/>
    </row>
    <row r="71" spans="1:27" s="369" customFormat="1" ht="15" customHeight="1">
      <c r="A71" s="466">
        <v>33</v>
      </c>
      <c r="B71" s="465">
        <v>44313</v>
      </c>
      <c r="C71" s="467"/>
      <c r="D71" s="468" t="s">
        <v>1060</v>
      </c>
      <c r="E71" s="442" t="s">
        <v>557</v>
      </c>
      <c r="F71" s="442">
        <v>760</v>
      </c>
      <c r="G71" s="469">
        <v>735</v>
      </c>
      <c r="H71" s="469">
        <v>777</v>
      </c>
      <c r="I71" s="442">
        <v>810</v>
      </c>
      <c r="J71" s="443" t="s">
        <v>888</v>
      </c>
      <c r="K71" s="443">
        <f t="shared" si="59"/>
        <v>17</v>
      </c>
      <c r="L71" s="500">
        <f t="shared" si="60"/>
        <v>-5.32</v>
      </c>
      <c r="M71" s="440">
        <f t="shared" si="61"/>
        <v>1.5368421052631578E-2</v>
      </c>
      <c r="N71" s="443" t="s">
        <v>556</v>
      </c>
      <c r="O71" s="441">
        <v>44314</v>
      </c>
      <c r="P71" s="4"/>
      <c r="Q71" s="4"/>
      <c r="R71" s="324"/>
      <c r="S71" s="37"/>
      <c r="T71" s="37"/>
      <c r="U71" s="37"/>
      <c r="V71" s="37"/>
      <c r="W71" s="37"/>
      <c r="X71" s="37"/>
      <c r="Y71" s="37"/>
      <c r="Z71" s="37"/>
      <c r="AA71" s="37"/>
    </row>
    <row r="72" spans="1:27" s="369" customFormat="1" ht="15" customHeight="1">
      <c r="A72" s="466">
        <v>34</v>
      </c>
      <c r="B72" s="465">
        <v>44314</v>
      </c>
      <c r="C72" s="467"/>
      <c r="D72" s="468" t="s">
        <v>136</v>
      </c>
      <c r="E72" s="442" t="s">
        <v>557</v>
      </c>
      <c r="F72" s="442">
        <v>788</v>
      </c>
      <c r="G72" s="469">
        <v>764</v>
      </c>
      <c r="H72" s="469">
        <v>801.5</v>
      </c>
      <c r="I72" s="442">
        <v>830</v>
      </c>
      <c r="J72" s="443" t="s">
        <v>1072</v>
      </c>
      <c r="K72" s="443">
        <f t="shared" ref="K72" si="62">H72-F72</f>
        <v>13.5</v>
      </c>
      <c r="L72" s="500">
        <f>(F72*-0.07)/100</f>
        <v>-0.55160000000000009</v>
      </c>
      <c r="M72" s="440">
        <f t="shared" ref="M72" si="63">(K72+L72)/F72</f>
        <v>1.6431979695431472E-2</v>
      </c>
      <c r="N72" s="443" t="s">
        <v>556</v>
      </c>
      <c r="O72" s="522">
        <v>44314</v>
      </c>
      <c r="P72" s="4"/>
      <c r="Q72" s="4"/>
      <c r="R72" s="324"/>
      <c r="S72" s="37"/>
      <c r="T72" s="37"/>
      <c r="U72" s="37"/>
      <c r="V72" s="37"/>
      <c r="W72" s="37"/>
      <c r="X72" s="37"/>
      <c r="Y72" s="37"/>
      <c r="Z72" s="37"/>
      <c r="AA72" s="37"/>
    </row>
    <row r="73" spans="1:27" s="369" customFormat="1" ht="15" customHeight="1">
      <c r="A73" s="394">
        <v>35</v>
      </c>
      <c r="B73" s="416">
        <v>44314</v>
      </c>
      <c r="C73" s="419"/>
      <c r="D73" s="386" t="s">
        <v>1067</v>
      </c>
      <c r="E73" s="387" t="s">
        <v>557</v>
      </c>
      <c r="F73" s="387" t="s">
        <v>1068</v>
      </c>
      <c r="G73" s="420">
        <v>734</v>
      </c>
      <c r="H73" s="420"/>
      <c r="I73" s="387" t="s">
        <v>659</v>
      </c>
      <c r="J73" s="352" t="s">
        <v>558</v>
      </c>
      <c r="K73" s="352"/>
      <c r="L73" s="402"/>
      <c r="M73" s="400"/>
      <c r="N73" s="380"/>
      <c r="O73" s="393"/>
      <c r="P73" s="4"/>
      <c r="Q73" s="4"/>
      <c r="R73" s="324"/>
      <c r="S73" s="37"/>
      <c r="T73" s="37"/>
      <c r="U73" s="37"/>
      <c r="V73" s="37"/>
      <c r="W73" s="37"/>
      <c r="X73" s="37"/>
      <c r="Y73" s="37"/>
      <c r="Z73" s="37"/>
      <c r="AA73" s="37"/>
    </row>
    <row r="74" spans="1:27" s="369" customFormat="1" ht="15" customHeight="1">
      <c r="A74" s="394">
        <v>36</v>
      </c>
      <c r="B74" s="416">
        <v>44314</v>
      </c>
      <c r="C74" s="419"/>
      <c r="D74" s="386" t="s">
        <v>1069</v>
      </c>
      <c r="E74" s="387" t="s">
        <v>557</v>
      </c>
      <c r="F74" s="387" t="s">
        <v>1070</v>
      </c>
      <c r="G74" s="420">
        <v>1450</v>
      </c>
      <c r="H74" s="420"/>
      <c r="I74" s="387">
        <v>1600</v>
      </c>
      <c r="J74" s="352" t="s">
        <v>558</v>
      </c>
      <c r="K74" s="352"/>
      <c r="L74" s="402"/>
      <c r="M74" s="400"/>
      <c r="N74" s="380"/>
      <c r="O74" s="393"/>
      <c r="P74" s="4"/>
      <c r="Q74" s="4"/>
      <c r="R74" s="324"/>
      <c r="S74" s="37"/>
      <c r="T74" s="37"/>
      <c r="U74" s="37"/>
      <c r="V74" s="37"/>
      <c r="W74" s="37"/>
      <c r="X74" s="37"/>
      <c r="Y74" s="37"/>
      <c r="Z74" s="37"/>
      <c r="AA74" s="37"/>
    </row>
    <row r="75" spans="1:27" s="369" customFormat="1" ht="15" customHeight="1">
      <c r="A75" s="466">
        <v>37</v>
      </c>
      <c r="B75" s="465">
        <v>44314</v>
      </c>
      <c r="C75" s="467"/>
      <c r="D75" s="468" t="s">
        <v>1073</v>
      </c>
      <c r="E75" s="442" t="s">
        <v>557</v>
      </c>
      <c r="F75" s="442">
        <v>690</v>
      </c>
      <c r="G75" s="469">
        <v>669</v>
      </c>
      <c r="H75" s="469">
        <v>703</v>
      </c>
      <c r="I75" s="442">
        <v>730</v>
      </c>
      <c r="J75" s="443" t="s">
        <v>1001</v>
      </c>
      <c r="K75" s="443">
        <f t="shared" ref="K75:K76" si="64">H75-F75</f>
        <v>13</v>
      </c>
      <c r="L75" s="500">
        <f>(F75*-0.07)/100</f>
        <v>-0.48300000000000004</v>
      </c>
      <c r="M75" s="440">
        <f t="shared" ref="M75:M76" si="65">(K75+L75)/F75</f>
        <v>1.8140579710144926E-2</v>
      </c>
      <c r="N75" s="443" t="s">
        <v>556</v>
      </c>
      <c r="O75" s="522">
        <v>44314</v>
      </c>
      <c r="P75" s="4"/>
      <c r="Q75" s="4"/>
      <c r="R75" s="324"/>
      <c r="S75" s="37"/>
      <c r="T75" s="37"/>
      <c r="U75" s="37"/>
      <c r="V75" s="37"/>
      <c r="W75" s="37"/>
      <c r="X75" s="37"/>
      <c r="Y75" s="37"/>
      <c r="Z75" s="37"/>
      <c r="AA75" s="37"/>
    </row>
    <row r="76" spans="1:27" s="369" customFormat="1" ht="15" customHeight="1">
      <c r="A76" s="527">
        <v>38</v>
      </c>
      <c r="B76" s="470">
        <v>44315</v>
      </c>
      <c r="C76" s="529"/>
      <c r="D76" s="530" t="s">
        <v>1087</v>
      </c>
      <c r="E76" s="458" t="s">
        <v>557</v>
      </c>
      <c r="F76" s="458">
        <v>396</v>
      </c>
      <c r="G76" s="531">
        <v>383</v>
      </c>
      <c r="H76" s="531">
        <v>383</v>
      </c>
      <c r="I76" s="458">
        <v>420</v>
      </c>
      <c r="J76" s="459" t="s">
        <v>1097</v>
      </c>
      <c r="K76" s="459">
        <f t="shared" si="64"/>
        <v>-13</v>
      </c>
      <c r="L76" s="524">
        <f>(F76*-0.07)/100</f>
        <v>-0.2772</v>
      </c>
      <c r="M76" s="532">
        <f t="shared" si="65"/>
        <v>-3.3528282828282831E-2</v>
      </c>
      <c r="N76" s="459" t="s">
        <v>620</v>
      </c>
      <c r="O76" s="501">
        <v>44315</v>
      </c>
      <c r="P76" s="4"/>
      <c r="Q76" s="4"/>
      <c r="R76" s="324"/>
      <c r="S76" s="37"/>
      <c r="T76" s="37"/>
      <c r="U76" s="37"/>
      <c r="V76" s="37"/>
      <c r="W76" s="37"/>
      <c r="X76" s="37"/>
      <c r="Y76" s="37"/>
      <c r="Z76" s="37"/>
      <c r="AA76" s="37"/>
    </row>
    <row r="77" spans="1:27" s="369" customFormat="1" ht="15" customHeight="1">
      <c r="A77" s="394"/>
      <c r="B77" s="416"/>
      <c r="C77" s="419"/>
      <c r="D77" s="386"/>
      <c r="E77" s="387"/>
      <c r="F77" s="387"/>
      <c r="G77" s="420"/>
      <c r="H77" s="420"/>
      <c r="I77" s="387"/>
      <c r="J77" s="352"/>
      <c r="K77" s="352"/>
      <c r="L77" s="402"/>
      <c r="M77" s="400"/>
      <c r="N77" s="380"/>
      <c r="O77" s="393"/>
      <c r="P77" s="4"/>
      <c r="Q77" s="4"/>
      <c r="R77" s="324"/>
      <c r="S77" s="37"/>
      <c r="T77" s="37"/>
      <c r="U77" s="37"/>
      <c r="V77" s="37"/>
      <c r="W77" s="37"/>
      <c r="X77" s="37"/>
      <c r="Y77" s="37"/>
      <c r="Z77" s="37"/>
      <c r="AA77" s="37"/>
    </row>
    <row r="78" spans="1:27" s="369" customFormat="1" ht="15" customHeight="1">
      <c r="A78" s="394"/>
      <c r="B78" s="416"/>
      <c r="C78" s="419"/>
      <c r="D78" s="386"/>
      <c r="E78" s="387"/>
      <c r="F78" s="387"/>
      <c r="G78" s="420"/>
      <c r="H78" s="420"/>
      <c r="I78" s="387"/>
      <c r="J78" s="352"/>
      <c r="K78" s="352"/>
      <c r="L78" s="402"/>
      <c r="M78" s="400"/>
      <c r="N78" s="380"/>
      <c r="O78" s="393"/>
      <c r="P78" s="4"/>
      <c r="Q78" s="4"/>
      <c r="R78" s="324"/>
      <c r="S78" s="37"/>
      <c r="T78" s="37"/>
      <c r="U78" s="37"/>
      <c r="V78" s="37"/>
      <c r="W78" s="37"/>
      <c r="X78" s="37"/>
      <c r="Y78" s="37"/>
      <c r="Z78" s="37"/>
      <c r="AA78" s="37"/>
    </row>
    <row r="79" spans="1:27" s="369" customFormat="1" ht="15" customHeight="1">
      <c r="A79" s="394"/>
      <c r="B79" s="416"/>
      <c r="C79" s="419"/>
      <c r="D79" s="386"/>
      <c r="E79" s="387"/>
      <c r="F79" s="387"/>
      <c r="G79" s="420"/>
      <c r="H79" s="420"/>
      <c r="I79" s="387"/>
      <c r="J79" s="352"/>
      <c r="K79" s="352"/>
      <c r="L79" s="402"/>
      <c r="M79" s="400"/>
      <c r="N79" s="380"/>
      <c r="O79" s="393"/>
      <c r="P79" s="4"/>
      <c r="Q79" s="4"/>
      <c r="R79" s="324"/>
      <c r="S79" s="37"/>
      <c r="T79" s="37"/>
      <c r="U79" s="37"/>
      <c r="V79" s="37"/>
      <c r="W79" s="37"/>
      <c r="X79" s="37"/>
      <c r="Y79" s="37"/>
      <c r="Z79" s="37"/>
      <c r="AA79" s="37"/>
    </row>
    <row r="80" spans="1:27" s="369" customFormat="1" ht="15" customHeight="1">
      <c r="A80" s="394"/>
      <c r="B80" s="416"/>
      <c r="C80" s="419"/>
      <c r="D80" s="386"/>
      <c r="E80" s="387"/>
      <c r="F80" s="387"/>
      <c r="G80" s="420"/>
      <c r="H80" s="420"/>
      <c r="I80" s="387"/>
      <c r="J80" s="352"/>
      <c r="K80" s="352"/>
      <c r="L80" s="402"/>
      <c r="M80" s="400"/>
      <c r="N80" s="380"/>
      <c r="O80" s="393"/>
      <c r="P80" s="4"/>
      <c r="Q80" s="4"/>
      <c r="R80" s="324"/>
      <c r="S80" s="37"/>
      <c r="T80" s="37"/>
      <c r="U80" s="37"/>
      <c r="V80" s="37"/>
      <c r="W80" s="37"/>
      <c r="X80" s="37"/>
      <c r="Y80" s="37"/>
      <c r="Z80" s="37"/>
      <c r="AA80" s="37"/>
    </row>
    <row r="81" spans="1:34" s="369" customFormat="1" ht="15" customHeight="1">
      <c r="A81" s="394"/>
      <c r="B81" s="416"/>
      <c r="C81" s="419"/>
      <c r="D81" s="386"/>
      <c r="E81" s="387"/>
      <c r="F81" s="387"/>
      <c r="G81" s="420"/>
      <c r="H81" s="420"/>
      <c r="I81" s="387"/>
      <c r="J81" s="352"/>
      <c r="K81" s="352"/>
      <c r="L81" s="402"/>
      <c r="M81" s="400"/>
      <c r="N81" s="380"/>
      <c r="O81" s="393"/>
      <c r="P81" s="4"/>
      <c r="Q81" s="4"/>
      <c r="R81" s="324"/>
      <c r="S81" s="37"/>
      <c r="T81" s="37"/>
      <c r="U81" s="37"/>
      <c r="V81" s="37"/>
      <c r="W81" s="37"/>
      <c r="X81" s="37"/>
      <c r="Y81" s="37"/>
      <c r="Z81" s="37"/>
      <c r="AA81" s="37"/>
    </row>
    <row r="82" spans="1:34" s="369" customFormat="1" ht="15" customHeight="1">
      <c r="A82" s="394"/>
      <c r="B82" s="416"/>
      <c r="C82" s="419"/>
      <c r="D82" s="386"/>
      <c r="E82" s="387"/>
      <c r="F82" s="387"/>
      <c r="G82" s="420"/>
      <c r="H82" s="420"/>
      <c r="I82" s="387"/>
      <c r="J82" s="352"/>
      <c r="K82" s="352"/>
      <c r="L82" s="402"/>
      <c r="M82" s="400"/>
      <c r="N82" s="380"/>
      <c r="O82" s="393"/>
      <c r="P82" s="4"/>
      <c r="Q82" s="4"/>
      <c r="R82" s="324"/>
      <c r="S82" s="37"/>
      <c r="T82" s="37"/>
      <c r="U82" s="37"/>
      <c r="V82" s="37"/>
      <c r="W82" s="37"/>
      <c r="X82" s="37"/>
      <c r="Y82" s="37"/>
      <c r="Z82" s="37"/>
      <c r="AA82" s="37"/>
    </row>
    <row r="83" spans="1:34" s="369" customFormat="1" ht="15" customHeight="1">
      <c r="A83" s="394"/>
      <c r="B83" s="416"/>
      <c r="C83" s="419"/>
      <c r="D83" s="386"/>
      <c r="E83" s="387"/>
      <c r="F83" s="387"/>
      <c r="G83" s="420"/>
      <c r="H83" s="420"/>
      <c r="I83" s="387"/>
      <c r="J83" s="352"/>
      <c r="K83" s="352"/>
      <c r="L83" s="402"/>
      <c r="M83" s="400"/>
      <c r="N83" s="380"/>
      <c r="O83" s="393"/>
      <c r="P83" s="4"/>
      <c r="Q83" s="4"/>
      <c r="R83" s="324"/>
      <c r="S83" s="37"/>
      <c r="T83" s="37"/>
      <c r="U83" s="37"/>
      <c r="V83" s="37"/>
      <c r="W83" s="37"/>
      <c r="X83" s="37"/>
      <c r="Y83" s="37"/>
      <c r="Z83" s="37"/>
      <c r="AA83" s="37"/>
    </row>
    <row r="84" spans="1:34" s="369" customFormat="1" ht="15" customHeight="1">
      <c r="A84" s="573"/>
      <c r="B84" s="422"/>
      <c r="C84" s="574"/>
      <c r="D84" s="575"/>
      <c r="E84" s="397"/>
      <c r="F84" s="397"/>
      <c r="G84" s="576"/>
      <c r="H84" s="576"/>
      <c r="I84" s="397"/>
      <c r="J84" s="395"/>
      <c r="K84" s="395"/>
      <c r="L84" s="577"/>
      <c r="M84" s="409"/>
      <c r="N84" s="399"/>
      <c r="O84" s="578"/>
      <c r="P84" s="4"/>
      <c r="Q84" s="4"/>
      <c r="R84" s="324"/>
      <c r="S84" s="37"/>
      <c r="T84" s="37"/>
      <c r="U84" s="37"/>
      <c r="V84" s="37"/>
      <c r="W84" s="37"/>
      <c r="X84" s="37"/>
      <c r="Y84" s="37"/>
      <c r="Z84" s="37"/>
      <c r="AA84" s="37"/>
    </row>
    <row r="85" spans="1:34" ht="44.25" customHeight="1">
      <c r="A85" s="20" t="s">
        <v>560</v>
      </c>
      <c r="B85" s="36"/>
      <c r="C85" s="36"/>
      <c r="D85" s="37"/>
      <c r="E85" s="33"/>
      <c r="F85" s="33"/>
      <c r="G85" s="32"/>
      <c r="H85" s="32" t="s">
        <v>821</v>
      </c>
      <c r="I85" s="33"/>
      <c r="J85" s="14"/>
      <c r="K85" s="76"/>
      <c r="L85" s="77"/>
      <c r="M85" s="76"/>
      <c r="N85" s="78"/>
      <c r="O85" s="76"/>
      <c r="P85" s="4"/>
      <c r="Q85" s="408"/>
      <c r="R85" s="421"/>
      <c r="S85" s="408"/>
      <c r="T85" s="408"/>
      <c r="U85" s="408"/>
      <c r="V85" s="408"/>
      <c r="W85" s="408"/>
      <c r="X85" s="408"/>
      <c r="Y85" s="408"/>
      <c r="Z85" s="37"/>
      <c r="AA85" s="37"/>
      <c r="AB85" s="37"/>
    </row>
    <row r="86" spans="1:34" s="3" customFormat="1">
      <c r="A86" s="26" t="s">
        <v>561</v>
      </c>
      <c r="B86" s="20"/>
      <c r="C86" s="20"/>
      <c r="D86" s="20"/>
      <c r="E86" s="2"/>
      <c r="F86" s="27" t="s">
        <v>562</v>
      </c>
      <c r="G86" s="38"/>
      <c r="H86" s="39"/>
      <c r="I86" s="79"/>
      <c r="J86" s="14"/>
      <c r="K86" s="80"/>
      <c r="L86" s="81"/>
      <c r="M86" s="82"/>
      <c r="N86" s="83"/>
      <c r="O86" s="84"/>
      <c r="P86" s="2"/>
      <c r="Q86" s="1"/>
      <c r="R86" s="9"/>
      <c r="Z86" s="6"/>
      <c r="AA86" s="6"/>
      <c r="AB86" s="6"/>
      <c r="AC86" s="6"/>
      <c r="AD86" s="6"/>
      <c r="AE86" s="6"/>
      <c r="AF86" s="6"/>
      <c r="AG86" s="6"/>
      <c r="AH86" s="6"/>
    </row>
    <row r="87" spans="1:34" s="6" customFormat="1" ht="14.25" customHeight="1">
      <c r="A87" s="26"/>
      <c r="B87" s="20"/>
      <c r="C87" s="20"/>
      <c r="D87" s="20"/>
      <c r="E87" s="29"/>
      <c r="F87" s="27" t="s">
        <v>564</v>
      </c>
      <c r="G87" s="38"/>
      <c r="H87" s="39"/>
      <c r="I87" s="79"/>
      <c r="J87" s="14"/>
      <c r="K87" s="80"/>
      <c r="L87" s="81"/>
      <c r="M87" s="82"/>
      <c r="N87" s="83"/>
      <c r="O87" s="84"/>
      <c r="P87" s="2"/>
      <c r="Q87" s="1"/>
      <c r="R87" s="9"/>
      <c r="S87" s="3"/>
      <c r="Y87" s="3"/>
      <c r="Z87" s="3"/>
    </row>
    <row r="88" spans="1:34" s="6" customFormat="1" ht="14.25" customHeight="1">
      <c r="A88" s="20"/>
      <c r="B88" s="20"/>
      <c r="C88" s="20"/>
      <c r="D88" s="20"/>
      <c r="E88" s="29"/>
      <c r="F88" s="14"/>
      <c r="G88" s="14"/>
      <c r="H88" s="28"/>
      <c r="I88" s="33"/>
      <c r="J88" s="68"/>
      <c r="K88" s="65"/>
      <c r="L88" s="66"/>
      <c r="M88" s="14"/>
      <c r="N88" s="69"/>
      <c r="O88" s="54"/>
      <c r="P88" s="5"/>
      <c r="Q88" s="1"/>
      <c r="R88" s="9"/>
      <c r="S88" s="3"/>
      <c r="Y88" s="3"/>
      <c r="Z88" s="3"/>
    </row>
    <row r="89" spans="1:34" s="6" customFormat="1" ht="15">
      <c r="A89" s="40" t="s">
        <v>571</v>
      </c>
      <c r="B89" s="40"/>
      <c r="C89" s="40"/>
      <c r="D89" s="40"/>
      <c r="E89" s="29"/>
      <c r="F89" s="14"/>
      <c r="G89" s="9"/>
      <c r="H89" s="14"/>
      <c r="I89" s="9"/>
      <c r="J89" s="85"/>
      <c r="K89" s="9"/>
      <c r="L89" s="9"/>
      <c r="M89" s="9"/>
      <c r="N89" s="9"/>
      <c r="O89" s="86"/>
      <c r="P89"/>
      <c r="Q89" s="1"/>
      <c r="R89" s="9"/>
      <c r="S89" s="3"/>
      <c r="Y89" s="3"/>
      <c r="Z89" s="3"/>
    </row>
    <row r="90" spans="1:34" s="6" customFormat="1" ht="38.25">
      <c r="A90" s="18" t="s">
        <v>16</v>
      </c>
      <c r="B90" s="18" t="s">
        <v>534</v>
      </c>
      <c r="C90" s="18"/>
      <c r="D90" s="19" t="s">
        <v>545</v>
      </c>
      <c r="E90" s="18" t="s">
        <v>546</v>
      </c>
      <c r="F90" s="18" t="s">
        <v>547</v>
      </c>
      <c r="G90" s="18" t="s">
        <v>566</v>
      </c>
      <c r="H90" s="18" t="s">
        <v>549</v>
      </c>
      <c r="I90" s="18" t="s">
        <v>550</v>
      </c>
      <c r="J90" s="17" t="s">
        <v>551</v>
      </c>
      <c r="K90" s="74" t="s">
        <v>572</v>
      </c>
      <c r="L90" s="60" t="s">
        <v>819</v>
      </c>
      <c r="M90" s="74" t="s">
        <v>568</v>
      </c>
      <c r="N90" s="18" t="s">
        <v>569</v>
      </c>
      <c r="O90" s="17" t="s">
        <v>554</v>
      </c>
      <c r="P90" s="87" t="s">
        <v>555</v>
      </c>
      <c r="Q90" s="1"/>
      <c r="R90" s="14"/>
      <c r="S90" s="3"/>
      <c r="Y90" s="3"/>
      <c r="Z90" s="3"/>
    </row>
    <row r="91" spans="1:34" s="369" customFormat="1" ht="13.9" customHeight="1">
      <c r="A91" s="515">
        <v>1</v>
      </c>
      <c r="B91" s="465">
        <v>44287</v>
      </c>
      <c r="C91" s="516"/>
      <c r="D91" s="444" t="s">
        <v>858</v>
      </c>
      <c r="E91" s="517" t="s">
        <v>557</v>
      </c>
      <c r="F91" s="442">
        <v>2250</v>
      </c>
      <c r="G91" s="442">
        <v>2198</v>
      </c>
      <c r="H91" s="442">
        <v>2295</v>
      </c>
      <c r="I91" s="443" t="s">
        <v>859</v>
      </c>
      <c r="J91" s="443" t="s">
        <v>889</v>
      </c>
      <c r="K91" s="518">
        <f t="shared" ref="K91" si="66">H91-F91</f>
        <v>45</v>
      </c>
      <c r="L91" s="521">
        <f t="shared" ref="L91" si="67">(H91*N91)*0.035%</f>
        <v>200.81250000000003</v>
      </c>
      <c r="M91" s="519">
        <f t="shared" ref="M91" si="68">(K91*N91)-L91</f>
        <v>11049.1875</v>
      </c>
      <c r="N91" s="443">
        <v>250</v>
      </c>
      <c r="O91" s="520" t="s">
        <v>556</v>
      </c>
      <c r="P91" s="441">
        <v>44292</v>
      </c>
      <c r="Q91" s="363"/>
      <c r="R91" s="324" t="s">
        <v>559</v>
      </c>
      <c r="S91" s="37"/>
      <c r="Y91" s="37"/>
      <c r="Z91" s="37"/>
    </row>
    <row r="92" spans="1:34" s="369" customFormat="1" ht="13.9" customHeight="1">
      <c r="A92" s="515">
        <v>2</v>
      </c>
      <c r="B92" s="465">
        <v>44287</v>
      </c>
      <c r="C92" s="516"/>
      <c r="D92" s="444" t="s">
        <v>870</v>
      </c>
      <c r="E92" s="517" t="s">
        <v>557</v>
      </c>
      <c r="F92" s="442">
        <v>524.5</v>
      </c>
      <c r="G92" s="442">
        <v>517</v>
      </c>
      <c r="H92" s="442">
        <v>527</v>
      </c>
      <c r="I92" s="443" t="s">
        <v>871</v>
      </c>
      <c r="J92" s="443" t="s">
        <v>880</v>
      </c>
      <c r="K92" s="518">
        <f t="shared" ref="K92" si="69">H92-F92</f>
        <v>2.5</v>
      </c>
      <c r="L92" s="521">
        <f t="shared" ref="L92" si="70">(H92*N92)*0.035%</f>
        <v>341.41695000000004</v>
      </c>
      <c r="M92" s="519">
        <f t="shared" ref="M92" si="71">(K92*N92)-L92</f>
        <v>4286.0830500000002</v>
      </c>
      <c r="N92" s="443">
        <v>1851</v>
      </c>
      <c r="O92" s="520" t="s">
        <v>556</v>
      </c>
      <c r="P92" s="441">
        <v>44291</v>
      </c>
      <c r="Q92" s="363"/>
      <c r="R92" s="324" t="s">
        <v>559</v>
      </c>
      <c r="S92" s="37"/>
      <c r="Y92" s="37"/>
      <c r="Z92" s="37"/>
    </row>
    <row r="93" spans="1:34" s="369" customFormat="1" ht="13.9" customHeight="1">
      <c r="A93" s="515">
        <v>3</v>
      </c>
      <c r="B93" s="465">
        <v>44293</v>
      </c>
      <c r="C93" s="516"/>
      <c r="D93" s="444" t="s">
        <v>896</v>
      </c>
      <c r="E93" s="517" t="s">
        <v>557</v>
      </c>
      <c r="F93" s="442">
        <v>1352</v>
      </c>
      <c r="G93" s="442">
        <v>1320</v>
      </c>
      <c r="H93" s="442">
        <v>1383.5</v>
      </c>
      <c r="I93" s="443" t="s">
        <v>897</v>
      </c>
      <c r="J93" s="443" t="s">
        <v>893</v>
      </c>
      <c r="K93" s="518">
        <f t="shared" ref="K93" si="72">H93-F93</f>
        <v>31.5</v>
      </c>
      <c r="L93" s="521">
        <f t="shared" ref="L93" si="73">(H93*N93)*0.035%</f>
        <v>193.69000000000003</v>
      </c>
      <c r="M93" s="519">
        <f t="shared" ref="M93" si="74">(K93*N93)-L93</f>
        <v>12406.31</v>
      </c>
      <c r="N93" s="443">
        <v>400</v>
      </c>
      <c r="O93" s="520" t="s">
        <v>556</v>
      </c>
      <c r="P93" s="441">
        <v>44293</v>
      </c>
      <c r="Q93" s="363"/>
      <c r="R93" s="324" t="s">
        <v>792</v>
      </c>
      <c r="S93" s="37"/>
      <c r="Y93" s="37"/>
      <c r="Z93" s="37"/>
    </row>
    <row r="94" spans="1:34" s="369" customFormat="1" ht="13.9" customHeight="1">
      <c r="A94" s="515">
        <v>4</v>
      </c>
      <c r="B94" s="465">
        <v>44293</v>
      </c>
      <c r="C94" s="516"/>
      <c r="D94" s="444" t="s">
        <v>906</v>
      </c>
      <c r="E94" s="517" t="s">
        <v>557</v>
      </c>
      <c r="F94" s="442">
        <v>3292.5</v>
      </c>
      <c r="G94" s="442">
        <v>3245</v>
      </c>
      <c r="H94" s="442">
        <v>3321</v>
      </c>
      <c r="I94" s="443" t="s">
        <v>907</v>
      </c>
      <c r="J94" s="443" t="s">
        <v>924</v>
      </c>
      <c r="K94" s="518">
        <f t="shared" ref="K94:K95" si="75">H94-F94</f>
        <v>28.5</v>
      </c>
      <c r="L94" s="521">
        <f t="shared" ref="L94" si="76">(H94*N94)*0.035%</f>
        <v>348.70500000000004</v>
      </c>
      <c r="M94" s="519">
        <f t="shared" ref="M94" si="77">(K94*N94)-L94</f>
        <v>8201.2950000000001</v>
      </c>
      <c r="N94" s="443">
        <v>300</v>
      </c>
      <c r="O94" s="520" t="s">
        <v>556</v>
      </c>
      <c r="P94" s="441">
        <v>44294</v>
      </c>
      <c r="Q94" s="363"/>
      <c r="R94" s="324" t="s">
        <v>792</v>
      </c>
      <c r="S94" s="37"/>
      <c r="Y94" s="37"/>
      <c r="Z94" s="37"/>
    </row>
    <row r="95" spans="1:34" s="369" customFormat="1" ht="13.9" customHeight="1">
      <c r="A95" s="600">
        <v>5</v>
      </c>
      <c r="B95" s="602">
        <v>44293</v>
      </c>
      <c r="C95" s="477"/>
      <c r="D95" s="457" t="s">
        <v>908</v>
      </c>
      <c r="E95" s="478" t="s">
        <v>557</v>
      </c>
      <c r="F95" s="458">
        <v>2943</v>
      </c>
      <c r="G95" s="458">
        <v>2870</v>
      </c>
      <c r="H95" s="458">
        <v>2870</v>
      </c>
      <c r="I95" s="459">
        <v>3100</v>
      </c>
      <c r="J95" s="604" t="s">
        <v>943</v>
      </c>
      <c r="K95" s="523">
        <f t="shared" si="75"/>
        <v>-73</v>
      </c>
      <c r="L95" s="523">
        <v>200.81250000000003</v>
      </c>
      <c r="M95" s="604">
        <f>(-46*300)-300.81</f>
        <v>-14100.81</v>
      </c>
      <c r="N95" s="604">
        <v>300</v>
      </c>
      <c r="O95" s="596" t="s">
        <v>620</v>
      </c>
      <c r="P95" s="606">
        <v>44267</v>
      </c>
      <c r="Q95" s="363"/>
      <c r="R95" s="324" t="s">
        <v>559</v>
      </c>
      <c r="S95" s="37"/>
      <c r="Y95" s="37"/>
      <c r="Z95" s="37"/>
    </row>
    <row r="96" spans="1:34" s="369" customFormat="1" ht="13.9" customHeight="1">
      <c r="A96" s="601"/>
      <c r="B96" s="603"/>
      <c r="C96" s="477"/>
      <c r="D96" s="457" t="s">
        <v>911</v>
      </c>
      <c r="E96" s="478" t="s">
        <v>890</v>
      </c>
      <c r="F96" s="458">
        <v>48.5</v>
      </c>
      <c r="G96" s="458"/>
      <c r="H96" s="458">
        <v>21.5</v>
      </c>
      <c r="I96" s="459"/>
      <c r="J96" s="605"/>
      <c r="K96" s="524">
        <f>F96-H96</f>
        <v>27</v>
      </c>
      <c r="L96" s="523">
        <v>100</v>
      </c>
      <c r="M96" s="605"/>
      <c r="N96" s="605"/>
      <c r="O96" s="597"/>
      <c r="P96" s="607"/>
      <c r="Q96" s="363"/>
      <c r="R96" s="324" t="s">
        <v>559</v>
      </c>
      <c r="S96" s="37"/>
      <c r="Y96" s="37"/>
      <c r="Z96" s="37"/>
    </row>
    <row r="97" spans="1:27" s="369" customFormat="1" ht="13.9" customHeight="1">
      <c r="A97" s="600">
        <v>6</v>
      </c>
      <c r="B97" s="602">
        <v>44293</v>
      </c>
      <c r="C97" s="477"/>
      <c r="D97" s="457" t="s">
        <v>909</v>
      </c>
      <c r="E97" s="478" t="s">
        <v>557</v>
      </c>
      <c r="F97" s="458">
        <v>1048</v>
      </c>
      <c r="G97" s="458">
        <v>1018</v>
      </c>
      <c r="H97" s="458">
        <v>1018</v>
      </c>
      <c r="I97" s="459">
        <v>1100</v>
      </c>
      <c r="J97" s="604" t="s">
        <v>944</v>
      </c>
      <c r="K97" s="523">
        <f>H97-F97</f>
        <v>-30</v>
      </c>
      <c r="L97" s="523">
        <v>200.81250000000003</v>
      </c>
      <c r="M97" s="604">
        <f>(-22*700)-300.81</f>
        <v>-15700.81</v>
      </c>
      <c r="N97" s="604">
        <v>700</v>
      </c>
      <c r="O97" s="596" t="s">
        <v>620</v>
      </c>
      <c r="P97" s="606">
        <v>44267</v>
      </c>
      <c r="Q97" s="363"/>
      <c r="R97" s="324" t="s">
        <v>559</v>
      </c>
      <c r="S97" s="37"/>
      <c r="Y97" s="37"/>
      <c r="Z97" s="37"/>
    </row>
    <row r="98" spans="1:27" s="369" customFormat="1" ht="13.9" customHeight="1">
      <c r="A98" s="601"/>
      <c r="B98" s="603"/>
      <c r="C98" s="477"/>
      <c r="D98" s="457" t="s">
        <v>910</v>
      </c>
      <c r="E98" s="478" t="s">
        <v>890</v>
      </c>
      <c r="F98" s="458">
        <v>21</v>
      </c>
      <c r="G98" s="458"/>
      <c r="H98" s="458">
        <v>13</v>
      </c>
      <c r="I98" s="459"/>
      <c r="J98" s="605"/>
      <c r="K98" s="524">
        <v>8</v>
      </c>
      <c r="L98" s="523">
        <v>100</v>
      </c>
      <c r="M98" s="605"/>
      <c r="N98" s="605"/>
      <c r="O98" s="597"/>
      <c r="P98" s="607"/>
      <c r="Q98" s="363"/>
      <c r="R98" s="324" t="s">
        <v>559</v>
      </c>
      <c r="S98" s="37"/>
      <c r="Y98" s="37"/>
      <c r="Z98" s="37"/>
    </row>
    <row r="99" spans="1:27" s="369" customFormat="1" ht="13.9" customHeight="1">
      <c r="A99" s="600">
        <v>7</v>
      </c>
      <c r="B99" s="602">
        <v>44294</v>
      </c>
      <c r="C99" s="477"/>
      <c r="D99" s="457" t="s">
        <v>915</v>
      </c>
      <c r="E99" s="478" t="s">
        <v>557</v>
      </c>
      <c r="F99" s="458">
        <v>1049</v>
      </c>
      <c r="G99" s="458">
        <v>1018</v>
      </c>
      <c r="H99" s="458">
        <v>1034</v>
      </c>
      <c r="I99" s="459">
        <v>1100</v>
      </c>
      <c r="J99" s="604" t="s">
        <v>917</v>
      </c>
      <c r="K99" s="523">
        <v>-15</v>
      </c>
      <c r="L99" s="523">
        <f t="shared" ref="L99" si="78">(H99*N99)*0.035%</f>
        <v>434.28000000000009</v>
      </c>
      <c r="M99" s="604">
        <v>-12000</v>
      </c>
      <c r="N99" s="604">
        <v>1200</v>
      </c>
      <c r="O99" s="596" t="s">
        <v>620</v>
      </c>
      <c r="P99" s="598">
        <v>44294</v>
      </c>
      <c r="Q99" s="363"/>
      <c r="R99" s="324" t="s">
        <v>559</v>
      </c>
      <c r="S99" s="37"/>
      <c r="Y99" s="37"/>
      <c r="Z99" s="37"/>
    </row>
    <row r="100" spans="1:27" s="369" customFormat="1" ht="13.9" customHeight="1">
      <c r="A100" s="601"/>
      <c r="B100" s="603"/>
      <c r="C100" s="477"/>
      <c r="D100" s="457" t="s">
        <v>916</v>
      </c>
      <c r="E100" s="478" t="s">
        <v>890</v>
      </c>
      <c r="F100" s="458">
        <v>21</v>
      </c>
      <c r="G100" s="458"/>
      <c r="H100" s="458">
        <v>16</v>
      </c>
      <c r="I100" s="459"/>
      <c r="J100" s="605"/>
      <c r="K100" s="524">
        <v>5</v>
      </c>
      <c r="L100" s="523">
        <v>100</v>
      </c>
      <c r="M100" s="605"/>
      <c r="N100" s="605"/>
      <c r="O100" s="597"/>
      <c r="P100" s="599"/>
      <c r="Q100" s="363"/>
      <c r="R100" s="324" t="s">
        <v>559</v>
      </c>
      <c r="S100" s="37"/>
      <c r="Y100" s="37"/>
      <c r="Z100" s="37"/>
    </row>
    <row r="101" spans="1:27" s="369" customFormat="1" ht="13.9" customHeight="1">
      <c r="A101" s="515">
        <v>8</v>
      </c>
      <c r="B101" s="465">
        <v>44302</v>
      </c>
      <c r="C101" s="516"/>
      <c r="D101" s="444" t="s">
        <v>982</v>
      </c>
      <c r="E101" s="517" t="s">
        <v>557</v>
      </c>
      <c r="F101" s="442">
        <v>327.5</v>
      </c>
      <c r="G101" s="442">
        <v>318</v>
      </c>
      <c r="H101" s="442">
        <v>333.5</v>
      </c>
      <c r="I101" s="443">
        <v>345</v>
      </c>
      <c r="J101" s="443" t="s">
        <v>990</v>
      </c>
      <c r="K101" s="518">
        <f t="shared" ref="K101" si="79">H101-F101</f>
        <v>6</v>
      </c>
      <c r="L101" s="521">
        <f t="shared" ref="L101" si="80">(H101*N101)*0.035%</f>
        <v>180.92375000000001</v>
      </c>
      <c r="M101" s="519">
        <f t="shared" ref="M101" si="81">(K101*N101)-L101</f>
        <v>9119.0762500000001</v>
      </c>
      <c r="N101" s="443">
        <v>1550</v>
      </c>
      <c r="O101" s="520" t="s">
        <v>556</v>
      </c>
      <c r="P101" s="441">
        <v>44305</v>
      </c>
      <c r="Q101" s="363"/>
      <c r="R101" s="324" t="s">
        <v>559</v>
      </c>
      <c r="S101" s="37"/>
      <c r="Y101" s="37"/>
      <c r="Z101" s="37"/>
    </row>
    <row r="102" spans="1:27" s="369" customFormat="1" ht="13.9" customHeight="1">
      <c r="A102" s="515">
        <v>9</v>
      </c>
      <c r="B102" s="465">
        <v>44305</v>
      </c>
      <c r="C102" s="516"/>
      <c r="D102" s="444" t="s">
        <v>991</v>
      </c>
      <c r="E102" s="517" t="s">
        <v>557</v>
      </c>
      <c r="F102" s="442">
        <v>2765</v>
      </c>
      <c r="G102" s="442">
        <v>2695</v>
      </c>
      <c r="H102" s="442">
        <v>2805</v>
      </c>
      <c r="I102" s="443" t="s">
        <v>992</v>
      </c>
      <c r="J102" s="443" t="s">
        <v>593</v>
      </c>
      <c r="K102" s="518">
        <f t="shared" ref="K102" si="82">H102-F102</f>
        <v>40</v>
      </c>
      <c r="L102" s="521">
        <f t="shared" ref="L102" si="83">(H102*N102)*0.035%</f>
        <v>196.35000000000002</v>
      </c>
      <c r="M102" s="519">
        <f t="shared" ref="M102" si="84">(K102*N102)-L102</f>
        <v>7803.65</v>
      </c>
      <c r="N102" s="443">
        <v>200</v>
      </c>
      <c r="O102" s="520" t="s">
        <v>556</v>
      </c>
      <c r="P102" s="441">
        <v>44308</v>
      </c>
      <c r="Q102" s="363"/>
      <c r="R102" s="324" t="s">
        <v>559</v>
      </c>
      <c r="S102" s="37"/>
      <c r="Y102" s="37"/>
      <c r="Z102" s="37"/>
    </row>
    <row r="103" spans="1:27" s="369" customFormat="1" ht="13.9" customHeight="1">
      <c r="A103" s="515">
        <v>10</v>
      </c>
      <c r="B103" s="465">
        <v>44305</v>
      </c>
      <c r="C103" s="516"/>
      <c r="D103" s="444" t="s">
        <v>995</v>
      </c>
      <c r="E103" s="517" t="s">
        <v>557</v>
      </c>
      <c r="F103" s="442">
        <v>949</v>
      </c>
      <c r="G103" s="442">
        <v>928</v>
      </c>
      <c r="H103" s="442">
        <v>962</v>
      </c>
      <c r="I103" s="443">
        <v>990</v>
      </c>
      <c r="J103" s="443" t="s">
        <v>1001</v>
      </c>
      <c r="K103" s="518">
        <f t="shared" ref="K103:K105" si="85">H103-F103</f>
        <v>13</v>
      </c>
      <c r="L103" s="521">
        <f t="shared" ref="L103:L105" si="86">(H103*N103)*0.035%</f>
        <v>218.85500000000002</v>
      </c>
      <c r="M103" s="519">
        <f t="shared" ref="M103:M105" si="87">(K103*N103)-L103</f>
        <v>8231.1450000000004</v>
      </c>
      <c r="N103" s="443">
        <v>650</v>
      </c>
      <c r="O103" s="520" t="s">
        <v>556</v>
      </c>
      <c r="P103" s="522">
        <v>44305</v>
      </c>
      <c r="Q103" s="363"/>
      <c r="R103" s="324" t="s">
        <v>792</v>
      </c>
      <c r="S103" s="37"/>
      <c r="Y103" s="37"/>
      <c r="Z103" s="37"/>
    </row>
    <row r="104" spans="1:27" s="369" customFormat="1" ht="13.9" customHeight="1">
      <c r="A104" s="506">
        <v>11</v>
      </c>
      <c r="B104" s="470">
        <v>44305</v>
      </c>
      <c r="C104" s="477"/>
      <c r="D104" s="457" t="s">
        <v>996</v>
      </c>
      <c r="E104" s="478" t="s">
        <v>557</v>
      </c>
      <c r="F104" s="458">
        <v>992</v>
      </c>
      <c r="G104" s="458">
        <v>972</v>
      </c>
      <c r="H104" s="458">
        <v>972</v>
      </c>
      <c r="I104" s="459">
        <v>1030</v>
      </c>
      <c r="J104" s="459" t="s">
        <v>1011</v>
      </c>
      <c r="K104" s="557">
        <f t="shared" si="85"/>
        <v>-20</v>
      </c>
      <c r="L104" s="523">
        <f t="shared" si="86"/>
        <v>238.14000000000004</v>
      </c>
      <c r="M104" s="496">
        <f t="shared" si="87"/>
        <v>-14238.14</v>
      </c>
      <c r="N104" s="459">
        <v>700</v>
      </c>
      <c r="O104" s="497" t="s">
        <v>620</v>
      </c>
      <c r="P104" s="533">
        <v>44306</v>
      </c>
      <c r="Q104" s="363"/>
      <c r="R104" s="324" t="s">
        <v>559</v>
      </c>
      <c r="S104" s="37"/>
      <c r="Y104" s="37"/>
      <c r="Z104" s="37"/>
    </row>
    <row r="105" spans="1:27" s="369" customFormat="1" ht="13.9" customHeight="1">
      <c r="A105" s="515">
        <v>12</v>
      </c>
      <c r="B105" s="465">
        <v>44306</v>
      </c>
      <c r="C105" s="516"/>
      <c r="D105" s="444" t="s">
        <v>1022</v>
      </c>
      <c r="E105" s="517" t="s">
        <v>557</v>
      </c>
      <c r="F105" s="442">
        <v>2800</v>
      </c>
      <c r="G105" s="442">
        <v>2735</v>
      </c>
      <c r="H105" s="442">
        <v>2845</v>
      </c>
      <c r="I105" s="443" t="s">
        <v>1023</v>
      </c>
      <c r="J105" s="443" t="s">
        <v>889</v>
      </c>
      <c r="K105" s="518">
        <f t="shared" si="85"/>
        <v>45</v>
      </c>
      <c r="L105" s="521">
        <f t="shared" si="86"/>
        <v>199.15000000000003</v>
      </c>
      <c r="M105" s="519">
        <f t="shared" si="87"/>
        <v>8800.85</v>
      </c>
      <c r="N105" s="443">
        <v>200</v>
      </c>
      <c r="O105" s="520" t="s">
        <v>556</v>
      </c>
      <c r="P105" s="441">
        <v>44308</v>
      </c>
      <c r="Q105" s="363"/>
      <c r="R105" s="324" t="s">
        <v>792</v>
      </c>
      <c r="S105" s="37"/>
      <c r="Y105" s="37"/>
      <c r="Z105" s="37"/>
    </row>
    <row r="106" spans="1:27" s="369" customFormat="1" ht="13.9" customHeight="1">
      <c r="A106" s="515">
        <v>13</v>
      </c>
      <c r="B106" s="465">
        <v>44308</v>
      </c>
      <c r="C106" s="516"/>
      <c r="D106" s="444" t="s">
        <v>1033</v>
      </c>
      <c r="E106" s="517" t="s">
        <v>557</v>
      </c>
      <c r="F106" s="442">
        <v>2782.5</v>
      </c>
      <c r="G106" s="442">
        <v>2718</v>
      </c>
      <c r="H106" s="442">
        <v>2824</v>
      </c>
      <c r="I106" s="443" t="s">
        <v>1023</v>
      </c>
      <c r="J106" s="443" t="s">
        <v>1041</v>
      </c>
      <c r="K106" s="518">
        <f t="shared" ref="K106" si="88">H106-F106</f>
        <v>41.5</v>
      </c>
      <c r="L106" s="521">
        <f t="shared" ref="L106" si="89">(H106*N106)*0.035%</f>
        <v>197.68000000000004</v>
      </c>
      <c r="M106" s="519">
        <f t="shared" ref="M106" si="90">(K106*N106)-L106</f>
        <v>8102.32</v>
      </c>
      <c r="N106" s="443">
        <v>200</v>
      </c>
      <c r="O106" s="520" t="s">
        <v>556</v>
      </c>
      <c r="P106" s="441">
        <v>44309</v>
      </c>
      <c r="Q106" s="363"/>
      <c r="R106" s="324" t="s">
        <v>792</v>
      </c>
      <c r="S106" s="37"/>
      <c r="Y106" s="37"/>
      <c r="Z106" s="37"/>
    </row>
    <row r="107" spans="1:27" s="369" customFormat="1" ht="13.9" customHeight="1">
      <c r="A107" s="515">
        <v>14</v>
      </c>
      <c r="B107" s="465">
        <v>44309</v>
      </c>
      <c r="C107" s="516"/>
      <c r="D107" s="444" t="s">
        <v>991</v>
      </c>
      <c r="E107" s="517" t="s">
        <v>557</v>
      </c>
      <c r="F107" s="442">
        <v>2745</v>
      </c>
      <c r="G107" s="442">
        <v>2685</v>
      </c>
      <c r="H107" s="442">
        <v>2785</v>
      </c>
      <c r="I107" s="443">
        <v>2850</v>
      </c>
      <c r="J107" s="443" t="s">
        <v>593</v>
      </c>
      <c r="K107" s="518">
        <f t="shared" ref="K107" si="91">H107-F107</f>
        <v>40</v>
      </c>
      <c r="L107" s="521">
        <f t="shared" ref="L107" si="92">(H107*N107)*0.035%</f>
        <v>194.95000000000002</v>
      </c>
      <c r="M107" s="519">
        <f t="shared" ref="M107" si="93">(K107*N107)-L107</f>
        <v>7805.05</v>
      </c>
      <c r="N107" s="443">
        <v>200</v>
      </c>
      <c r="O107" s="520" t="s">
        <v>556</v>
      </c>
      <c r="P107" s="522">
        <v>44309</v>
      </c>
      <c r="Q107" s="363"/>
      <c r="R107" s="324" t="s">
        <v>559</v>
      </c>
      <c r="S107" s="37"/>
      <c r="Y107" s="37"/>
      <c r="Z107" s="37"/>
    </row>
    <row r="108" spans="1:27" s="369" customFormat="1" ht="15" customHeight="1">
      <c r="A108" s="558">
        <v>15</v>
      </c>
      <c r="B108" s="559">
        <v>44313</v>
      </c>
      <c r="C108" s="560"/>
      <c r="D108" s="561" t="s">
        <v>995</v>
      </c>
      <c r="E108" s="548" t="s">
        <v>557</v>
      </c>
      <c r="F108" s="548">
        <v>973</v>
      </c>
      <c r="G108" s="562">
        <v>950</v>
      </c>
      <c r="H108" s="562">
        <v>975</v>
      </c>
      <c r="I108" s="548">
        <v>1000</v>
      </c>
      <c r="J108" s="563" t="s">
        <v>999</v>
      </c>
      <c r="K108" s="563">
        <f t="shared" ref="K108:K109" si="94">H108-F108</f>
        <v>2</v>
      </c>
      <c r="L108" s="564">
        <f t="shared" ref="L108:L109" si="95">(H108*N108)*0.035%</f>
        <v>221.81250000000003</v>
      </c>
      <c r="M108" s="564">
        <f t="shared" ref="M108:M109" si="96">(K108*N108)-L108</f>
        <v>1078.1875</v>
      </c>
      <c r="N108" s="563">
        <v>650</v>
      </c>
      <c r="O108" s="563" t="s">
        <v>665</v>
      </c>
      <c r="P108" s="554">
        <v>44315</v>
      </c>
      <c r="Q108" s="4"/>
      <c r="R108" s="324"/>
      <c r="S108" s="37"/>
      <c r="T108" s="37"/>
      <c r="U108" s="37"/>
      <c r="V108" s="37"/>
      <c r="W108" s="37"/>
      <c r="X108" s="37"/>
      <c r="Y108" s="37"/>
      <c r="Z108" s="37"/>
      <c r="AA108" s="37"/>
    </row>
    <row r="109" spans="1:27" s="369" customFormat="1" ht="13.9" customHeight="1">
      <c r="A109" s="506">
        <v>16</v>
      </c>
      <c r="B109" s="470">
        <v>44314</v>
      </c>
      <c r="C109" s="477"/>
      <c r="D109" s="457" t="s">
        <v>1074</v>
      </c>
      <c r="E109" s="478" t="s">
        <v>557</v>
      </c>
      <c r="F109" s="458">
        <v>2957.5</v>
      </c>
      <c r="G109" s="458">
        <v>2915</v>
      </c>
      <c r="H109" s="458">
        <v>2915</v>
      </c>
      <c r="I109" s="459">
        <v>3040</v>
      </c>
      <c r="J109" s="459" t="s">
        <v>1088</v>
      </c>
      <c r="K109" s="581">
        <f t="shared" si="94"/>
        <v>-42.5</v>
      </c>
      <c r="L109" s="523">
        <f t="shared" si="95"/>
        <v>306.07500000000005</v>
      </c>
      <c r="M109" s="496">
        <f t="shared" si="96"/>
        <v>-13056.075000000001</v>
      </c>
      <c r="N109" s="459">
        <v>300</v>
      </c>
      <c r="O109" s="497" t="s">
        <v>620</v>
      </c>
      <c r="P109" s="533">
        <v>44315</v>
      </c>
      <c r="Q109" s="363"/>
      <c r="R109" s="324"/>
      <c r="S109" s="37"/>
      <c r="Y109" s="37"/>
      <c r="Z109" s="37"/>
    </row>
    <row r="110" spans="1:27" s="369" customFormat="1" ht="13.9" customHeight="1">
      <c r="A110" s="507"/>
      <c r="B110" s="416"/>
      <c r="C110" s="417"/>
      <c r="D110" s="410"/>
      <c r="E110" s="411"/>
      <c r="F110" s="387"/>
      <c r="G110" s="387"/>
      <c r="H110" s="387"/>
      <c r="I110" s="352"/>
      <c r="J110" s="352"/>
      <c r="K110" s="508"/>
      <c r="L110" s="404"/>
      <c r="M110" s="494"/>
      <c r="N110" s="352"/>
      <c r="O110" s="380"/>
      <c r="P110" s="393"/>
      <c r="Q110" s="363"/>
      <c r="R110" s="324"/>
      <c r="S110" s="37"/>
      <c r="Y110" s="37"/>
      <c r="Z110" s="37"/>
    </row>
    <row r="111" spans="1:27" s="369" customFormat="1" ht="13.9" customHeight="1">
      <c r="A111" s="507"/>
      <c r="B111" s="416"/>
      <c r="C111" s="417"/>
      <c r="D111" s="410"/>
      <c r="E111" s="411"/>
      <c r="F111" s="387"/>
      <c r="G111" s="387"/>
      <c r="H111" s="387"/>
      <c r="I111" s="352"/>
      <c r="J111" s="352"/>
      <c r="K111" s="508"/>
      <c r="L111" s="404"/>
      <c r="M111" s="494"/>
      <c r="N111" s="352"/>
      <c r="O111" s="380"/>
      <c r="P111" s="393"/>
      <c r="Q111" s="363"/>
      <c r="R111" s="324"/>
      <c r="S111" s="37"/>
      <c r="Y111" s="37"/>
      <c r="Z111" s="37"/>
    </row>
    <row r="112" spans="1:27" s="369" customFormat="1" ht="13.9" customHeight="1">
      <c r="A112" s="418"/>
      <c r="B112" s="416"/>
      <c r="C112" s="417"/>
      <c r="D112" s="410"/>
      <c r="E112" s="411"/>
      <c r="F112" s="387"/>
      <c r="G112" s="387"/>
      <c r="H112" s="387"/>
      <c r="I112" s="352"/>
      <c r="J112" s="352"/>
      <c r="K112" s="352"/>
      <c r="L112" s="352"/>
      <c r="M112" s="352"/>
      <c r="N112" s="352"/>
      <c r="O112" s="352"/>
      <c r="P112" s="352"/>
      <c r="Q112" s="363"/>
      <c r="R112" s="324"/>
      <c r="S112" s="37"/>
      <c r="Y112" s="37"/>
      <c r="Z112" s="37"/>
    </row>
    <row r="113" spans="1:34" s="369" customFormat="1" ht="13.9" customHeight="1">
      <c r="A113" s="428"/>
      <c r="B113" s="422"/>
      <c r="C113" s="429"/>
      <c r="D113" s="430"/>
      <c r="E113" s="353"/>
      <c r="F113" s="397"/>
      <c r="G113" s="397"/>
      <c r="H113" s="397"/>
      <c r="I113" s="395"/>
      <c r="J113" s="395"/>
      <c r="K113" s="395"/>
      <c r="L113" s="395"/>
      <c r="M113" s="395"/>
      <c r="N113" s="395"/>
      <c r="O113" s="395"/>
      <c r="P113" s="395"/>
      <c r="Q113" s="363"/>
      <c r="R113" s="324"/>
      <c r="S113" s="37"/>
      <c r="Y113" s="37"/>
      <c r="Z113" s="37"/>
    </row>
    <row r="114" spans="1:34" s="3" customFormat="1">
      <c r="A114" s="41"/>
      <c r="B114" s="42"/>
      <c r="C114" s="43"/>
      <c r="D114" s="44"/>
      <c r="E114" s="45"/>
      <c r="F114" s="46"/>
      <c r="G114" s="46"/>
      <c r="H114" s="46"/>
      <c r="I114" s="46"/>
      <c r="J114" s="14"/>
      <c r="K114" s="88"/>
      <c r="L114" s="88"/>
      <c r="M114" s="14"/>
      <c r="N114" s="13"/>
      <c r="O114" s="89"/>
      <c r="P114" s="2"/>
      <c r="Q114" s="1"/>
      <c r="R114" s="14"/>
      <c r="Z114" s="6"/>
      <c r="AA114" s="6"/>
      <c r="AB114" s="6"/>
      <c r="AC114" s="6"/>
      <c r="AD114" s="6"/>
      <c r="AE114" s="6"/>
      <c r="AF114" s="6"/>
      <c r="AG114" s="6"/>
      <c r="AH114" s="6"/>
    </row>
    <row r="115" spans="1:34" s="3" customFormat="1" ht="15">
      <c r="A115" s="47" t="s">
        <v>573</v>
      </c>
      <c r="B115" s="47"/>
      <c r="C115" s="47"/>
      <c r="D115" s="47"/>
      <c r="E115" s="48"/>
      <c r="F115" s="46"/>
      <c r="G115" s="46"/>
      <c r="H115" s="46"/>
      <c r="I115" s="46"/>
      <c r="J115" s="50"/>
      <c r="K115" s="9"/>
      <c r="L115" s="9"/>
      <c r="M115" s="9"/>
      <c r="N115" s="8"/>
      <c r="O115" s="50"/>
      <c r="P115" s="2"/>
      <c r="Q115" s="1"/>
      <c r="R115" s="14"/>
      <c r="Z115" s="6"/>
      <c r="AA115" s="6"/>
      <c r="AB115" s="6"/>
      <c r="AC115" s="6"/>
      <c r="AD115" s="6"/>
      <c r="AE115" s="6"/>
      <c r="AF115" s="6"/>
      <c r="AG115" s="6"/>
      <c r="AH115" s="6"/>
    </row>
    <row r="116" spans="1:34" s="3" customFormat="1" ht="38.25">
      <c r="A116" s="18" t="s">
        <v>16</v>
      </c>
      <c r="B116" s="18" t="s">
        <v>534</v>
      </c>
      <c r="C116" s="18"/>
      <c r="D116" s="19" t="s">
        <v>545</v>
      </c>
      <c r="E116" s="18" t="s">
        <v>546</v>
      </c>
      <c r="F116" s="18" t="s">
        <v>547</v>
      </c>
      <c r="G116" s="49" t="s">
        <v>566</v>
      </c>
      <c r="H116" s="18" t="s">
        <v>549</v>
      </c>
      <c r="I116" s="18" t="s">
        <v>550</v>
      </c>
      <c r="J116" s="17" t="s">
        <v>551</v>
      </c>
      <c r="K116" s="17" t="s">
        <v>574</v>
      </c>
      <c r="L116" s="60" t="s">
        <v>819</v>
      </c>
      <c r="M116" s="74" t="s">
        <v>568</v>
      </c>
      <c r="N116" s="18" t="s">
        <v>569</v>
      </c>
      <c r="O116" s="18" t="s">
        <v>554</v>
      </c>
      <c r="P116" s="19" t="s">
        <v>555</v>
      </c>
      <c r="Q116" s="1"/>
      <c r="R116" s="14"/>
      <c r="Z116" s="6"/>
      <c r="AA116" s="6"/>
      <c r="AB116" s="6"/>
      <c r="AC116" s="6"/>
      <c r="AD116" s="6"/>
      <c r="AE116" s="6"/>
      <c r="AF116" s="6"/>
      <c r="AG116" s="6"/>
      <c r="AH116" s="6"/>
    </row>
    <row r="117" spans="1:34" s="369" customFormat="1" ht="13.9" customHeight="1">
      <c r="A117" s="506">
        <v>1</v>
      </c>
      <c r="B117" s="470">
        <v>44287</v>
      </c>
      <c r="C117" s="477"/>
      <c r="D117" s="457" t="s">
        <v>866</v>
      </c>
      <c r="E117" s="478" t="s">
        <v>557</v>
      </c>
      <c r="F117" s="458">
        <v>94</v>
      </c>
      <c r="G117" s="458">
        <v>58</v>
      </c>
      <c r="H117" s="458">
        <v>58</v>
      </c>
      <c r="I117" s="505" t="s">
        <v>867</v>
      </c>
      <c r="J117" s="459" t="s">
        <v>868</v>
      </c>
      <c r="K117" s="504">
        <f>H117-F117</f>
        <v>-36</v>
      </c>
      <c r="L117" s="459">
        <v>100</v>
      </c>
      <c r="M117" s="496">
        <f t="shared" ref="M117" si="97">(K117*N117)-L117</f>
        <v>-2800</v>
      </c>
      <c r="N117" s="459">
        <v>75</v>
      </c>
      <c r="O117" s="497" t="s">
        <v>620</v>
      </c>
      <c r="P117" s="501">
        <v>44287</v>
      </c>
      <c r="Q117" s="363"/>
      <c r="R117" s="324" t="s">
        <v>559</v>
      </c>
      <c r="S117" s="37"/>
      <c r="Y117" s="37"/>
      <c r="Z117" s="37"/>
    </row>
    <row r="118" spans="1:34" s="369" customFormat="1" ht="13.9" customHeight="1">
      <c r="A118" s="515">
        <v>2</v>
      </c>
      <c r="B118" s="465">
        <v>44287</v>
      </c>
      <c r="C118" s="516"/>
      <c r="D118" s="444" t="s">
        <v>869</v>
      </c>
      <c r="E118" s="517" t="s">
        <v>557</v>
      </c>
      <c r="F118" s="442">
        <v>295</v>
      </c>
      <c r="G118" s="442">
        <v>95</v>
      </c>
      <c r="H118" s="442">
        <v>395</v>
      </c>
      <c r="I118" s="443">
        <v>600</v>
      </c>
      <c r="J118" s="443" t="s">
        <v>875</v>
      </c>
      <c r="K118" s="518">
        <f>H118-F118</f>
        <v>100</v>
      </c>
      <c r="L118" s="443">
        <v>100</v>
      </c>
      <c r="M118" s="519">
        <f t="shared" ref="M118" si="98">(K118*N118)-L118</f>
        <v>2400</v>
      </c>
      <c r="N118" s="443">
        <v>25</v>
      </c>
      <c r="O118" s="520" t="s">
        <v>556</v>
      </c>
      <c r="P118" s="441">
        <v>44291</v>
      </c>
      <c r="Q118" s="363"/>
      <c r="R118" s="324" t="s">
        <v>559</v>
      </c>
      <c r="S118" s="37"/>
      <c r="Y118" s="37"/>
      <c r="Z118" s="37"/>
    </row>
    <row r="119" spans="1:34" s="369" customFormat="1" ht="13.9" customHeight="1">
      <c r="A119" s="515">
        <v>3</v>
      </c>
      <c r="B119" s="465">
        <v>44291</v>
      </c>
      <c r="C119" s="516"/>
      <c r="D119" s="444" t="s">
        <v>876</v>
      </c>
      <c r="E119" s="517" t="s">
        <v>557</v>
      </c>
      <c r="F119" s="442">
        <v>62.5</v>
      </c>
      <c r="G119" s="442">
        <v>30</v>
      </c>
      <c r="H119" s="442">
        <v>77.5</v>
      </c>
      <c r="I119" s="443">
        <v>140</v>
      </c>
      <c r="J119" s="443" t="s">
        <v>887</v>
      </c>
      <c r="K119" s="518">
        <f>H119-F119</f>
        <v>15</v>
      </c>
      <c r="L119" s="443">
        <v>100</v>
      </c>
      <c r="M119" s="519">
        <f t="shared" ref="M119" si="99">(K119*N119)-L119</f>
        <v>1025</v>
      </c>
      <c r="N119" s="443">
        <v>75</v>
      </c>
      <c r="O119" s="520" t="s">
        <v>556</v>
      </c>
      <c r="P119" s="441">
        <v>44292</v>
      </c>
      <c r="Q119" s="363"/>
      <c r="R119" s="324" t="s">
        <v>792</v>
      </c>
      <c r="S119" s="37"/>
      <c r="Y119" s="37"/>
      <c r="Z119" s="37"/>
    </row>
    <row r="120" spans="1:34" s="369" customFormat="1" ht="13.9" customHeight="1">
      <c r="A120" s="515">
        <v>4</v>
      </c>
      <c r="B120" s="465">
        <v>44292</v>
      </c>
      <c r="C120" s="516"/>
      <c r="D120" s="444" t="s">
        <v>866</v>
      </c>
      <c r="E120" s="517" t="s">
        <v>557</v>
      </c>
      <c r="F120" s="442">
        <v>72</v>
      </c>
      <c r="G120" s="442">
        <v>30</v>
      </c>
      <c r="H120" s="442">
        <v>89</v>
      </c>
      <c r="I120" s="443">
        <v>140</v>
      </c>
      <c r="J120" s="443" t="s">
        <v>888</v>
      </c>
      <c r="K120" s="518">
        <f t="shared" ref="K120:K123" si="100">H120-F120</f>
        <v>17</v>
      </c>
      <c r="L120" s="443">
        <v>100</v>
      </c>
      <c r="M120" s="519">
        <f t="shared" ref="M120:M125" si="101">(K120*N120)-L120</f>
        <v>1175</v>
      </c>
      <c r="N120" s="443">
        <v>75</v>
      </c>
      <c r="O120" s="520" t="s">
        <v>556</v>
      </c>
      <c r="P120" s="522">
        <v>44292</v>
      </c>
      <c r="Q120" s="363"/>
      <c r="R120" s="324" t="s">
        <v>792</v>
      </c>
      <c r="S120" s="37"/>
      <c r="Y120" s="37"/>
      <c r="Z120" s="37"/>
    </row>
    <row r="121" spans="1:34" s="369" customFormat="1" ht="13.9" customHeight="1">
      <c r="A121" s="515">
        <v>5</v>
      </c>
      <c r="B121" s="465">
        <v>44292</v>
      </c>
      <c r="C121" s="516"/>
      <c r="D121" s="444" t="s">
        <v>884</v>
      </c>
      <c r="E121" s="517" t="s">
        <v>557</v>
      </c>
      <c r="F121" s="442">
        <v>8.15</v>
      </c>
      <c r="G121" s="442">
        <v>5</v>
      </c>
      <c r="H121" s="442">
        <v>9.1999999999999993</v>
      </c>
      <c r="I121" s="443">
        <v>14</v>
      </c>
      <c r="J121" s="443" t="s">
        <v>892</v>
      </c>
      <c r="K121" s="518">
        <f t="shared" si="100"/>
        <v>1.0499999999999989</v>
      </c>
      <c r="L121" s="443">
        <v>100</v>
      </c>
      <c r="M121" s="519">
        <f t="shared" si="101"/>
        <v>1789.9999999999982</v>
      </c>
      <c r="N121" s="443">
        <v>1800</v>
      </c>
      <c r="O121" s="520" t="s">
        <v>556</v>
      </c>
      <c r="P121" s="522">
        <v>44292</v>
      </c>
      <c r="Q121" s="363"/>
      <c r="R121" s="324" t="s">
        <v>792</v>
      </c>
      <c r="S121" s="37"/>
      <c r="Y121" s="37"/>
      <c r="Z121" s="37"/>
    </row>
    <row r="122" spans="1:34" s="369" customFormat="1" ht="13.9" customHeight="1">
      <c r="A122" s="515">
        <v>6</v>
      </c>
      <c r="B122" s="465">
        <v>44292</v>
      </c>
      <c r="C122" s="516"/>
      <c r="D122" s="444" t="s">
        <v>866</v>
      </c>
      <c r="E122" s="517" t="s">
        <v>557</v>
      </c>
      <c r="F122" s="442">
        <v>65</v>
      </c>
      <c r="G122" s="442">
        <v>28</v>
      </c>
      <c r="H122" s="442">
        <v>82</v>
      </c>
      <c r="I122" s="443">
        <v>140</v>
      </c>
      <c r="J122" s="443" t="s">
        <v>888</v>
      </c>
      <c r="K122" s="518">
        <f t="shared" si="100"/>
        <v>17</v>
      </c>
      <c r="L122" s="443">
        <v>100</v>
      </c>
      <c r="M122" s="519">
        <f t="shared" si="101"/>
        <v>1175</v>
      </c>
      <c r="N122" s="443">
        <v>75</v>
      </c>
      <c r="O122" s="520" t="s">
        <v>556</v>
      </c>
      <c r="P122" s="522">
        <v>44292</v>
      </c>
      <c r="Q122" s="363"/>
      <c r="R122" s="324" t="s">
        <v>792</v>
      </c>
      <c r="S122" s="37"/>
      <c r="Y122" s="37"/>
      <c r="Z122" s="37"/>
    </row>
    <row r="123" spans="1:34" s="369" customFormat="1" ht="13.9" customHeight="1">
      <c r="A123" s="515">
        <v>7</v>
      </c>
      <c r="B123" s="465">
        <v>44292</v>
      </c>
      <c r="C123" s="516"/>
      <c r="D123" s="444" t="s">
        <v>885</v>
      </c>
      <c r="E123" s="517" t="s">
        <v>557</v>
      </c>
      <c r="F123" s="442">
        <v>85</v>
      </c>
      <c r="G123" s="442">
        <v>40</v>
      </c>
      <c r="H123" s="442">
        <v>100</v>
      </c>
      <c r="I123" s="443" t="s">
        <v>886</v>
      </c>
      <c r="J123" s="443" t="s">
        <v>887</v>
      </c>
      <c r="K123" s="518">
        <f t="shared" si="100"/>
        <v>15</v>
      </c>
      <c r="L123" s="443">
        <v>100</v>
      </c>
      <c r="M123" s="519">
        <f t="shared" si="101"/>
        <v>1025</v>
      </c>
      <c r="N123" s="443">
        <v>75</v>
      </c>
      <c r="O123" s="520" t="s">
        <v>556</v>
      </c>
      <c r="P123" s="522">
        <v>44292</v>
      </c>
      <c r="Q123" s="363"/>
      <c r="R123" s="324" t="s">
        <v>792</v>
      </c>
      <c r="S123" s="37"/>
      <c r="Y123" s="37"/>
      <c r="Z123" s="37"/>
    </row>
    <row r="124" spans="1:34" s="369" customFormat="1" ht="13.9" customHeight="1">
      <c r="A124" s="506">
        <v>8</v>
      </c>
      <c r="B124" s="470">
        <v>44293</v>
      </c>
      <c r="C124" s="477"/>
      <c r="D124" s="457" t="s">
        <v>901</v>
      </c>
      <c r="E124" s="478" t="s">
        <v>557</v>
      </c>
      <c r="F124" s="458">
        <v>72</v>
      </c>
      <c r="G124" s="458">
        <v>30</v>
      </c>
      <c r="H124" s="458">
        <v>30</v>
      </c>
      <c r="I124" s="459" t="s">
        <v>886</v>
      </c>
      <c r="J124" s="459" t="s">
        <v>902</v>
      </c>
      <c r="K124" s="504">
        <f>H124-F124</f>
        <v>-42</v>
      </c>
      <c r="L124" s="459">
        <v>100</v>
      </c>
      <c r="M124" s="496">
        <f t="shared" si="101"/>
        <v>-3250</v>
      </c>
      <c r="N124" s="459">
        <v>75</v>
      </c>
      <c r="O124" s="497" t="s">
        <v>620</v>
      </c>
      <c r="P124" s="501">
        <v>44293</v>
      </c>
      <c r="Q124" s="363"/>
      <c r="R124" s="324" t="s">
        <v>792</v>
      </c>
      <c r="S124" s="37"/>
      <c r="Y124" s="37"/>
      <c r="Z124" s="37"/>
    </row>
    <row r="125" spans="1:34" s="369" customFormat="1" ht="13.9" customHeight="1">
      <c r="A125" s="515">
        <v>9</v>
      </c>
      <c r="B125" s="465">
        <v>44293</v>
      </c>
      <c r="C125" s="516"/>
      <c r="D125" s="444" t="s">
        <v>903</v>
      </c>
      <c r="E125" s="517" t="s">
        <v>557</v>
      </c>
      <c r="F125" s="442">
        <v>330</v>
      </c>
      <c r="G125" s="442">
        <v>70</v>
      </c>
      <c r="H125" s="442">
        <v>390</v>
      </c>
      <c r="I125" s="443">
        <v>600</v>
      </c>
      <c r="J125" s="443" t="s">
        <v>787</v>
      </c>
      <c r="K125" s="518">
        <f>H125-F125</f>
        <v>60</v>
      </c>
      <c r="L125" s="443">
        <v>100</v>
      </c>
      <c r="M125" s="519">
        <f t="shared" si="101"/>
        <v>1400</v>
      </c>
      <c r="N125" s="443">
        <v>25</v>
      </c>
      <c r="O125" s="520" t="s">
        <v>556</v>
      </c>
      <c r="P125" s="522">
        <v>44293</v>
      </c>
      <c r="Q125" s="363"/>
      <c r="R125" s="324" t="s">
        <v>559</v>
      </c>
      <c r="S125" s="37"/>
      <c r="Y125" s="37"/>
      <c r="Z125" s="37"/>
    </row>
    <row r="126" spans="1:34" s="369" customFormat="1" ht="13.9" customHeight="1">
      <c r="A126" s="506">
        <v>10</v>
      </c>
      <c r="B126" s="470">
        <v>44293</v>
      </c>
      <c r="C126" s="477"/>
      <c r="D126" s="457" t="s">
        <v>903</v>
      </c>
      <c r="E126" s="478" t="s">
        <v>557</v>
      </c>
      <c r="F126" s="458">
        <v>330</v>
      </c>
      <c r="G126" s="458">
        <v>70</v>
      </c>
      <c r="H126" s="458">
        <v>130</v>
      </c>
      <c r="I126" s="459">
        <v>600</v>
      </c>
      <c r="J126" s="459" t="s">
        <v>904</v>
      </c>
      <c r="K126" s="504">
        <f>H126-F126</f>
        <v>-200</v>
      </c>
      <c r="L126" s="459">
        <v>100</v>
      </c>
      <c r="M126" s="496">
        <f t="shared" ref="M126:M128" si="102">(K126*N126)-L126</f>
        <v>-5100</v>
      </c>
      <c r="N126" s="459">
        <v>25</v>
      </c>
      <c r="O126" s="497" t="s">
        <v>620</v>
      </c>
      <c r="P126" s="501">
        <v>44293</v>
      </c>
      <c r="Q126" s="363"/>
      <c r="R126" s="324" t="s">
        <v>559</v>
      </c>
      <c r="S126" s="37"/>
      <c r="Y126" s="37"/>
      <c r="Z126" s="37"/>
    </row>
    <row r="127" spans="1:34" s="369" customFormat="1" ht="13.9" customHeight="1">
      <c r="A127" s="515">
        <v>11</v>
      </c>
      <c r="B127" s="465">
        <v>44293</v>
      </c>
      <c r="C127" s="516"/>
      <c r="D127" s="444" t="s">
        <v>884</v>
      </c>
      <c r="E127" s="517" t="s">
        <v>557</v>
      </c>
      <c r="F127" s="442">
        <v>7.15</v>
      </c>
      <c r="G127" s="442">
        <v>4</v>
      </c>
      <c r="H127" s="442">
        <v>8.15</v>
      </c>
      <c r="I127" s="443">
        <v>12</v>
      </c>
      <c r="J127" s="443" t="s">
        <v>1014</v>
      </c>
      <c r="K127" s="518">
        <f t="shared" ref="K127:K129" si="103">H127-F127</f>
        <v>1</v>
      </c>
      <c r="L127" s="443">
        <v>100</v>
      </c>
      <c r="M127" s="519">
        <f t="shared" si="102"/>
        <v>1700</v>
      </c>
      <c r="N127" s="443">
        <v>1800</v>
      </c>
      <c r="O127" s="520" t="s">
        <v>556</v>
      </c>
      <c r="P127" s="522">
        <v>44294</v>
      </c>
      <c r="Q127" s="363"/>
      <c r="R127" s="324" t="s">
        <v>792</v>
      </c>
      <c r="S127" s="37"/>
      <c r="Y127" s="37"/>
      <c r="Z127" s="37"/>
    </row>
    <row r="128" spans="1:34" s="369" customFormat="1" ht="13.9" customHeight="1">
      <c r="A128" s="515">
        <v>12</v>
      </c>
      <c r="B128" s="465">
        <v>44294</v>
      </c>
      <c r="C128" s="516"/>
      <c r="D128" s="444" t="s">
        <v>920</v>
      </c>
      <c r="E128" s="517" t="s">
        <v>557</v>
      </c>
      <c r="F128" s="442">
        <v>28</v>
      </c>
      <c r="G128" s="442"/>
      <c r="H128" s="442">
        <v>44</v>
      </c>
      <c r="I128" s="443">
        <v>70</v>
      </c>
      <c r="J128" s="443" t="s">
        <v>921</v>
      </c>
      <c r="K128" s="518">
        <f t="shared" si="103"/>
        <v>16</v>
      </c>
      <c r="L128" s="443">
        <v>100</v>
      </c>
      <c r="M128" s="519">
        <f t="shared" si="102"/>
        <v>1100</v>
      </c>
      <c r="N128" s="443">
        <v>75</v>
      </c>
      <c r="O128" s="520" t="s">
        <v>556</v>
      </c>
      <c r="P128" s="522">
        <v>44294</v>
      </c>
      <c r="Q128" s="363"/>
      <c r="R128" s="324" t="s">
        <v>792</v>
      </c>
      <c r="S128" s="37"/>
      <c r="Y128" s="37"/>
      <c r="Z128" s="37"/>
    </row>
    <row r="129" spans="1:26" s="369" customFormat="1" ht="13.9" customHeight="1">
      <c r="A129" s="515">
        <v>13</v>
      </c>
      <c r="B129" s="465">
        <v>44294</v>
      </c>
      <c r="C129" s="516"/>
      <c r="D129" s="444" t="s">
        <v>920</v>
      </c>
      <c r="E129" s="517" t="s">
        <v>557</v>
      </c>
      <c r="F129" s="442">
        <v>17</v>
      </c>
      <c r="G129" s="442"/>
      <c r="H129" s="442">
        <v>33</v>
      </c>
      <c r="I129" s="443">
        <v>50</v>
      </c>
      <c r="J129" s="443" t="s">
        <v>921</v>
      </c>
      <c r="K129" s="518">
        <f t="shared" si="103"/>
        <v>16</v>
      </c>
      <c r="L129" s="443">
        <v>100</v>
      </c>
      <c r="M129" s="519">
        <f t="shared" ref="M129:M131" si="104">(K129*N129)-L129</f>
        <v>1100</v>
      </c>
      <c r="N129" s="443">
        <v>75</v>
      </c>
      <c r="O129" s="520" t="s">
        <v>556</v>
      </c>
      <c r="P129" s="522">
        <v>44294</v>
      </c>
      <c r="Q129" s="363"/>
      <c r="R129" s="324" t="s">
        <v>792</v>
      </c>
      <c r="S129" s="37"/>
      <c r="Y129" s="37"/>
      <c r="Z129" s="37"/>
    </row>
    <row r="130" spans="1:26" s="369" customFormat="1" ht="13.9" customHeight="1">
      <c r="A130" s="515">
        <v>14</v>
      </c>
      <c r="B130" s="465">
        <v>44294</v>
      </c>
      <c r="C130" s="516"/>
      <c r="D130" s="444" t="s">
        <v>922</v>
      </c>
      <c r="E130" s="517" t="s">
        <v>557</v>
      </c>
      <c r="F130" s="442">
        <v>7.1</v>
      </c>
      <c r="G130" s="442">
        <v>5.5</v>
      </c>
      <c r="H130" s="442">
        <v>7.85</v>
      </c>
      <c r="I130" s="443" t="s">
        <v>923</v>
      </c>
      <c r="J130" s="443" t="s">
        <v>927</v>
      </c>
      <c r="K130" s="518">
        <f t="shared" ref="K130:K131" si="105">H130-F130</f>
        <v>0.75</v>
      </c>
      <c r="L130" s="443">
        <v>100</v>
      </c>
      <c r="M130" s="519">
        <f t="shared" si="104"/>
        <v>2150</v>
      </c>
      <c r="N130" s="443">
        <v>3000</v>
      </c>
      <c r="O130" s="520" t="s">
        <v>556</v>
      </c>
      <c r="P130" s="441">
        <v>44295</v>
      </c>
      <c r="Q130" s="363"/>
      <c r="R130" s="324" t="s">
        <v>559</v>
      </c>
      <c r="S130" s="37"/>
      <c r="Y130" s="37"/>
      <c r="Z130" s="37"/>
    </row>
    <row r="131" spans="1:26" s="369" customFormat="1" ht="13.9" customHeight="1">
      <c r="A131" s="515">
        <v>15</v>
      </c>
      <c r="B131" s="465">
        <v>44295</v>
      </c>
      <c r="C131" s="516"/>
      <c r="D131" s="444" t="s">
        <v>922</v>
      </c>
      <c r="E131" s="517" t="s">
        <v>557</v>
      </c>
      <c r="F131" s="442">
        <v>7.1</v>
      </c>
      <c r="G131" s="442">
        <v>5.5</v>
      </c>
      <c r="H131" s="442">
        <v>8.0500000000000007</v>
      </c>
      <c r="I131" s="443" t="s">
        <v>923</v>
      </c>
      <c r="J131" s="443" t="s">
        <v>939</v>
      </c>
      <c r="K131" s="518">
        <f t="shared" si="105"/>
        <v>0.95000000000000107</v>
      </c>
      <c r="L131" s="443">
        <v>100</v>
      </c>
      <c r="M131" s="519">
        <f t="shared" si="104"/>
        <v>2750.0000000000032</v>
      </c>
      <c r="N131" s="443">
        <v>3000</v>
      </c>
      <c r="O131" s="520" t="s">
        <v>556</v>
      </c>
      <c r="P131" s="522">
        <v>44295</v>
      </c>
      <c r="Q131" s="363"/>
      <c r="R131" s="324" t="s">
        <v>559</v>
      </c>
      <c r="S131" s="37"/>
      <c r="Y131" s="37"/>
      <c r="Z131" s="37"/>
    </row>
    <row r="132" spans="1:26" s="369" customFormat="1" ht="13.9" customHeight="1">
      <c r="A132" s="535">
        <v>16</v>
      </c>
      <c r="B132" s="470">
        <v>44295</v>
      </c>
      <c r="C132" s="477"/>
      <c r="D132" s="457" t="s">
        <v>928</v>
      </c>
      <c r="E132" s="478" t="s">
        <v>557</v>
      </c>
      <c r="F132" s="458">
        <v>35.5</v>
      </c>
      <c r="G132" s="458">
        <v>25.5</v>
      </c>
      <c r="H132" s="458">
        <v>20</v>
      </c>
      <c r="I132" s="505" t="s">
        <v>929</v>
      </c>
      <c r="J132" s="459" t="s">
        <v>945</v>
      </c>
      <c r="K132" s="526">
        <f t="shared" ref="K132" si="106">H132-F132</f>
        <v>-15.5</v>
      </c>
      <c r="L132" s="459">
        <v>100</v>
      </c>
      <c r="M132" s="496">
        <f t="shared" ref="M132:M133" si="107">(K132*N132)-L132</f>
        <v>-8625</v>
      </c>
      <c r="N132" s="459">
        <v>550</v>
      </c>
      <c r="O132" s="497" t="s">
        <v>620</v>
      </c>
      <c r="P132" s="533">
        <v>44298</v>
      </c>
      <c r="Q132" s="363"/>
      <c r="R132" s="324" t="s">
        <v>792</v>
      </c>
      <c r="S132" s="37"/>
      <c r="Y132" s="37"/>
      <c r="Z132" s="37"/>
    </row>
    <row r="133" spans="1:26" s="369" customFormat="1" ht="13.9" customHeight="1">
      <c r="A133" s="535">
        <v>17</v>
      </c>
      <c r="B133" s="470">
        <v>44299</v>
      </c>
      <c r="C133" s="477"/>
      <c r="D133" s="457" t="s">
        <v>949</v>
      </c>
      <c r="E133" s="478" t="s">
        <v>557</v>
      </c>
      <c r="F133" s="458">
        <v>54</v>
      </c>
      <c r="G133" s="458">
        <v>5</v>
      </c>
      <c r="H133" s="458">
        <v>12.5</v>
      </c>
      <c r="I133" s="459">
        <v>110</v>
      </c>
      <c r="J133" s="459" t="s">
        <v>961</v>
      </c>
      <c r="K133" s="555">
        <f>H133-F133</f>
        <v>-41.5</v>
      </c>
      <c r="L133" s="459">
        <v>100</v>
      </c>
      <c r="M133" s="496">
        <f t="shared" si="107"/>
        <v>-3212.5</v>
      </c>
      <c r="N133" s="459">
        <v>75</v>
      </c>
      <c r="O133" s="497" t="s">
        <v>620</v>
      </c>
      <c r="P133" s="533">
        <v>44301</v>
      </c>
      <c r="Q133" s="363"/>
      <c r="R133" s="324" t="s">
        <v>792</v>
      </c>
      <c r="S133" s="37"/>
      <c r="Y133" s="37"/>
      <c r="Z133" s="37"/>
    </row>
    <row r="134" spans="1:26" s="369" customFormat="1" ht="13.9" customHeight="1">
      <c r="A134" s="535">
        <v>18</v>
      </c>
      <c r="B134" s="470">
        <v>44299</v>
      </c>
      <c r="C134" s="477"/>
      <c r="D134" s="457" t="s">
        <v>950</v>
      </c>
      <c r="E134" s="478" t="s">
        <v>557</v>
      </c>
      <c r="F134" s="458">
        <v>310</v>
      </c>
      <c r="G134" s="458">
        <v>90</v>
      </c>
      <c r="H134" s="458">
        <v>160</v>
      </c>
      <c r="I134" s="505" t="s">
        <v>951</v>
      </c>
      <c r="J134" s="459" t="s">
        <v>952</v>
      </c>
      <c r="K134" s="541">
        <f>H134-F134</f>
        <v>-150</v>
      </c>
      <c r="L134" s="459">
        <v>100</v>
      </c>
      <c r="M134" s="496">
        <f t="shared" ref="M134:M135" si="108">(K134*N134)-L134</f>
        <v>-3850</v>
      </c>
      <c r="N134" s="459">
        <v>25</v>
      </c>
      <c r="O134" s="497" t="s">
        <v>620</v>
      </c>
      <c r="P134" s="501">
        <v>44299</v>
      </c>
      <c r="Q134" s="363"/>
      <c r="R134" s="324" t="s">
        <v>559</v>
      </c>
      <c r="S134" s="37"/>
      <c r="Y134" s="37"/>
      <c r="Z134" s="37"/>
    </row>
    <row r="135" spans="1:26" s="369" customFormat="1" ht="13.9" customHeight="1">
      <c r="A135" s="542">
        <v>19</v>
      </c>
      <c r="B135" s="465">
        <v>44299</v>
      </c>
      <c r="C135" s="516"/>
      <c r="D135" s="444" t="s">
        <v>953</v>
      </c>
      <c r="E135" s="517" t="s">
        <v>557</v>
      </c>
      <c r="F135" s="442">
        <v>30</v>
      </c>
      <c r="G135" s="442">
        <v>22</v>
      </c>
      <c r="H135" s="442">
        <v>34.5</v>
      </c>
      <c r="I135" s="443" t="s">
        <v>954</v>
      </c>
      <c r="J135" s="443" t="s">
        <v>957</v>
      </c>
      <c r="K135" s="518">
        <f t="shared" ref="K135" si="109">H135-F135</f>
        <v>4.5</v>
      </c>
      <c r="L135" s="443">
        <v>100</v>
      </c>
      <c r="M135" s="519">
        <f t="shared" si="108"/>
        <v>2600</v>
      </c>
      <c r="N135" s="443">
        <v>600</v>
      </c>
      <c r="O135" s="520" t="s">
        <v>556</v>
      </c>
      <c r="P135" s="522">
        <v>44299</v>
      </c>
      <c r="Q135" s="363"/>
      <c r="R135" s="324" t="s">
        <v>559</v>
      </c>
      <c r="S135" s="37"/>
      <c r="Y135" s="37"/>
      <c r="Z135" s="37"/>
    </row>
    <row r="136" spans="1:26" s="369" customFormat="1" ht="13.9" customHeight="1">
      <c r="A136" s="542">
        <v>20</v>
      </c>
      <c r="B136" s="465">
        <v>44299</v>
      </c>
      <c r="C136" s="516"/>
      <c r="D136" s="444" t="s">
        <v>953</v>
      </c>
      <c r="E136" s="517" t="s">
        <v>557</v>
      </c>
      <c r="F136" s="442">
        <v>29.5</v>
      </c>
      <c r="G136" s="442">
        <v>22</v>
      </c>
      <c r="H136" s="442">
        <v>34.5</v>
      </c>
      <c r="I136" s="443" t="s">
        <v>954</v>
      </c>
      <c r="J136" s="443" t="s">
        <v>958</v>
      </c>
      <c r="K136" s="518">
        <f t="shared" ref="K136" si="110">H136-F136</f>
        <v>5</v>
      </c>
      <c r="L136" s="443">
        <v>100</v>
      </c>
      <c r="M136" s="519">
        <f t="shared" ref="M136" si="111">(K136*N136)-L136</f>
        <v>2900</v>
      </c>
      <c r="N136" s="443">
        <v>600</v>
      </c>
      <c r="O136" s="520" t="s">
        <v>556</v>
      </c>
      <c r="P136" s="522">
        <v>44299</v>
      </c>
      <c r="Q136" s="363"/>
      <c r="R136" s="324" t="s">
        <v>559</v>
      </c>
      <c r="S136" s="37"/>
      <c r="Y136" s="37"/>
      <c r="Z136" s="37"/>
    </row>
    <row r="137" spans="1:26" s="369" customFormat="1" ht="13.9" customHeight="1">
      <c r="A137" s="542">
        <v>21</v>
      </c>
      <c r="B137" s="465">
        <v>44299</v>
      </c>
      <c r="C137" s="516"/>
      <c r="D137" s="444" t="s">
        <v>955</v>
      </c>
      <c r="E137" s="517" t="s">
        <v>557</v>
      </c>
      <c r="F137" s="442">
        <v>34</v>
      </c>
      <c r="G137" s="442">
        <v>20</v>
      </c>
      <c r="H137" s="442">
        <v>41</v>
      </c>
      <c r="I137" s="443">
        <v>60</v>
      </c>
      <c r="J137" s="443" t="s">
        <v>956</v>
      </c>
      <c r="K137" s="518">
        <f t="shared" ref="K137" si="112">H137-F137</f>
        <v>7</v>
      </c>
      <c r="L137" s="443">
        <v>100</v>
      </c>
      <c r="M137" s="519">
        <f t="shared" ref="M137" si="113">(K137*N137)-L137</f>
        <v>2000</v>
      </c>
      <c r="N137" s="443">
        <v>300</v>
      </c>
      <c r="O137" s="520" t="s">
        <v>556</v>
      </c>
      <c r="P137" s="522">
        <v>44299</v>
      </c>
      <c r="Q137" s="363"/>
      <c r="R137" s="324" t="s">
        <v>792</v>
      </c>
      <c r="S137" s="37"/>
      <c r="Y137" s="37"/>
      <c r="Z137" s="37"/>
    </row>
    <row r="138" spans="1:26" s="369" customFormat="1" ht="13.9" customHeight="1">
      <c r="A138" s="542">
        <v>22</v>
      </c>
      <c r="B138" s="465">
        <v>44301</v>
      </c>
      <c r="C138" s="516"/>
      <c r="D138" s="444" t="s">
        <v>955</v>
      </c>
      <c r="E138" s="517" t="s">
        <v>557</v>
      </c>
      <c r="F138" s="442">
        <v>39</v>
      </c>
      <c r="G138" s="442">
        <v>25</v>
      </c>
      <c r="H138" s="442">
        <v>46</v>
      </c>
      <c r="I138" s="443">
        <v>60</v>
      </c>
      <c r="J138" s="443" t="s">
        <v>956</v>
      </c>
      <c r="K138" s="518">
        <f t="shared" ref="K138" si="114">H138-F138</f>
        <v>7</v>
      </c>
      <c r="L138" s="443">
        <v>100</v>
      </c>
      <c r="M138" s="519">
        <f t="shared" ref="M138" si="115">(K138*N138)-L138</f>
        <v>2000</v>
      </c>
      <c r="N138" s="443">
        <v>300</v>
      </c>
      <c r="O138" s="520" t="s">
        <v>556</v>
      </c>
      <c r="P138" s="441">
        <v>44302</v>
      </c>
      <c r="Q138" s="363"/>
      <c r="R138" s="324" t="s">
        <v>792</v>
      </c>
      <c r="S138" s="37"/>
      <c r="Y138" s="37"/>
      <c r="Z138" s="37"/>
    </row>
    <row r="139" spans="1:26" s="369" customFormat="1" ht="13.9" customHeight="1">
      <c r="A139" s="542">
        <v>23</v>
      </c>
      <c r="B139" s="465">
        <v>44301</v>
      </c>
      <c r="C139" s="516"/>
      <c r="D139" s="444" t="s">
        <v>928</v>
      </c>
      <c r="E139" s="517" t="s">
        <v>557</v>
      </c>
      <c r="F139" s="442">
        <v>17.5</v>
      </c>
      <c r="G139" s="442">
        <v>9</v>
      </c>
      <c r="H139" s="442">
        <v>21</v>
      </c>
      <c r="I139" s="443" t="s">
        <v>963</v>
      </c>
      <c r="J139" s="443" t="s">
        <v>964</v>
      </c>
      <c r="K139" s="518">
        <f t="shared" ref="K139" si="116">H139-F139</f>
        <v>3.5</v>
      </c>
      <c r="L139" s="443">
        <v>100</v>
      </c>
      <c r="M139" s="519">
        <f t="shared" ref="M139:M140" si="117">(K139*N139)-L139</f>
        <v>1825</v>
      </c>
      <c r="N139" s="443">
        <v>550</v>
      </c>
      <c r="O139" s="520" t="s">
        <v>556</v>
      </c>
      <c r="P139" s="522">
        <v>44301</v>
      </c>
      <c r="Q139" s="363"/>
      <c r="R139" s="324" t="s">
        <v>559</v>
      </c>
      <c r="S139" s="37"/>
      <c r="Y139" s="37"/>
      <c r="Z139" s="37"/>
    </row>
    <row r="140" spans="1:26" s="369" customFormat="1" ht="13.9" customHeight="1">
      <c r="A140" s="535">
        <v>24</v>
      </c>
      <c r="B140" s="470">
        <v>44301</v>
      </c>
      <c r="C140" s="477"/>
      <c r="D140" s="457" t="s">
        <v>965</v>
      </c>
      <c r="E140" s="478" t="s">
        <v>557</v>
      </c>
      <c r="F140" s="458">
        <v>27</v>
      </c>
      <c r="G140" s="458"/>
      <c r="H140" s="458">
        <v>0</v>
      </c>
      <c r="I140" s="459">
        <v>70</v>
      </c>
      <c r="J140" s="459" t="s">
        <v>966</v>
      </c>
      <c r="K140" s="555">
        <f>H140-F140</f>
        <v>-27</v>
      </c>
      <c r="L140" s="459">
        <v>100</v>
      </c>
      <c r="M140" s="496">
        <f t="shared" si="117"/>
        <v>-2125</v>
      </c>
      <c r="N140" s="459">
        <v>75</v>
      </c>
      <c r="O140" s="497" t="s">
        <v>620</v>
      </c>
      <c r="P140" s="501">
        <v>44301</v>
      </c>
      <c r="Q140" s="363"/>
      <c r="R140" s="324" t="s">
        <v>792</v>
      </c>
      <c r="S140" s="37"/>
      <c r="Y140" s="37"/>
      <c r="Z140" s="37"/>
    </row>
    <row r="141" spans="1:26" s="369" customFormat="1" ht="13.9" customHeight="1">
      <c r="A141" s="542">
        <v>25</v>
      </c>
      <c r="B141" s="465">
        <v>44302</v>
      </c>
      <c r="C141" s="516"/>
      <c r="D141" s="444" t="s">
        <v>970</v>
      </c>
      <c r="E141" s="517" t="s">
        <v>557</v>
      </c>
      <c r="F141" s="442">
        <v>25</v>
      </c>
      <c r="G141" s="442">
        <v>14</v>
      </c>
      <c r="H141" s="442">
        <v>30</v>
      </c>
      <c r="I141" s="443" t="s">
        <v>971</v>
      </c>
      <c r="J141" s="443" t="s">
        <v>958</v>
      </c>
      <c r="K141" s="518">
        <f t="shared" ref="K141" si="118">H141-F141</f>
        <v>5</v>
      </c>
      <c r="L141" s="443">
        <v>100</v>
      </c>
      <c r="M141" s="519">
        <f t="shared" ref="M141" si="119">(K141*N141)-L141</f>
        <v>2650</v>
      </c>
      <c r="N141" s="443">
        <v>550</v>
      </c>
      <c r="O141" s="520" t="s">
        <v>556</v>
      </c>
      <c r="P141" s="522">
        <v>44302</v>
      </c>
      <c r="Q141" s="363"/>
      <c r="R141" s="324" t="s">
        <v>559</v>
      </c>
      <c r="S141" s="37"/>
      <c r="Y141" s="37"/>
      <c r="Z141" s="37"/>
    </row>
    <row r="142" spans="1:26" s="369" customFormat="1" ht="13.9" customHeight="1">
      <c r="A142" s="542">
        <v>26</v>
      </c>
      <c r="B142" s="465">
        <v>44302</v>
      </c>
      <c r="C142" s="516"/>
      <c r="D142" s="444" t="s">
        <v>972</v>
      </c>
      <c r="E142" s="517" t="s">
        <v>557</v>
      </c>
      <c r="F142" s="442">
        <v>61</v>
      </c>
      <c r="G142" s="442">
        <v>40</v>
      </c>
      <c r="H142" s="442">
        <v>72</v>
      </c>
      <c r="I142" s="443">
        <v>100</v>
      </c>
      <c r="J142" s="443" t="s">
        <v>977</v>
      </c>
      <c r="K142" s="518">
        <f t="shared" ref="K142:K143" si="120">H142-F142</f>
        <v>11</v>
      </c>
      <c r="L142" s="443">
        <v>100</v>
      </c>
      <c r="M142" s="519">
        <f t="shared" ref="M142:M143" si="121">(K142*N142)-L142</f>
        <v>2650</v>
      </c>
      <c r="N142" s="443">
        <v>250</v>
      </c>
      <c r="O142" s="520" t="s">
        <v>556</v>
      </c>
      <c r="P142" s="522">
        <v>44302</v>
      </c>
      <c r="Q142" s="363"/>
      <c r="R142" s="324" t="s">
        <v>792</v>
      </c>
      <c r="S142" s="37"/>
      <c r="Y142" s="37"/>
      <c r="Z142" s="37"/>
    </row>
    <row r="143" spans="1:26" s="369" customFormat="1" ht="13.9" customHeight="1">
      <c r="A143" s="535">
        <v>27</v>
      </c>
      <c r="B143" s="470">
        <v>44302</v>
      </c>
      <c r="C143" s="477"/>
      <c r="D143" s="457" t="s">
        <v>973</v>
      </c>
      <c r="E143" s="478" t="s">
        <v>557</v>
      </c>
      <c r="F143" s="458">
        <v>6.75</v>
      </c>
      <c r="G143" s="458">
        <v>4.5</v>
      </c>
      <c r="H143" s="458">
        <v>4.5</v>
      </c>
      <c r="I143" s="459">
        <v>12</v>
      </c>
      <c r="J143" s="459" t="s">
        <v>983</v>
      </c>
      <c r="K143" s="556">
        <f t="shared" si="120"/>
        <v>-2.25</v>
      </c>
      <c r="L143" s="459">
        <v>100</v>
      </c>
      <c r="M143" s="496">
        <f t="shared" si="121"/>
        <v>-4262.5</v>
      </c>
      <c r="N143" s="459">
        <v>1850</v>
      </c>
      <c r="O143" s="497" t="s">
        <v>620</v>
      </c>
      <c r="P143" s="533">
        <v>44305</v>
      </c>
      <c r="Q143" s="363"/>
      <c r="R143" s="324" t="s">
        <v>792</v>
      </c>
      <c r="S143" s="37"/>
      <c r="Y143" s="37"/>
      <c r="Z143" s="37"/>
    </row>
    <row r="144" spans="1:26" s="369" customFormat="1" ht="13.9" customHeight="1">
      <c r="A144" s="535">
        <v>28</v>
      </c>
      <c r="B144" s="470">
        <v>44302</v>
      </c>
      <c r="C144" s="477"/>
      <c r="D144" s="457" t="s">
        <v>974</v>
      </c>
      <c r="E144" s="478" t="s">
        <v>557</v>
      </c>
      <c r="F144" s="458">
        <v>20.5</v>
      </c>
      <c r="G144" s="458">
        <v>13</v>
      </c>
      <c r="H144" s="458">
        <v>11</v>
      </c>
      <c r="I144" s="505" t="s">
        <v>975</v>
      </c>
      <c r="J144" s="459" t="s">
        <v>1002</v>
      </c>
      <c r="K144" s="556">
        <f t="shared" ref="K144:K145" si="122">H144-F144</f>
        <v>-9.5</v>
      </c>
      <c r="L144" s="459">
        <v>100</v>
      </c>
      <c r="M144" s="496">
        <f t="shared" ref="M144:M145" si="123">(K144*N144)-L144</f>
        <v>-5325</v>
      </c>
      <c r="N144" s="459">
        <v>550</v>
      </c>
      <c r="O144" s="497" t="s">
        <v>620</v>
      </c>
      <c r="P144" s="533">
        <v>44305</v>
      </c>
      <c r="Q144" s="363"/>
      <c r="R144" s="324" t="s">
        <v>559</v>
      </c>
      <c r="S144" s="37"/>
      <c r="Y144" s="37"/>
      <c r="Z144" s="37"/>
    </row>
    <row r="145" spans="1:26" s="369" customFormat="1" ht="13.9" customHeight="1">
      <c r="A145" s="542">
        <v>29</v>
      </c>
      <c r="B145" s="465">
        <v>44302</v>
      </c>
      <c r="C145" s="516"/>
      <c r="D145" s="444" t="s">
        <v>976</v>
      </c>
      <c r="E145" s="517" t="s">
        <v>557</v>
      </c>
      <c r="F145" s="442">
        <v>16.5</v>
      </c>
      <c r="G145" s="442">
        <v>10</v>
      </c>
      <c r="H145" s="442">
        <v>18.5</v>
      </c>
      <c r="I145" s="443">
        <v>25</v>
      </c>
      <c r="J145" s="443" t="s">
        <v>999</v>
      </c>
      <c r="K145" s="518">
        <f t="shared" si="122"/>
        <v>2</v>
      </c>
      <c r="L145" s="443">
        <v>100</v>
      </c>
      <c r="M145" s="519">
        <f t="shared" si="123"/>
        <v>1600</v>
      </c>
      <c r="N145" s="443">
        <v>850</v>
      </c>
      <c r="O145" s="520" t="s">
        <v>556</v>
      </c>
      <c r="P145" s="441">
        <v>44305</v>
      </c>
      <c r="Q145" s="363"/>
      <c r="R145" s="324" t="s">
        <v>792</v>
      </c>
      <c r="S145" s="37"/>
      <c r="Y145" s="37"/>
      <c r="Z145" s="37"/>
    </row>
    <row r="146" spans="1:26" s="369" customFormat="1" ht="13.9" customHeight="1">
      <c r="A146" s="542">
        <v>30</v>
      </c>
      <c r="B146" s="465">
        <v>44305</v>
      </c>
      <c r="C146" s="516"/>
      <c r="D146" s="444" t="s">
        <v>985</v>
      </c>
      <c r="E146" s="517" t="s">
        <v>557</v>
      </c>
      <c r="F146" s="442">
        <v>12.5</v>
      </c>
      <c r="G146" s="442">
        <v>5</v>
      </c>
      <c r="H146" s="442">
        <v>16</v>
      </c>
      <c r="I146" s="443" t="s">
        <v>986</v>
      </c>
      <c r="J146" s="443" t="s">
        <v>964</v>
      </c>
      <c r="K146" s="518">
        <f t="shared" ref="K146" si="124">H146-F146</f>
        <v>3.5</v>
      </c>
      <c r="L146" s="443">
        <v>100</v>
      </c>
      <c r="M146" s="519">
        <f t="shared" ref="M146" si="125">(K146*N146)-L146</f>
        <v>2350</v>
      </c>
      <c r="N146" s="443">
        <v>700</v>
      </c>
      <c r="O146" s="520" t="s">
        <v>556</v>
      </c>
      <c r="P146" s="522">
        <v>44305</v>
      </c>
      <c r="Q146" s="363"/>
      <c r="R146" s="324" t="s">
        <v>559</v>
      </c>
      <c r="S146" s="37"/>
      <c r="Y146" s="37"/>
      <c r="Z146" s="37"/>
    </row>
    <row r="147" spans="1:26" s="369" customFormat="1" ht="13.9" customHeight="1">
      <c r="A147" s="542">
        <v>31</v>
      </c>
      <c r="B147" s="465">
        <v>44305</v>
      </c>
      <c r="C147" s="516"/>
      <c r="D147" s="444" t="s">
        <v>987</v>
      </c>
      <c r="E147" s="517" t="s">
        <v>557</v>
      </c>
      <c r="F147" s="442">
        <v>92.5</v>
      </c>
      <c r="G147" s="442">
        <v>52</v>
      </c>
      <c r="H147" s="442">
        <v>112</v>
      </c>
      <c r="I147" s="443">
        <v>200</v>
      </c>
      <c r="J147" s="443" t="s">
        <v>998</v>
      </c>
      <c r="K147" s="518">
        <f t="shared" ref="K147" si="126">H147-F147</f>
        <v>19.5</v>
      </c>
      <c r="L147" s="443">
        <v>100</v>
      </c>
      <c r="M147" s="519">
        <f t="shared" ref="M147" si="127">(K147*N147)-L147</f>
        <v>1362.5</v>
      </c>
      <c r="N147" s="443">
        <v>75</v>
      </c>
      <c r="O147" s="520" t="s">
        <v>556</v>
      </c>
      <c r="P147" s="522">
        <v>44305</v>
      </c>
      <c r="Q147" s="363"/>
      <c r="R147" s="324" t="s">
        <v>792</v>
      </c>
      <c r="S147" s="37"/>
      <c r="Y147" s="37"/>
      <c r="Z147" s="37"/>
    </row>
    <row r="148" spans="1:26" s="369" customFormat="1" ht="13.9" customHeight="1">
      <c r="A148" s="542">
        <v>32</v>
      </c>
      <c r="B148" s="465">
        <v>44305</v>
      </c>
      <c r="C148" s="516"/>
      <c r="D148" s="444" t="s">
        <v>985</v>
      </c>
      <c r="E148" s="517" t="s">
        <v>557</v>
      </c>
      <c r="F148" s="442">
        <v>13.5</v>
      </c>
      <c r="G148" s="442">
        <v>5</v>
      </c>
      <c r="H148" s="442">
        <v>17</v>
      </c>
      <c r="I148" s="443" t="s">
        <v>986</v>
      </c>
      <c r="J148" s="443" t="s">
        <v>964</v>
      </c>
      <c r="K148" s="518">
        <f t="shared" ref="K148" si="128">H148-F148</f>
        <v>3.5</v>
      </c>
      <c r="L148" s="443">
        <v>100</v>
      </c>
      <c r="M148" s="519">
        <f t="shared" ref="M148:M150" si="129">(K148*N148)-L148</f>
        <v>2350</v>
      </c>
      <c r="N148" s="443">
        <v>700</v>
      </c>
      <c r="O148" s="520" t="s">
        <v>556</v>
      </c>
      <c r="P148" s="522">
        <v>44305</v>
      </c>
      <c r="Q148" s="363"/>
      <c r="R148" s="324" t="s">
        <v>559</v>
      </c>
      <c r="S148" s="37"/>
      <c r="Y148" s="37"/>
      <c r="Z148" s="37"/>
    </row>
    <row r="149" spans="1:26" s="369" customFormat="1" ht="13.9" customHeight="1">
      <c r="A149" s="535">
        <v>33</v>
      </c>
      <c r="B149" s="470">
        <v>44305</v>
      </c>
      <c r="C149" s="477"/>
      <c r="D149" s="457" t="s">
        <v>988</v>
      </c>
      <c r="E149" s="478" t="s">
        <v>557</v>
      </c>
      <c r="F149" s="458">
        <v>90</v>
      </c>
      <c r="G149" s="458">
        <v>52</v>
      </c>
      <c r="H149" s="458">
        <v>37.5</v>
      </c>
      <c r="I149" s="459">
        <v>170</v>
      </c>
      <c r="J149" s="459" t="s">
        <v>1006</v>
      </c>
      <c r="K149" s="557">
        <f>H149-F149</f>
        <v>-52.5</v>
      </c>
      <c r="L149" s="459">
        <v>100</v>
      </c>
      <c r="M149" s="496">
        <f t="shared" si="129"/>
        <v>-4037.5</v>
      </c>
      <c r="N149" s="459">
        <v>75</v>
      </c>
      <c r="O149" s="497" t="s">
        <v>620</v>
      </c>
      <c r="P149" s="533">
        <v>44306</v>
      </c>
      <c r="Q149" s="363"/>
      <c r="R149" s="324" t="s">
        <v>792</v>
      </c>
      <c r="S149" s="37"/>
      <c r="Y149" s="37"/>
      <c r="Z149" s="37"/>
    </row>
    <row r="150" spans="1:26" s="369" customFormat="1" ht="13.9" customHeight="1">
      <c r="A150" s="542">
        <v>34</v>
      </c>
      <c r="B150" s="465">
        <v>44306</v>
      </c>
      <c r="C150" s="516"/>
      <c r="D150" s="444" t="s">
        <v>1007</v>
      </c>
      <c r="E150" s="517" t="s">
        <v>557</v>
      </c>
      <c r="F150" s="442">
        <v>5</v>
      </c>
      <c r="G150" s="442">
        <v>2.2000000000000002</v>
      </c>
      <c r="H150" s="442">
        <v>6</v>
      </c>
      <c r="I150" s="443">
        <v>10</v>
      </c>
      <c r="J150" s="443" t="s">
        <v>1014</v>
      </c>
      <c r="K150" s="518">
        <f t="shared" ref="K150" si="130">H150-F150</f>
        <v>1</v>
      </c>
      <c r="L150" s="443">
        <v>100</v>
      </c>
      <c r="M150" s="519">
        <f t="shared" si="129"/>
        <v>1750</v>
      </c>
      <c r="N150" s="443">
        <v>1850</v>
      </c>
      <c r="O150" s="520" t="s">
        <v>556</v>
      </c>
      <c r="P150" s="522">
        <v>44306</v>
      </c>
      <c r="Q150" s="363"/>
      <c r="R150" s="324" t="s">
        <v>792</v>
      </c>
      <c r="S150" s="37"/>
      <c r="Y150" s="37"/>
      <c r="Z150" s="37"/>
    </row>
    <row r="151" spans="1:26" s="369" customFormat="1" ht="13.9" customHeight="1">
      <c r="A151" s="542">
        <v>35</v>
      </c>
      <c r="B151" s="465">
        <v>44306</v>
      </c>
      <c r="C151" s="516"/>
      <c r="D151" s="444" t="s">
        <v>976</v>
      </c>
      <c r="E151" s="517" t="s">
        <v>557</v>
      </c>
      <c r="F151" s="442">
        <v>16</v>
      </c>
      <c r="G151" s="442">
        <v>10</v>
      </c>
      <c r="H151" s="442">
        <v>20</v>
      </c>
      <c r="I151" s="443">
        <v>25</v>
      </c>
      <c r="J151" s="443" t="s">
        <v>1012</v>
      </c>
      <c r="K151" s="518">
        <f t="shared" ref="K151:K152" si="131">H151-F151</f>
        <v>4</v>
      </c>
      <c r="L151" s="443">
        <v>100</v>
      </c>
      <c r="M151" s="519">
        <f t="shared" ref="M151:M152" si="132">(K151*N151)-L151</f>
        <v>3300</v>
      </c>
      <c r="N151" s="443">
        <v>850</v>
      </c>
      <c r="O151" s="520" t="s">
        <v>556</v>
      </c>
      <c r="P151" s="522">
        <v>44306</v>
      </c>
      <c r="Q151" s="363"/>
      <c r="R151" s="324" t="s">
        <v>792</v>
      </c>
      <c r="S151" s="37"/>
      <c r="Y151" s="37"/>
      <c r="Z151" s="37"/>
    </row>
    <row r="152" spans="1:26" s="369" customFormat="1" ht="13.9" customHeight="1">
      <c r="A152" s="542">
        <v>36</v>
      </c>
      <c r="B152" s="465">
        <v>44306</v>
      </c>
      <c r="C152" s="516"/>
      <c r="D152" s="444" t="s">
        <v>1013</v>
      </c>
      <c r="E152" s="517" t="s">
        <v>557</v>
      </c>
      <c r="F152" s="442">
        <v>6.5</v>
      </c>
      <c r="G152" s="442">
        <v>3.6</v>
      </c>
      <c r="H152" s="442">
        <v>8</v>
      </c>
      <c r="I152" s="443">
        <v>12</v>
      </c>
      <c r="J152" s="443" t="s">
        <v>1034</v>
      </c>
      <c r="K152" s="518">
        <f t="shared" si="131"/>
        <v>1.5</v>
      </c>
      <c r="L152" s="443">
        <v>100</v>
      </c>
      <c r="M152" s="519">
        <f t="shared" si="132"/>
        <v>12.5</v>
      </c>
      <c r="N152" s="443">
        <v>75</v>
      </c>
      <c r="O152" s="520" t="s">
        <v>556</v>
      </c>
      <c r="P152" s="441">
        <v>44308</v>
      </c>
      <c r="Q152" s="363"/>
      <c r="R152" s="324" t="s">
        <v>792</v>
      </c>
      <c r="S152" s="37"/>
      <c r="Y152" s="37"/>
      <c r="Z152" s="37"/>
    </row>
    <row r="153" spans="1:26" s="369" customFormat="1" ht="13.9" customHeight="1">
      <c r="A153" s="542">
        <v>37</v>
      </c>
      <c r="B153" s="465">
        <v>44306</v>
      </c>
      <c r="C153" s="516"/>
      <c r="D153" s="444" t="s">
        <v>1015</v>
      </c>
      <c r="E153" s="517" t="s">
        <v>557</v>
      </c>
      <c r="F153" s="442">
        <v>31.5</v>
      </c>
      <c r="G153" s="442"/>
      <c r="H153" s="442">
        <v>39</v>
      </c>
      <c r="I153" s="443" t="s">
        <v>1016</v>
      </c>
      <c r="J153" s="443" t="s">
        <v>1035</v>
      </c>
      <c r="K153" s="518">
        <f t="shared" ref="K153" si="133">H153-F153</f>
        <v>7.5</v>
      </c>
      <c r="L153" s="443">
        <v>100</v>
      </c>
      <c r="M153" s="519">
        <f t="shared" ref="M153" si="134">(K153*N153)-L153</f>
        <v>462.5</v>
      </c>
      <c r="N153" s="443">
        <v>75</v>
      </c>
      <c r="O153" s="520" t="s">
        <v>556</v>
      </c>
      <c r="P153" s="441">
        <v>44308</v>
      </c>
      <c r="Q153" s="363"/>
      <c r="R153" s="324" t="s">
        <v>559</v>
      </c>
      <c r="S153" s="37"/>
      <c r="Y153" s="37"/>
      <c r="Z153" s="37"/>
    </row>
    <row r="154" spans="1:26" s="369" customFormat="1" ht="13.9" customHeight="1">
      <c r="A154" s="542">
        <v>38</v>
      </c>
      <c r="B154" s="465">
        <v>44308</v>
      </c>
      <c r="C154" s="516"/>
      <c r="D154" s="444" t="s">
        <v>1020</v>
      </c>
      <c r="E154" s="517" t="s">
        <v>557</v>
      </c>
      <c r="F154" s="442">
        <v>8.25</v>
      </c>
      <c r="G154" s="442">
        <v>3.75</v>
      </c>
      <c r="H154" s="442">
        <v>10</v>
      </c>
      <c r="I154" s="443" t="s">
        <v>1021</v>
      </c>
      <c r="J154" s="443" t="s">
        <v>1027</v>
      </c>
      <c r="K154" s="518">
        <f t="shared" ref="K154:K155" si="135">H154-F154</f>
        <v>1.75</v>
      </c>
      <c r="L154" s="443">
        <v>100</v>
      </c>
      <c r="M154" s="519">
        <f t="shared" ref="M154:M155" si="136">(K154*N154)-L154</f>
        <v>1825</v>
      </c>
      <c r="N154" s="443">
        <v>1100</v>
      </c>
      <c r="O154" s="520" t="s">
        <v>556</v>
      </c>
      <c r="P154" s="522">
        <v>44308</v>
      </c>
      <c r="Q154" s="363"/>
      <c r="R154" s="324" t="s">
        <v>559</v>
      </c>
      <c r="S154" s="37"/>
      <c r="Y154" s="37"/>
      <c r="Z154" s="37"/>
    </row>
    <row r="155" spans="1:26" s="369" customFormat="1" ht="13.9" customHeight="1">
      <c r="A155" s="535">
        <v>39</v>
      </c>
      <c r="B155" s="470">
        <v>44308</v>
      </c>
      <c r="C155" s="477"/>
      <c r="D155" s="457" t="s">
        <v>1024</v>
      </c>
      <c r="E155" s="478" t="s">
        <v>557</v>
      </c>
      <c r="F155" s="458">
        <v>19.5</v>
      </c>
      <c r="G155" s="458">
        <v>10</v>
      </c>
      <c r="H155" s="458">
        <v>11.5</v>
      </c>
      <c r="I155" s="459">
        <v>40</v>
      </c>
      <c r="J155" s="459" t="s">
        <v>1042</v>
      </c>
      <c r="K155" s="567">
        <f t="shared" si="135"/>
        <v>-8</v>
      </c>
      <c r="L155" s="459">
        <v>100</v>
      </c>
      <c r="M155" s="496">
        <f t="shared" si="136"/>
        <v>-4500</v>
      </c>
      <c r="N155" s="459">
        <v>550</v>
      </c>
      <c r="O155" s="497" t="s">
        <v>620</v>
      </c>
      <c r="P155" s="533">
        <v>44309</v>
      </c>
      <c r="Q155" s="363"/>
      <c r="R155" s="324" t="s">
        <v>792</v>
      </c>
      <c r="S155" s="37"/>
      <c r="Y155" s="37"/>
      <c r="Z155" s="37"/>
    </row>
    <row r="156" spans="1:26" s="369" customFormat="1" ht="13.9" customHeight="1">
      <c r="A156" s="535">
        <v>40</v>
      </c>
      <c r="B156" s="470">
        <v>44308</v>
      </c>
      <c r="C156" s="477"/>
      <c r="D156" s="457" t="s">
        <v>987</v>
      </c>
      <c r="E156" s="478" t="s">
        <v>557</v>
      </c>
      <c r="F156" s="458">
        <v>42</v>
      </c>
      <c r="G156" s="458">
        <v>0</v>
      </c>
      <c r="H156" s="458">
        <v>0</v>
      </c>
      <c r="I156" s="459" t="s">
        <v>1025</v>
      </c>
      <c r="J156" s="459" t="s">
        <v>902</v>
      </c>
      <c r="K156" s="566">
        <f>H156-F156</f>
        <v>-42</v>
      </c>
      <c r="L156" s="459">
        <v>100</v>
      </c>
      <c r="M156" s="496">
        <f t="shared" ref="M156:M157" si="137">(K156*N156)-L156</f>
        <v>-3250</v>
      </c>
      <c r="N156" s="459">
        <v>75</v>
      </c>
      <c r="O156" s="497" t="s">
        <v>620</v>
      </c>
      <c r="P156" s="501">
        <v>44308</v>
      </c>
      <c r="Q156" s="363"/>
      <c r="R156" s="324" t="s">
        <v>792</v>
      </c>
      <c r="S156" s="37"/>
      <c r="Y156" s="37"/>
      <c r="Z156" s="37"/>
    </row>
    <row r="157" spans="1:26" s="369" customFormat="1" ht="13.9" customHeight="1">
      <c r="A157" s="535">
        <v>41</v>
      </c>
      <c r="B157" s="470">
        <v>44308</v>
      </c>
      <c r="C157" s="477"/>
      <c r="D157" s="457" t="s">
        <v>1007</v>
      </c>
      <c r="E157" s="478" t="s">
        <v>557</v>
      </c>
      <c r="F157" s="458">
        <v>4</v>
      </c>
      <c r="G157" s="458">
        <v>1.1000000000000001</v>
      </c>
      <c r="H157" s="458">
        <v>1.1000000000000001</v>
      </c>
      <c r="I157" s="459">
        <v>10</v>
      </c>
      <c r="J157" s="459" t="s">
        <v>1046</v>
      </c>
      <c r="K157" s="568">
        <f t="shared" ref="K157" si="138">H157-F157</f>
        <v>-2.9</v>
      </c>
      <c r="L157" s="459">
        <v>100</v>
      </c>
      <c r="M157" s="496">
        <f t="shared" si="137"/>
        <v>-5465</v>
      </c>
      <c r="N157" s="459">
        <v>1850</v>
      </c>
      <c r="O157" s="497" t="s">
        <v>620</v>
      </c>
      <c r="P157" s="533">
        <v>44312</v>
      </c>
      <c r="Q157" s="363"/>
      <c r="R157" s="324" t="s">
        <v>792</v>
      </c>
      <c r="S157" s="37"/>
      <c r="Y157" s="37"/>
      <c r="Z157" s="37"/>
    </row>
    <row r="158" spans="1:26" s="369" customFormat="1" ht="13.9" customHeight="1">
      <c r="A158" s="535">
        <v>42</v>
      </c>
      <c r="B158" s="470">
        <v>44308</v>
      </c>
      <c r="C158" s="477"/>
      <c r="D158" s="457" t="s">
        <v>1028</v>
      </c>
      <c r="E158" s="478" t="s">
        <v>890</v>
      </c>
      <c r="F158" s="458">
        <v>57.5</v>
      </c>
      <c r="G158" s="458">
        <v>101</v>
      </c>
      <c r="H158" s="458">
        <v>85</v>
      </c>
      <c r="I158" s="459">
        <v>1</v>
      </c>
      <c r="J158" s="459" t="s">
        <v>1029</v>
      </c>
      <c r="K158" s="566">
        <f>H158-F158</f>
        <v>27.5</v>
      </c>
      <c r="L158" s="459">
        <v>100</v>
      </c>
      <c r="M158" s="496">
        <f t="shared" ref="M158:M160" si="139">(K158*N158)-L158</f>
        <v>587.5</v>
      </c>
      <c r="N158" s="459">
        <v>25</v>
      </c>
      <c r="O158" s="497" t="s">
        <v>620</v>
      </c>
      <c r="P158" s="501">
        <v>44308</v>
      </c>
      <c r="Q158" s="363"/>
      <c r="R158" s="324" t="s">
        <v>559</v>
      </c>
      <c r="S158" s="37"/>
      <c r="Y158" s="37"/>
      <c r="Z158" s="37"/>
    </row>
    <row r="159" spans="1:26" s="369" customFormat="1" ht="13.9" customHeight="1">
      <c r="A159" s="542">
        <v>43</v>
      </c>
      <c r="B159" s="465">
        <v>44308</v>
      </c>
      <c r="C159" s="516"/>
      <c r="D159" s="444" t="s">
        <v>1030</v>
      </c>
      <c r="E159" s="517" t="s">
        <v>557</v>
      </c>
      <c r="F159" s="442">
        <v>39</v>
      </c>
      <c r="G159" s="442">
        <v>19</v>
      </c>
      <c r="H159" s="442">
        <v>47</v>
      </c>
      <c r="I159" s="443" t="s">
        <v>1016</v>
      </c>
      <c r="J159" s="443" t="s">
        <v>1062</v>
      </c>
      <c r="K159" s="518">
        <f t="shared" ref="K159:K160" si="140">H159-F159</f>
        <v>8</v>
      </c>
      <c r="L159" s="443">
        <v>100</v>
      </c>
      <c r="M159" s="519">
        <f t="shared" si="139"/>
        <v>2300</v>
      </c>
      <c r="N159" s="443">
        <v>300</v>
      </c>
      <c r="O159" s="520" t="s">
        <v>556</v>
      </c>
      <c r="P159" s="522">
        <v>44308</v>
      </c>
      <c r="Q159" s="363"/>
      <c r="R159" s="324" t="s">
        <v>559</v>
      </c>
      <c r="S159" s="37"/>
      <c r="Y159" s="37"/>
      <c r="Z159" s="37"/>
    </row>
    <row r="160" spans="1:26" s="369" customFormat="1" ht="13.9" customHeight="1">
      <c r="A160" s="535">
        <v>44</v>
      </c>
      <c r="B160" s="470">
        <v>44308</v>
      </c>
      <c r="C160" s="477"/>
      <c r="D160" s="457" t="s">
        <v>1031</v>
      </c>
      <c r="E160" s="478" t="s">
        <v>557</v>
      </c>
      <c r="F160" s="458">
        <v>2.1</v>
      </c>
      <c r="G160" s="458">
        <v>0.95</v>
      </c>
      <c r="H160" s="458">
        <v>0.95</v>
      </c>
      <c r="I160" s="459" t="s">
        <v>1032</v>
      </c>
      <c r="J160" s="459" t="s">
        <v>1047</v>
      </c>
      <c r="K160" s="568">
        <f t="shared" si="140"/>
        <v>-1.1500000000000001</v>
      </c>
      <c r="L160" s="459">
        <v>100</v>
      </c>
      <c r="M160" s="496">
        <f t="shared" si="139"/>
        <v>-4240.0000000000009</v>
      </c>
      <c r="N160" s="459">
        <v>3600</v>
      </c>
      <c r="O160" s="497" t="s">
        <v>620</v>
      </c>
      <c r="P160" s="533">
        <v>44312</v>
      </c>
      <c r="Q160" s="363"/>
      <c r="R160" s="324" t="s">
        <v>559</v>
      </c>
      <c r="S160" s="37"/>
      <c r="Y160" s="37"/>
      <c r="Z160" s="37"/>
    </row>
    <row r="161" spans="1:34" s="369" customFormat="1" ht="13.9" customHeight="1">
      <c r="A161" s="542">
        <v>45</v>
      </c>
      <c r="B161" s="465">
        <v>44308</v>
      </c>
      <c r="C161" s="516"/>
      <c r="D161" s="444" t="s">
        <v>1020</v>
      </c>
      <c r="E161" s="517" t="s">
        <v>557</v>
      </c>
      <c r="F161" s="442">
        <v>8.1999999999999993</v>
      </c>
      <c r="G161" s="442">
        <v>3.75</v>
      </c>
      <c r="H161" s="442">
        <v>10</v>
      </c>
      <c r="I161" s="443" t="s">
        <v>1021</v>
      </c>
      <c r="J161" s="443" t="s">
        <v>1039</v>
      </c>
      <c r="K161" s="518">
        <f t="shared" ref="K161" si="141">H161-F161</f>
        <v>1.8000000000000007</v>
      </c>
      <c r="L161" s="443">
        <v>100</v>
      </c>
      <c r="M161" s="519">
        <f t="shared" ref="M161" si="142">(K161*N161)-L161</f>
        <v>1880.0000000000007</v>
      </c>
      <c r="N161" s="443">
        <v>1100</v>
      </c>
      <c r="O161" s="520" t="s">
        <v>556</v>
      </c>
      <c r="P161" s="441">
        <v>44309</v>
      </c>
      <c r="Q161" s="363"/>
      <c r="R161" s="324" t="s">
        <v>559</v>
      </c>
      <c r="S161" s="37"/>
      <c r="Y161" s="37"/>
      <c r="Z161" s="37"/>
    </row>
    <row r="162" spans="1:34" s="37" customFormat="1" ht="14.25">
      <c r="A162" s="535">
        <v>46</v>
      </c>
      <c r="B162" s="470">
        <v>44308</v>
      </c>
      <c r="C162" s="477"/>
      <c r="D162" s="457" t="s">
        <v>976</v>
      </c>
      <c r="E162" s="478" t="s">
        <v>557</v>
      </c>
      <c r="F162" s="458">
        <v>15.5</v>
      </c>
      <c r="G162" s="458">
        <v>9</v>
      </c>
      <c r="H162" s="458">
        <v>9</v>
      </c>
      <c r="I162" s="459">
        <v>25</v>
      </c>
      <c r="J162" s="459" t="s">
        <v>1038</v>
      </c>
      <c r="K162" s="567">
        <f t="shared" ref="K162:K163" si="143">H162-F162</f>
        <v>-6.5</v>
      </c>
      <c r="L162" s="459">
        <v>100</v>
      </c>
      <c r="M162" s="496">
        <f t="shared" ref="M162:M163" si="144">(K162*N162)-L162</f>
        <v>-5625</v>
      </c>
      <c r="N162" s="459">
        <v>850</v>
      </c>
      <c r="O162" s="497" t="s">
        <v>620</v>
      </c>
      <c r="P162" s="533">
        <v>44309</v>
      </c>
      <c r="Q162" s="363"/>
      <c r="R162" s="324" t="s">
        <v>792</v>
      </c>
      <c r="Z162" s="369"/>
      <c r="AA162" s="369"/>
      <c r="AB162" s="369"/>
      <c r="AC162" s="369"/>
      <c r="AD162" s="369"/>
      <c r="AE162" s="369"/>
      <c r="AF162" s="369"/>
      <c r="AG162" s="369"/>
      <c r="AH162" s="369"/>
    </row>
    <row r="163" spans="1:34" s="37" customFormat="1" ht="14.25">
      <c r="A163" s="542">
        <v>47</v>
      </c>
      <c r="B163" s="465">
        <v>44309</v>
      </c>
      <c r="C163" s="516"/>
      <c r="D163" s="444" t="s">
        <v>1040</v>
      </c>
      <c r="E163" s="517" t="s">
        <v>557</v>
      </c>
      <c r="F163" s="442">
        <v>8</v>
      </c>
      <c r="G163" s="442">
        <v>3.8</v>
      </c>
      <c r="H163" s="442">
        <v>10</v>
      </c>
      <c r="I163" s="443">
        <v>16</v>
      </c>
      <c r="J163" s="443" t="s">
        <v>999</v>
      </c>
      <c r="K163" s="518">
        <f t="shared" si="143"/>
        <v>2</v>
      </c>
      <c r="L163" s="443">
        <v>100</v>
      </c>
      <c r="M163" s="519">
        <f t="shared" si="144"/>
        <v>2650</v>
      </c>
      <c r="N163" s="443">
        <v>1375</v>
      </c>
      <c r="O163" s="520" t="s">
        <v>556</v>
      </c>
      <c r="P163" s="522">
        <v>44309</v>
      </c>
      <c r="Q163" s="363"/>
      <c r="R163" s="324" t="s">
        <v>559</v>
      </c>
      <c r="Z163" s="369"/>
      <c r="AA163" s="369"/>
      <c r="AB163" s="369"/>
      <c r="AC163" s="369"/>
      <c r="AD163" s="369"/>
      <c r="AE163" s="369"/>
      <c r="AF163" s="369"/>
      <c r="AG163" s="369"/>
      <c r="AH163" s="369"/>
    </row>
    <row r="164" spans="1:34" s="369" customFormat="1" ht="13.9" customHeight="1">
      <c r="A164" s="542">
        <v>48</v>
      </c>
      <c r="B164" s="465">
        <v>44309</v>
      </c>
      <c r="C164" s="516"/>
      <c r="D164" s="444" t="s">
        <v>1040</v>
      </c>
      <c r="E164" s="517" t="s">
        <v>557</v>
      </c>
      <c r="F164" s="442">
        <v>8</v>
      </c>
      <c r="G164" s="442">
        <v>3.8</v>
      </c>
      <c r="H164" s="442">
        <v>14</v>
      </c>
      <c r="I164" s="443">
        <v>16</v>
      </c>
      <c r="J164" s="443" t="s">
        <v>990</v>
      </c>
      <c r="K164" s="518">
        <f t="shared" ref="K164" si="145">H164-F164</f>
        <v>6</v>
      </c>
      <c r="L164" s="443">
        <v>100</v>
      </c>
      <c r="M164" s="519">
        <f t="shared" ref="M164" si="146">(K164*N164)-L164</f>
        <v>8150</v>
      </c>
      <c r="N164" s="443">
        <v>1375</v>
      </c>
      <c r="O164" s="520" t="s">
        <v>556</v>
      </c>
      <c r="P164" s="441">
        <v>44312</v>
      </c>
      <c r="Q164" s="363"/>
      <c r="R164" s="324" t="s">
        <v>559</v>
      </c>
      <c r="S164" s="37"/>
      <c r="Y164" s="37"/>
      <c r="Z164" s="37"/>
    </row>
    <row r="165" spans="1:34" s="37" customFormat="1" ht="14.25">
      <c r="A165" s="542">
        <v>49</v>
      </c>
      <c r="B165" s="465">
        <v>44309</v>
      </c>
      <c r="C165" s="516"/>
      <c r="D165" s="444" t="s">
        <v>1043</v>
      </c>
      <c r="E165" s="517" t="s">
        <v>557</v>
      </c>
      <c r="F165" s="442">
        <v>9.5</v>
      </c>
      <c r="G165" s="442">
        <v>4.75</v>
      </c>
      <c r="H165" s="442">
        <v>11.75</v>
      </c>
      <c r="I165" s="443" t="s">
        <v>1044</v>
      </c>
      <c r="J165" s="443" t="s">
        <v>1045</v>
      </c>
      <c r="K165" s="518">
        <f t="shared" ref="K165" si="147">H165-F165</f>
        <v>2.25</v>
      </c>
      <c r="L165" s="443">
        <v>100</v>
      </c>
      <c r="M165" s="519">
        <f t="shared" ref="M165" si="148">(K165*N165)-L165</f>
        <v>2375</v>
      </c>
      <c r="N165" s="443">
        <v>1100</v>
      </c>
      <c r="O165" s="520" t="s">
        <v>556</v>
      </c>
      <c r="P165" s="522">
        <v>44309</v>
      </c>
      <c r="Q165" s="363"/>
      <c r="R165" s="324" t="s">
        <v>559</v>
      </c>
      <c r="Z165" s="369"/>
      <c r="AA165" s="369"/>
      <c r="AB165" s="369"/>
      <c r="AC165" s="369"/>
      <c r="AD165" s="369"/>
      <c r="AE165" s="369"/>
      <c r="AF165" s="369"/>
      <c r="AG165" s="369"/>
      <c r="AH165" s="369"/>
    </row>
    <row r="166" spans="1:34" s="37" customFormat="1" ht="14.25">
      <c r="A166" s="542">
        <v>50</v>
      </c>
      <c r="B166" s="465">
        <v>44309</v>
      </c>
      <c r="C166" s="516"/>
      <c r="D166" s="444" t="s">
        <v>1030</v>
      </c>
      <c r="E166" s="517" t="s">
        <v>557</v>
      </c>
      <c r="F166" s="442">
        <v>31</v>
      </c>
      <c r="G166" s="442">
        <v>13</v>
      </c>
      <c r="H166" s="442">
        <v>37.5</v>
      </c>
      <c r="I166" s="443">
        <v>60</v>
      </c>
      <c r="J166" s="443" t="s">
        <v>883</v>
      </c>
      <c r="K166" s="518">
        <f t="shared" ref="K166" si="149">H166-F166</f>
        <v>6.5</v>
      </c>
      <c r="L166" s="443">
        <v>100</v>
      </c>
      <c r="M166" s="519">
        <f t="shared" ref="M166" si="150">(K166*N166)-L166</f>
        <v>1850</v>
      </c>
      <c r="N166" s="443">
        <v>300</v>
      </c>
      <c r="O166" s="520" t="s">
        <v>556</v>
      </c>
      <c r="P166" s="522">
        <v>44309</v>
      </c>
      <c r="Q166" s="363"/>
      <c r="R166" s="324" t="s">
        <v>792</v>
      </c>
      <c r="Z166" s="369"/>
      <c r="AA166" s="369"/>
      <c r="AB166" s="369"/>
      <c r="AC166" s="369"/>
      <c r="AD166" s="369"/>
      <c r="AE166" s="369"/>
      <c r="AF166" s="369"/>
      <c r="AG166" s="369"/>
      <c r="AH166" s="369"/>
    </row>
    <row r="167" spans="1:34" s="37" customFormat="1" ht="14.25">
      <c r="A167" s="542">
        <v>51</v>
      </c>
      <c r="B167" s="465">
        <v>44312</v>
      </c>
      <c r="C167" s="516"/>
      <c r="D167" s="444" t="s">
        <v>1050</v>
      </c>
      <c r="E167" s="517" t="s">
        <v>557</v>
      </c>
      <c r="F167" s="442">
        <v>100</v>
      </c>
      <c r="G167" s="442">
        <v>60</v>
      </c>
      <c r="H167" s="442">
        <v>115.5</v>
      </c>
      <c r="I167" s="443">
        <v>180</v>
      </c>
      <c r="J167" s="443" t="s">
        <v>1054</v>
      </c>
      <c r="K167" s="518">
        <f t="shared" ref="K167:K168" si="151">H167-F167</f>
        <v>15.5</v>
      </c>
      <c r="L167" s="443">
        <v>100</v>
      </c>
      <c r="M167" s="519">
        <f t="shared" ref="M167:M168" si="152">(K167*N167)-L167</f>
        <v>1062.5</v>
      </c>
      <c r="N167" s="443">
        <v>75</v>
      </c>
      <c r="O167" s="520" t="s">
        <v>556</v>
      </c>
      <c r="P167" s="522">
        <v>44312</v>
      </c>
      <c r="Q167" s="363"/>
      <c r="R167" s="324" t="s">
        <v>792</v>
      </c>
      <c r="Z167" s="369"/>
      <c r="AA167" s="369"/>
      <c r="AB167" s="369"/>
      <c r="AC167" s="369"/>
      <c r="AD167" s="369"/>
      <c r="AE167" s="369"/>
      <c r="AF167" s="369"/>
      <c r="AG167" s="369"/>
      <c r="AH167" s="369"/>
    </row>
    <row r="168" spans="1:34" s="37" customFormat="1" ht="14.25">
      <c r="A168" s="535">
        <v>52</v>
      </c>
      <c r="B168" s="470">
        <v>44313</v>
      </c>
      <c r="C168" s="477"/>
      <c r="D168" s="457" t="s">
        <v>1050</v>
      </c>
      <c r="E168" s="478" t="s">
        <v>557</v>
      </c>
      <c r="F168" s="458">
        <v>71</v>
      </c>
      <c r="G168" s="458">
        <v>30</v>
      </c>
      <c r="H168" s="458">
        <v>32</v>
      </c>
      <c r="I168" s="459">
        <v>140</v>
      </c>
      <c r="J168" s="459" t="s">
        <v>1059</v>
      </c>
      <c r="K168" s="579">
        <f t="shared" si="151"/>
        <v>-39</v>
      </c>
      <c r="L168" s="459">
        <v>100</v>
      </c>
      <c r="M168" s="496">
        <f t="shared" si="152"/>
        <v>-3025</v>
      </c>
      <c r="N168" s="459">
        <v>75</v>
      </c>
      <c r="O168" s="497" t="s">
        <v>620</v>
      </c>
      <c r="P168" s="533">
        <v>44313</v>
      </c>
      <c r="Q168" s="363"/>
      <c r="R168" s="324"/>
      <c r="Z168" s="369"/>
      <c r="AA168" s="369"/>
      <c r="AB168" s="369"/>
      <c r="AC168" s="369"/>
      <c r="AD168" s="369"/>
      <c r="AE168" s="369"/>
      <c r="AF168" s="369"/>
      <c r="AG168" s="369"/>
      <c r="AH168" s="369"/>
    </row>
    <row r="169" spans="1:34" s="37" customFormat="1" ht="14.25">
      <c r="A169" s="542">
        <v>53</v>
      </c>
      <c r="B169" s="465">
        <v>44313</v>
      </c>
      <c r="C169" s="516"/>
      <c r="D169" s="444" t="s">
        <v>1058</v>
      </c>
      <c r="E169" s="517" t="s">
        <v>557</v>
      </c>
      <c r="F169" s="442">
        <v>23</v>
      </c>
      <c r="G169" s="442">
        <v>9</v>
      </c>
      <c r="H169" s="442">
        <v>29</v>
      </c>
      <c r="I169" s="443" t="s">
        <v>954</v>
      </c>
      <c r="J169" s="443" t="s">
        <v>990</v>
      </c>
      <c r="K169" s="518">
        <f t="shared" ref="K169:K170" si="153">H169-F169</f>
        <v>6</v>
      </c>
      <c r="L169" s="443">
        <v>100</v>
      </c>
      <c r="M169" s="519">
        <f t="shared" ref="M169:M170" si="154">(K169*N169)-L169</f>
        <v>1700</v>
      </c>
      <c r="N169" s="443">
        <v>300</v>
      </c>
      <c r="O169" s="520" t="s">
        <v>556</v>
      </c>
      <c r="P169" s="522">
        <v>44313</v>
      </c>
      <c r="Q169" s="363"/>
      <c r="R169" s="324"/>
      <c r="Z169" s="369"/>
      <c r="AA169" s="369"/>
      <c r="AB169" s="369"/>
      <c r="AC169" s="369"/>
      <c r="AD169" s="369"/>
      <c r="AE169" s="369"/>
      <c r="AF169" s="369"/>
      <c r="AG169" s="369"/>
      <c r="AH169" s="369"/>
    </row>
    <row r="170" spans="1:34" s="37" customFormat="1" ht="14.25">
      <c r="A170" s="535">
        <v>54</v>
      </c>
      <c r="B170" s="470">
        <v>44314</v>
      </c>
      <c r="C170" s="477"/>
      <c r="D170" s="457" t="s">
        <v>1075</v>
      </c>
      <c r="E170" s="478" t="s">
        <v>557</v>
      </c>
      <c r="F170" s="458">
        <v>51.5</v>
      </c>
      <c r="G170" s="458">
        <v>18</v>
      </c>
      <c r="H170" s="458">
        <v>28</v>
      </c>
      <c r="I170" s="459">
        <v>110</v>
      </c>
      <c r="J170" s="459" t="s">
        <v>1085</v>
      </c>
      <c r="K170" s="459">
        <f t="shared" si="153"/>
        <v>-23.5</v>
      </c>
      <c r="L170" s="459">
        <v>100</v>
      </c>
      <c r="M170" s="496">
        <f t="shared" si="154"/>
        <v>-1862.5</v>
      </c>
      <c r="N170" s="459">
        <v>75</v>
      </c>
      <c r="O170" s="497" t="s">
        <v>620</v>
      </c>
      <c r="P170" s="533">
        <v>44314</v>
      </c>
      <c r="Q170" s="363"/>
      <c r="R170" s="324"/>
      <c r="Z170" s="369"/>
      <c r="AA170" s="369"/>
      <c r="AB170" s="369"/>
      <c r="AC170" s="369"/>
      <c r="AD170" s="369"/>
      <c r="AE170" s="369"/>
      <c r="AF170" s="369"/>
      <c r="AG170" s="369"/>
      <c r="AH170" s="369"/>
    </row>
    <row r="171" spans="1:34" s="37" customFormat="1" ht="14.25">
      <c r="A171" s="542">
        <v>55</v>
      </c>
      <c r="B171" s="465">
        <v>44315</v>
      </c>
      <c r="C171" s="516"/>
      <c r="D171" s="444" t="s">
        <v>1092</v>
      </c>
      <c r="E171" s="517" t="s">
        <v>557</v>
      </c>
      <c r="F171" s="442">
        <v>21</v>
      </c>
      <c r="G171" s="442"/>
      <c r="H171" s="442">
        <v>36</v>
      </c>
      <c r="I171" s="443" t="s">
        <v>1093</v>
      </c>
      <c r="J171" s="443" t="s">
        <v>887</v>
      </c>
      <c r="K171" s="518">
        <f t="shared" ref="K171" si="155">H171-F171</f>
        <v>15</v>
      </c>
      <c r="L171" s="443">
        <v>100</v>
      </c>
      <c r="M171" s="519">
        <f t="shared" ref="M171" si="156">(K171*N171)-L171</f>
        <v>1025</v>
      </c>
      <c r="N171" s="443">
        <v>75</v>
      </c>
      <c r="O171" s="520" t="s">
        <v>556</v>
      </c>
      <c r="P171" s="522">
        <v>44315</v>
      </c>
      <c r="Q171" s="363"/>
      <c r="R171" s="324"/>
      <c r="Z171" s="369"/>
      <c r="AA171" s="369"/>
      <c r="AB171" s="369"/>
      <c r="AC171" s="369"/>
      <c r="AD171" s="369"/>
      <c r="AE171" s="369"/>
      <c r="AF171" s="369"/>
      <c r="AG171" s="369"/>
      <c r="AH171" s="369"/>
    </row>
    <row r="172" spans="1:34" s="37" customFormat="1" ht="14.25">
      <c r="A172" s="396">
        <v>59</v>
      </c>
      <c r="B172" s="580">
        <v>44315</v>
      </c>
      <c r="C172" s="580"/>
      <c r="D172" s="525" t="s">
        <v>1094</v>
      </c>
      <c r="E172" s="387" t="s">
        <v>557</v>
      </c>
      <c r="F172" s="387" t="s">
        <v>1095</v>
      </c>
      <c r="G172" s="383">
        <v>44</v>
      </c>
      <c r="H172" s="383"/>
      <c r="I172" s="387" t="s">
        <v>1096</v>
      </c>
      <c r="J172" s="352" t="s">
        <v>558</v>
      </c>
      <c r="K172" s="352"/>
      <c r="L172" s="352"/>
      <c r="M172" s="352"/>
      <c r="N172" s="352"/>
      <c r="O172" s="352"/>
      <c r="P172" s="352"/>
      <c r="Q172" s="363"/>
      <c r="R172" s="324"/>
      <c r="Z172" s="369"/>
      <c r="AA172" s="369"/>
      <c r="AB172" s="369"/>
      <c r="AC172" s="369"/>
      <c r="AD172" s="369"/>
      <c r="AE172" s="369"/>
      <c r="AF172" s="369"/>
      <c r="AG172" s="369"/>
      <c r="AH172" s="369"/>
    </row>
    <row r="173" spans="1:34" s="37" customFormat="1" ht="14.25">
      <c r="A173" s="396"/>
      <c r="B173" s="580"/>
      <c r="C173" s="580"/>
      <c r="D173" s="525"/>
      <c r="E173" s="387"/>
      <c r="F173" s="387"/>
      <c r="G173" s="383"/>
      <c r="H173" s="383"/>
      <c r="I173" s="387"/>
      <c r="J173" s="352"/>
      <c r="K173" s="352"/>
      <c r="L173" s="352"/>
      <c r="M173" s="352"/>
      <c r="N173" s="352"/>
      <c r="O173" s="380"/>
      <c r="P173" s="352"/>
      <c r="Q173" s="363"/>
      <c r="R173" s="324"/>
      <c r="Z173" s="369"/>
      <c r="AA173" s="369"/>
      <c r="AB173" s="369"/>
      <c r="AC173" s="369"/>
      <c r="AD173" s="369"/>
      <c r="AE173" s="369"/>
      <c r="AF173" s="369"/>
      <c r="AG173" s="369"/>
      <c r="AH173" s="369"/>
    </row>
    <row r="174" spans="1:34" s="37" customFormat="1" ht="14.25">
      <c r="A174" s="353"/>
      <c r="B174" s="354"/>
      <c r="C174" s="354"/>
      <c r="D174" s="355"/>
      <c r="E174" s="353"/>
      <c r="F174" s="370"/>
      <c r="G174" s="353"/>
      <c r="H174" s="353"/>
      <c r="I174" s="353"/>
      <c r="J174" s="354"/>
      <c r="K174" s="371"/>
      <c r="L174" s="353"/>
      <c r="M174" s="353"/>
      <c r="N174" s="353"/>
      <c r="O174" s="372"/>
      <c r="P174" s="363"/>
      <c r="Q174" s="363"/>
      <c r="R174" s="324"/>
      <c r="Z174" s="369"/>
      <c r="AA174" s="369"/>
      <c r="AB174" s="369"/>
      <c r="AC174" s="369"/>
      <c r="AD174" s="369"/>
      <c r="AE174" s="369"/>
      <c r="AF174" s="369"/>
      <c r="AG174" s="369"/>
      <c r="AH174" s="369"/>
    </row>
    <row r="175" spans="1:34" ht="15">
      <c r="A175" s="96" t="s">
        <v>575</v>
      </c>
      <c r="B175" s="97"/>
      <c r="C175" s="97"/>
      <c r="D175" s="98"/>
      <c r="E175" s="31"/>
      <c r="F175" s="29"/>
      <c r="G175" s="29"/>
      <c r="H175" s="70"/>
      <c r="I175" s="116"/>
      <c r="J175" s="117"/>
      <c r="K175" s="14"/>
      <c r="L175" s="14"/>
      <c r="M175" s="14"/>
      <c r="N175" s="8"/>
      <c r="O175" s="50"/>
      <c r="Q175" s="92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34" ht="38.25">
      <c r="A176" s="17" t="s">
        <v>16</v>
      </c>
      <c r="B176" s="18" t="s">
        <v>534</v>
      </c>
      <c r="C176" s="18"/>
      <c r="D176" s="19" t="s">
        <v>545</v>
      </c>
      <c r="E176" s="18" t="s">
        <v>546</v>
      </c>
      <c r="F176" s="18" t="s">
        <v>547</v>
      </c>
      <c r="G176" s="18" t="s">
        <v>548</v>
      </c>
      <c r="H176" s="18" t="s">
        <v>549</v>
      </c>
      <c r="I176" s="18" t="s">
        <v>550</v>
      </c>
      <c r="J176" s="17" t="s">
        <v>551</v>
      </c>
      <c r="K176" s="59" t="s">
        <v>567</v>
      </c>
      <c r="L176" s="392" t="s">
        <v>819</v>
      </c>
      <c r="M176" s="60" t="s">
        <v>818</v>
      </c>
      <c r="N176" s="18" t="s">
        <v>554</v>
      </c>
      <c r="O176" s="75" t="s">
        <v>555</v>
      </c>
      <c r="P176" s="94"/>
      <c r="Q176" s="8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9" s="369" customFormat="1" ht="14.25">
      <c r="A177" s="543">
        <v>1</v>
      </c>
      <c r="B177" s="544">
        <v>44203</v>
      </c>
      <c r="C177" s="545"/>
      <c r="D177" s="546" t="s">
        <v>480</v>
      </c>
      <c r="E177" s="547" t="s">
        <v>856</v>
      </c>
      <c r="F177" s="548">
        <v>422</v>
      </c>
      <c r="G177" s="549">
        <v>385</v>
      </c>
      <c r="H177" s="548">
        <v>422</v>
      </c>
      <c r="I177" s="550" t="s">
        <v>829</v>
      </c>
      <c r="J177" s="551" t="s">
        <v>960</v>
      </c>
      <c r="K177" s="551">
        <f t="shared" ref="K177" si="157">H177-F177</f>
        <v>0</v>
      </c>
      <c r="L177" s="552">
        <f>(F177*-0.8)/100</f>
        <v>-3.3760000000000003</v>
      </c>
      <c r="M177" s="553">
        <f t="shared" ref="M177" si="158">(K177+L177)/F177</f>
        <v>-8.0000000000000002E-3</v>
      </c>
      <c r="N177" s="551" t="s">
        <v>665</v>
      </c>
      <c r="O177" s="554">
        <v>44298</v>
      </c>
      <c r="P177" s="95"/>
      <c r="Q177" s="414"/>
      <c r="R177" s="451" t="s">
        <v>559</v>
      </c>
      <c r="S177" s="408"/>
      <c r="T177" s="408"/>
      <c r="U177" s="408"/>
      <c r="V177" s="408"/>
      <c r="W177" s="408"/>
      <c r="X177" s="408"/>
      <c r="Y177" s="408"/>
      <c r="Z177" s="408"/>
    </row>
    <row r="178" spans="1:29" s="369" customFormat="1" ht="14.25">
      <c r="A178" s="479">
        <v>2</v>
      </c>
      <c r="B178" s="480">
        <v>44238</v>
      </c>
      <c r="C178" s="481"/>
      <c r="D178" s="482" t="s">
        <v>445</v>
      </c>
      <c r="E178" s="483" t="s">
        <v>557</v>
      </c>
      <c r="F178" s="484">
        <v>1515</v>
      </c>
      <c r="G178" s="485">
        <v>1390</v>
      </c>
      <c r="H178" s="484">
        <v>1595</v>
      </c>
      <c r="I178" s="486" t="s">
        <v>838</v>
      </c>
      <c r="J178" s="487" t="s">
        <v>845</v>
      </c>
      <c r="K178" s="487">
        <f t="shared" ref="K178" si="159">H178-F178</f>
        <v>80</v>
      </c>
      <c r="L178" s="488">
        <f>(F178*-0.8)/100</f>
        <v>-12.12</v>
      </c>
      <c r="M178" s="489">
        <f t="shared" ref="M178" si="160">(K178+L178)/F178</f>
        <v>4.4805280528052799E-2</v>
      </c>
      <c r="N178" s="490" t="s">
        <v>556</v>
      </c>
      <c r="O178" s="491">
        <v>44271</v>
      </c>
      <c r="P178" s="95"/>
      <c r="Q178" s="414"/>
      <c r="R178" s="451" t="s">
        <v>559</v>
      </c>
      <c r="S178" s="408"/>
      <c r="T178" s="408"/>
      <c r="U178" s="408"/>
      <c r="V178" s="408"/>
      <c r="W178" s="408"/>
      <c r="X178" s="408"/>
      <c r="Y178" s="408"/>
      <c r="Z178" s="408"/>
    </row>
    <row r="179" spans="1:29" s="369" customFormat="1" ht="14.25">
      <c r="A179" s="509">
        <v>3</v>
      </c>
      <c r="B179" s="472">
        <v>44274</v>
      </c>
      <c r="C179" s="510"/>
      <c r="D179" s="511" t="s">
        <v>744</v>
      </c>
      <c r="E179" s="474" t="s">
        <v>557</v>
      </c>
      <c r="F179" s="442">
        <v>4070</v>
      </c>
      <c r="G179" s="475">
        <v>3750</v>
      </c>
      <c r="H179" s="442">
        <v>4530</v>
      </c>
      <c r="I179" s="476">
        <v>4800</v>
      </c>
      <c r="J179" s="512" t="s">
        <v>865</v>
      </c>
      <c r="K179" s="512">
        <f t="shared" ref="K179" si="161">H179-F179</f>
        <v>460</v>
      </c>
      <c r="L179" s="513">
        <f>(F179*-0.8)/100</f>
        <v>-32.56</v>
      </c>
      <c r="M179" s="440">
        <f t="shared" ref="M179" si="162">(K179+L179)/F179</f>
        <v>0.10502211302211302</v>
      </c>
      <c r="N179" s="514" t="s">
        <v>556</v>
      </c>
      <c r="O179" s="441">
        <v>44287</v>
      </c>
      <c r="P179" s="95"/>
      <c r="Q179" s="414"/>
      <c r="R179" s="451" t="s">
        <v>559</v>
      </c>
      <c r="S179" s="408"/>
      <c r="T179" s="408"/>
      <c r="U179" s="408"/>
      <c r="V179" s="408"/>
      <c r="W179" s="408"/>
      <c r="X179" s="408"/>
      <c r="Y179" s="408"/>
      <c r="Z179" s="408"/>
    </row>
    <row r="180" spans="1:29" s="369" customFormat="1" ht="14.25">
      <c r="A180" s="431"/>
      <c r="B180" s="373"/>
      <c r="C180" s="433"/>
      <c r="D180" s="385"/>
      <c r="E180" s="378"/>
      <c r="F180" s="387"/>
      <c r="G180" s="383"/>
      <c r="H180" s="387"/>
      <c r="I180" s="375"/>
      <c r="J180" s="412"/>
      <c r="K180" s="412"/>
      <c r="L180" s="413"/>
      <c r="M180" s="400"/>
      <c r="N180" s="379"/>
      <c r="O180" s="407"/>
      <c r="P180" s="95"/>
      <c r="Q180" s="414"/>
      <c r="R180" s="451"/>
      <c r="S180" s="408"/>
      <c r="T180" s="408"/>
      <c r="U180" s="408"/>
      <c r="V180" s="408"/>
      <c r="W180" s="408"/>
      <c r="X180" s="408"/>
      <c r="Y180" s="408"/>
      <c r="Z180" s="408"/>
    </row>
    <row r="181" spans="1:29" s="5" customFormat="1">
      <c r="A181" s="364"/>
      <c r="B181" s="365"/>
      <c r="C181" s="366"/>
      <c r="D181" s="367"/>
      <c r="E181" s="396"/>
      <c r="F181" s="396"/>
      <c r="G181" s="449"/>
      <c r="H181" s="449"/>
      <c r="I181" s="396"/>
      <c r="J181" s="450"/>
      <c r="K181" s="445"/>
      <c r="L181" s="446"/>
      <c r="M181" s="447"/>
      <c r="N181" s="448"/>
      <c r="O181" s="368"/>
      <c r="P181" s="120"/>
      <c r="Q181"/>
      <c r="R181" s="91"/>
      <c r="T181" s="54"/>
      <c r="U181" s="54"/>
      <c r="V181" s="54"/>
      <c r="W181" s="54"/>
      <c r="X181" s="54"/>
      <c r="Y181" s="54"/>
      <c r="Z181" s="54"/>
    </row>
    <row r="182" spans="1:29">
      <c r="A182" s="20" t="s">
        <v>560</v>
      </c>
      <c r="B182" s="20"/>
      <c r="C182" s="20"/>
      <c r="D182" s="20"/>
      <c r="E182" s="2"/>
      <c r="F182" s="27" t="s">
        <v>562</v>
      </c>
      <c r="G182" s="79"/>
      <c r="H182" s="79"/>
      <c r="I182" s="35"/>
      <c r="J182" s="82"/>
      <c r="K182" s="80"/>
      <c r="L182" s="81"/>
      <c r="M182" s="82"/>
      <c r="N182" s="83"/>
      <c r="O182" s="121"/>
      <c r="P182" s="8"/>
      <c r="Q182" s="13"/>
      <c r="R182" s="93"/>
      <c r="S182" s="13"/>
      <c r="T182" s="13"/>
      <c r="U182" s="13"/>
      <c r="V182" s="13"/>
      <c r="W182" s="13"/>
      <c r="X182" s="13"/>
      <c r="Y182" s="13"/>
    </row>
    <row r="183" spans="1:29">
      <c r="A183" s="26" t="s">
        <v>561</v>
      </c>
      <c r="B183" s="20"/>
      <c r="C183" s="20"/>
      <c r="D183" s="20"/>
      <c r="E183" s="29"/>
      <c r="F183" s="27" t="s">
        <v>564</v>
      </c>
      <c r="G183" s="9"/>
      <c r="H183" s="9"/>
      <c r="I183" s="9"/>
      <c r="J183" s="50"/>
      <c r="K183" s="9"/>
      <c r="L183" s="9"/>
      <c r="M183" s="9"/>
      <c r="N183" s="8"/>
      <c r="O183" s="50"/>
      <c r="Q183" s="4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9">
      <c r="A184" s="26"/>
      <c r="B184" s="20"/>
      <c r="C184" s="20"/>
      <c r="D184" s="20"/>
      <c r="E184" s="29"/>
      <c r="F184" s="27"/>
      <c r="G184" s="9"/>
      <c r="H184" s="9"/>
      <c r="I184" s="9"/>
      <c r="J184" s="50"/>
      <c r="K184" s="9"/>
      <c r="L184" s="9"/>
      <c r="M184" s="9"/>
      <c r="N184" s="8"/>
      <c r="O184" s="50"/>
      <c r="Q184" s="4"/>
      <c r="R184" s="79"/>
      <c r="S184" s="13"/>
      <c r="T184" s="13"/>
      <c r="U184" s="13"/>
      <c r="V184" s="13"/>
      <c r="W184" s="13"/>
      <c r="X184" s="13"/>
      <c r="Y184" s="13"/>
      <c r="Z184" s="13"/>
    </row>
    <row r="185" spans="1:29" ht="15">
      <c r="A185" s="8"/>
      <c r="B185" s="30" t="s">
        <v>823</v>
      </c>
      <c r="C185" s="30"/>
      <c r="D185" s="30"/>
      <c r="E185" s="30"/>
      <c r="F185" s="31"/>
      <c r="G185" s="29"/>
      <c r="H185" s="29"/>
      <c r="I185" s="70"/>
      <c r="J185" s="71"/>
      <c r="K185" s="72"/>
      <c r="L185" s="391"/>
      <c r="M185" s="9"/>
      <c r="N185" s="8"/>
      <c r="O185" s="50"/>
      <c r="Q185" s="4"/>
      <c r="R185" s="79"/>
      <c r="S185" s="13"/>
      <c r="T185" s="13"/>
      <c r="U185" s="13"/>
      <c r="V185" s="13"/>
      <c r="W185" s="13"/>
      <c r="X185" s="13"/>
      <c r="Y185" s="13"/>
      <c r="Z185" s="13"/>
    </row>
    <row r="186" spans="1:29" ht="38.25">
      <c r="A186" s="17" t="s">
        <v>16</v>
      </c>
      <c r="B186" s="18" t="s">
        <v>534</v>
      </c>
      <c r="C186" s="18"/>
      <c r="D186" s="19" t="s">
        <v>545</v>
      </c>
      <c r="E186" s="18" t="s">
        <v>546</v>
      </c>
      <c r="F186" s="18" t="s">
        <v>547</v>
      </c>
      <c r="G186" s="18" t="s">
        <v>566</v>
      </c>
      <c r="H186" s="18" t="s">
        <v>549</v>
      </c>
      <c r="I186" s="18" t="s">
        <v>550</v>
      </c>
      <c r="J186" s="73" t="s">
        <v>551</v>
      </c>
      <c r="K186" s="59" t="s">
        <v>567</v>
      </c>
      <c r="L186" s="74" t="s">
        <v>568</v>
      </c>
      <c r="M186" s="18" t="s">
        <v>569</v>
      </c>
      <c r="N186" s="392" t="s">
        <v>819</v>
      </c>
      <c r="O186" s="60" t="s">
        <v>818</v>
      </c>
      <c r="P186" s="18" t="s">
        <v>554</v>
      </c>
      <c r="Q186" s="75" t="s">
        <v>555</v>
      </c>
      <c r="R186" s="79"/>
      <c r="S186" s="13"/>
      <c r="T186" s="13"/>
      <c r="U186" s="13"/>
      <c r="V186" s="13"/>
      <c r="W186" s="13"/>
      <c r="X186" s="13"/>
      <c r="Y186" s="13"/>
      <c r="Z186" s="13"/>
    </row>
    <row r="187" spans="1:29" ht="14.25">
      <c r="A187" s="358"/>
      <c r="B187" s="373"/>
      <c r="C187" s="377"/>
      <c r="D187" s="385"/>
      <c r="E187" s="378"/>
      <c r="F187" s="401"/>
      <c r="G187" s="383"/>
      <c r="H187" s="378"/>
      <c r="I187" s="375"/>
      <c r="J187" s="412"/>
      <c r="K187" s="412"/>
      <c r="L187" s="413"/>
      <c r="M187" s="411"/>
      <c r="N187" s="413"/>
      <c r="O187" s="400"/>
      <c r="P187" s="379"/>
      <c r="Q187" s="393"/>
      <c r="R187" s="409"/>
      <c r="S187" s="399"/>
      <c r="T187" s="13"/>
      <c r="U187" s="408"/>
      <c r="V187" s="408"/>
      <c r="W187" s="408"/>
      <c r="X187" s="408"/>
      <c r="Y187" s="408"/>
      <c r="Z187" s="408"/>
      <c r="AA187" s="369"/>
      <c r="AB187" s="369"/>
      <c r="AC187" s="369"/>
    </row>
    <row r="188" spans="1:29" ht="14.25">
      <c r="A188" s="358"/>
      <c r="B188" s="373"/>
      <c r="C188" s="377"/>
      <c r="D188" s="385"/>
      <c r="E188" s="378"/>
      <c r="F188" s="401"/>
      <c r="G188" s="383"/>
      <c r="H188" s="378"/>
      <c r="I188" s="375"/>
      <c r="J188" s="412"/>
      <c r="K188" s="412"/>
      <c r="L188" s="413"/>
      <c r="M188" s="411"/>
      <c r="N188" s="413"/>
      <c r="O188" s="400"/>
      <c r="P188" s="379"/>
      <c r="Q188" s="393"/>
      <c r="R188" s="409"/>
      <c r="S188" s="399"/>
      <c r="T188" s="13"/>
      <c r="U188" s="408"/>
      <c r="V188" s="408"/>
      <c r="W188" s="408"/>
      <c r="X188" s="408"/>
      <c r="Y188" s="408"/>
      <c r="Z188" s="408"/>
      <c r="AA188" s="369"/>
      <c r="AB188" s="369"/>
      <c r="AC188" s="369"/>
    </row>
    <row r="189" spans="1:29" s="369" customFormat="1" ht="14.25">
      <c r="A189" s="358"/>
      <c r="B189" s="373"/>
      <c r="C189" s="377"/>
      <c r="D189" s="385"/>
      <c r="E189" s="378"/>
      <c r="F189" s="401"/>
      <c r="G189" s="383"/>
      <c r="H189" s="378"/>
      <c r="I189" s="375"/>
      <c r="J189" s="412"/>
      <c r="K189" s="412"/>
      <c r="L189" s="413"/>
      <c r="M189" s="411"/>
      <c r="N189" s="413"/>
      <c r="O189" s="400"/>
      <c r="P189" s="379"/>
      <c r="Q189" s="393"/>
      <c r="R189" s="406"/>
      <c r="S189" s="408"/>
      <c r="T189" s="408"/>
      <c r="U189" s="408"/>
      <c r="V189" s="408"/>
      <c r="W189" s="408"/>
      <c r="X189" s="408"/>
      <c r="Y189" s="408"/>
      <c r="Z189" s="408"/>
    </row>
    <row r="190" spans="1:29" s="369" customFormat="1" ht="14.25">
      <c r="A190" s="358"/>
      <c r="B190" s="373"/>
      <c r="C190" s="377"/>
      <c r="D190" s="385"/>
      <c r="E190" s="378"/>
      <c r="F190" s="412"/>
      <c r="G190" s="387"/>
      <c r="H190" s="378"/>
      <c r="I190" s="375"/>
      <c r="J190" s="412"/>
      <c r="K190" s="412"/>
      <c r="L190" s="413"/>
      <c r="M190" s="411"/>
      <c r="N190" s="413"/>
      <c r="O190" s="400"/>
      <c r="P190" s="379"/>
      <c r="Q190" s="393"/>
      <c r="R190" s="406"/>
      <c r="S190" s="408"/>
      <c r="T190" s="408"/>
      <c r="U190" s="408"/>
      <c r="V190" s="408"/>
      <c r="W190" s="408"/>
      <c r="X190" s="408"/>
      <c r="Y190" s="408"/>
      <c r="Z190" s="408"/>
    </row>
    <row r="191" spans="1:29" s="369" customFormat="1" ht="14.25">
      <c r="A191" s="358"/>
      <c r="B191" s="373"/>
      <c r="C191" s="377"/>
      <c r="D191" s="385"/>
      <c r="E191" s="378"/>
      <c r="F191" s="412"/>
      <c r="G191" s="387"/>
      <c r="H191" s="378"/>
      <c r="I191" s="375"/>
      <c r="J191" s="412"/>
      <c r="K191" s="412"/>
      <c r="L191" s="413"/>
      <c r="M191" s="411"/>
      <c r="N191" s="413"/>
      <c r="O191" s="400"/>
      <c r="P191" s="379"/>
      <c r="Q191" s="393"/>
      <c r="R191" s="406"/>
      <c r="S191" s="408"/>
      <c r="T191" s="408"/>
      <c r="U191" s="408"/>
      <c r="V191" s="408"/>
      <c r="W191" s="408"/>
      <c r="X191" s="408"/>
      <c r="Y191" s="408"/>
      <c r="Z191" s="408"/>
    </row>
    <row r="192" spans="1:29" s="369" customFormat="1" ht="14.25">
      <c r="A192" s="358"/>
      <c r="B192" s="373"/>
      <c r="C192" s="377"/>
      <c r="D192" s="385"/>
      <c r="E192" s="378"/>
      <c r="F192" s="401"/>
      <c r="G192" s="383"/>
      <c r="H192" s="378"/>
      <c r="I192" s="375"/>
      <c r="J192" s="412"/>
      <c r="K192" s="403"/>
      <c r="L192" s="413"/>
      <c r="M192" s="411"/>
      <c r="N192" s="413"/>
      <c r="O192" s="400"/>
      <c r="P192" s="405"/>
      <c r="Q192" s="393"/>
      <c r="R192" s="406"/>
      <c r="S192" s="408"/>
      <c r="T192" s="408"/>
      <c r="U192" s="408"/>
      <c r="V192" s="408"/>
      <c r="W192" s="408"/>
      <c r="X192" s="408"/>
      <c r="Y192" s="408"/>
      <c r="Z192" s="408"/>
    </row>
    <row r="193" spans="1:26" s="369" customFormat="1" ht="14.25">
      <c r="A193" s="358"/>
      <c r="B193" s="373"/>
      <c r="C193" s="377"/>
      <c r="D193" s="385"/>
      <c r="E193" s="378"/>
      <c r="F193" s="401"/>
      <c r="G193" s="383"/>
      <c r="H193" s="378"/>
      <c r="I193" s="375"/>
      <c r="J193" s="403"/>
      <c r="K193" s="403"/>
      <c r="L193" s="403"/>
      <c r="M193" s="403"/>
      <c r="N193" s="404"/>
      <c r="O193" s="415"/>
      <c r="P193" s="405"/>
      <c r="Q193" s="393"/>
      <c r="R193" s="406"/>
      <c r="S193" s="408"/>
      <c r="T193" s="408"/>
      <c r="U193" s="408"/>
      <c r="V193" s="408"/>
      <c r="W193" s="408"/>
      <c r="X193" s="408"/>
      <c r="Y193" s="408"/>
      <c r="Z193" s="408"/>
    </row>
    <row r="194" spans="1:26" s="369" customFormat="1" ht="14.25">
      <c r="A194" s="358"/>
      <c r="B194" s="373"/>
      <c r="C194" s="377"/>
      <c r="D194" s="385"/>
      <c r="E194" s="378"/>
      <c r="F194" s="412"/>
      <c r="G194" s="387"/>
      <c r="H194" s="378"/>
      <c r="I194" s="375"/>
      <c r="J194" s="412"/>
      <c r="K194" s="412"/>
      <c r="L194" s="413"/>
      <c r="M194" s="411"/>
      <c r="N194" s="413"/>
      <c r="O194" s="400"/>
      <c r="P194" s="379"/>
      <c r="Q194" s="393"/>
      <c r="R194" s="409"/>
      <c r="S194" s="399"/>
      <c r="T194" s="408"/>
      <c r="U194" s="408"/>
      <c r="V194" s="408"/>
      <c r="W194" s="408"/>
      <c r="X194" s="408"/>
      <c r="Y194" s="408"/>
      <c r="Z194" s="408"/>
    </row>
    <row r="195" spans="1:26" s="369" customFormat="1" ht="14.25">
      <c r="A195" s="358"/>
      <c r="B195" s="373"/>
      <c r="C195" s="377"/>
      <c r="D195" s="385"/>
      <c r="E195" s="378"/>
      <c r="F195" s="401"/>
      <c r="G195" s="383"/>
      <c r="H195" s="378"/>
      <c r="I195" s="375"/>
      <c r="J195" s="352"/>
      <c r="K195" s="352"/>
      <c r="L195" s="352"/>
      <c r="M195" s="352"/>
      <c r="N195" s="402"/>
      <c r="O195" s="400"/>
      <c r="P195" s="380"/>
      <c r="Q195" s="393"/>
      <c r="R195" s="409"/>
      <c r="S195" s="399"/>
      <c r="T195" s="408"/>
      <c r="U195" s="408"/>
      <c r="V195" s="408"/>
      <c r="W195" s="408"/>
      <c r="X195" s="408"/>
      <c r="Y195" s="408"/>
      <c r="Z195" s="408"/>
    </row>
    <row r="196" spans="1:26">
      <c r="A196" s="26"/>
      <c r="B196" s="20"/>
      <c r="C196" s="20"/>
      <c r="D196" s="20"/>
      <c r="E196" s="29"/>
      <c r="F196" s="27"/>
      <c r="G196" s="9"/>
      <c r="H196" s="9"/>
      <c r="I196" s="9"/>
      <c r="J196" s="50"/>
      <c r="K196" s="9"/>
      <c r="L196" s="9"/>
      <c r="M196" s="9"/>
      <c r="N196" s="8"/>
      <c r="O196" s="50"/>
      <c r="P196" s="4"/>
      <c r="Q196" s="8"/>
      <c r="R196" s="138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26"/>
      <c r="B197" s="20"/>
      <c r="C197" s="20"/>
      <c r="D197" s="20"/>
      <c r="E197" s="29"/>
      <c r="F197" s="27"/>
      <c r="G197" s="38"/>
      <c r="H197" s="39"/>
      <c r="I197" s="79"/>
      <c r="J197" s="14"/>
      <c r="K197" s="80"/>
      <c r="L197" s="81"/>
      <c r="M197" s="82"/>
      <c r="N197" s="83"/>
      <c r="O197" s="84"/>
      <c r="P197" s="8"/>
      <c r="Q197" s="13"/>
      <c r="R197" s="138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34"/>
      <c r="B198" s="42"/>
      <c r="C198" s="99"/>
      <c r="D198" s="3"/>
      <c r="E198" s="35"/>
      <c r="F198" s="79"/>
      <c r="G198" s="38"/>
      <c r="H198" s="39"/>
      <c r="I198" s="79"/>
      <c r="J198" s="14"/>
      <c r="K198" s="80"/>
      <c r="L198" s="81"/>
      <c r="M198" s="82"/>
      <c r="N198" s="83"/>
      <c r="O198" s="84"/>
      <c r="P198" s="8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 ht="15">
      <c r="A199" s="2"/>
      <c r="B199" s="100" t="s">
        <v>576</v>
      </c>
      <c r="C199" s="100"/>
      <c r="D199" s="100"/>
      <c r="E199" s="100"/>
      <c r="F199" s="14"/>
      <c r="G199" s="14"/>
      <c r="H199" s="101"/>
      <c r="I199" s="14"/>
      <c r="J199" s="71"/>
      <c r="K199" s="72"/>
      <c r="L199" s="14"/>
      <c r="M199" s="14"/>
      <c r="N199" s="13"/>
      <c r="O199" s="95"/>
      <c r="P199" s="8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 ht="38.25">
      <c r="A200" s="17" t="s">
        <v>16</v>
      </c>
      <c r="B200" s="18" t="s">
        <v>534</v>
      </c>
      <c r="C200" s="18"/>
      <c r="D200" s="19" t="s">
        <v>545</v>
      </c>
      <c r="E200" s="18" t="s">
        <v>546</v>
      </c>
      <c r="F200" s="18" t="s">
        <v>547</v>
      </c>
      <c r="G200" s="18" t="s">
        <v>577</v>
      </c>
      <c r="H200" s="18" t="s">
        <v>578</v>
      </c>
      <c r="I200" s="18" t="s">
        <v>550</v>
      </c>
      <c r="J200" s="58" t="s">
        <v>551</v>
      </c>
      <c r="K200" s="18" t="s">
        <v>552</v>
      </c>
      <c r="L200" s="18" t="s">
        <v>553</v>
      </c>
      <c r="M200" s="18" t="s">
        <v>554</v>
      </c>
      <c r="N200" s="19" t="s">
        <v>555</v>
      </c>
      <c r="O200" s="95"/>
      <c r="P200" s="8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94">
        <v>1</v>
      </c>
      <c r="B201" s="102">
        <v>41579</v>
      </c>
      <c r="C201" s="102"/>
      <c r="D201" s="103" t="s">
        <v>579</v>
      </c>
      <c r="E201" s="104" t="s">
        <v>580</v>
      </c>
      <c r="F201" s="105">
        <v>82</v>
      </c>
      <c r="G201" s="104" t="s">
        <v>581</v>
      </c>
      <c r="H201" s="104">
        <v>100</v>
      </c>
      <c r="I201" s="122">
        <v>100</v>
      </c>
      <c r="J201" s="123" t="s">
        <v>582</v>
      </c>
      <c r="K201" s="124">
        <f t="shared" ref="K201:K232" si="163">H201-F201</f>
        <v>18</v>
      </c>
      <c r="L201" s="125">
        <f t="shared" ref="L201:L232" si="164">K201/F201</f>
        <v>0.21951219512195122</v>
      </c>
      <c r="M201" s="126" t="s">
        <v>556</v>
      </c>
      <c r="N201" s="127">
        <v>42657</v>
      </c>
      <c r="O201" s="50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94">
        <v>2</v>
      </c>
      <c r="B202" s="102">
        <v>41794</v>
      </c>
      <c r="C202" s="102"/>
      <c r="D202" s="103" t="s">
        <v>583</v>
      </c>
      <c r="E202" s="104" t="s">
        <v>557</v>
      </c>
      <c r="F202" s="105">
        <v>257</v>
      </c>
      <c r="G202" s="104" t="s">
        <v>581</v>
      </c>
      <c r="H202" s="104">
        <v>300</v>
      </c>
      <c r="I202" s="122">
        <v>300</v>
      </c>
      <c r="J202" s="123" t="s">
        <v>582</v>
      </c>
      <c r="K202" s="124">
        <f t="shared" si="163"/>
        <v>43</v>
      </c>
      <c r="L202" s="125">
        <f t="shared" si="164"/>
        <v>0.16731517509727625</v>
      </c>
      <c r="M202" s="126" t="s">
        <v>556</v>
      </c>
      <c r="N202" s="127">
        <v>41822</v>
      </c>
      <c r="O202" s="50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94">
        <v>3</v>
      </c>
      <c r="B203" s="102">
        <v>41828</v>
      </c>
      <c r="C203" s="102"/>
      <c r="D203" s="103" t="s">
        <v>584</v>
      </c>
      <c r="E203" s="104" t="s">
        <v>557</v>
      </c>
      <c r="F203" s="105">
        <v>393</v>
      </c>
      <c r="G203" s="104" t="s">
        <v>581</v>
      </c>
      <c r="H203" s="104">
        <v>468</v>
      </c>
      <c r="I203" s="122">
        <v>468</v>
      </c>
      <c r="J203" s="123" t="s">
        <v>582</v>
      </c>
      <c r="K203" s="124">
        <f t="shared" si="163"/>
        <v>75</v>
      </c>
      <c r="L203" s="125">
        <f t="shared" si="164"/>
        <v>0.19083969465648856</v>
      </c>
      <c r="M203" s="126" t="s">
        <v>556</v>
      </c>
      <c r="N203" s="127">
        <v>41863</v>
      </c>
      <c r="O203" s="50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94">
        <v>4</v>
      </c>
      <c r="B204" s="102">
        <v>41857</v>
      </c>
      <c r="C204" s="102"/>
      <c r="D204" s="103" t="s">
        <v>585</v>
      </c>
      <c r="E204" s="104" t="s">
        <v>557</v>
      </c>
      <c r="F204" s="105">
        <v>205</v>
      </c>
      <c r="G204" s="104" t="s">
        <v>581</v>
      </c>
      <c r="H204" s="104">
        <v>275</v>
      </c>
      <c r="I204" s="122">
        <v>250</v>
      </c>
      <c r="J204" s="123" t="s">
        <v>582</v>
      </c>
      <c r="K204" s="124">
        <f t="shared" si="163"/>
        <v>70</v>
      </c>
      <c r="L204" s="125">
        <f t="shared" si="164"/>
        <v>0.34146341463414637</v>
      </c>
      <c r="M204" s="126" t="s">
        <v>556</v>
      </c>
      <c r="N204" s="127">
        <v>41962</v>
      </c>
      <c r="O204" s="50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4">
        <v>5</v>
      </c>
      <c r="B205" s="102">
        <v>41886</v>
      </c>
      <c r="C205" s="102"/>
      <c r="D205" s="103" t="s">
        <v>586</v>
      </c>
      <c r="E205" s="104" t="s">
        <v>557</v>
      </c>
      <c r="F205" s="105">
        <v>162</v>
      </c>
      <c r="G205" s="104" t="s">
        <v>581</v>
      </c>
      <c r="H205" s="104">
        <v>190</v>
      </c>
      <c r="I205" s="122">
        <v>190</v>
      </c>
      <c r="J205" s="123" t="s">
        <v>582</v>
      </c>
      <c r="K205" s="124">
        <f t="shared" si="163"/>
        <v>28</v>
      </c>
      <c r="L205" s="125">
        <f t="shared" si="164"/>
        <v>0.1728395061728395</v>
      </c>
      <c r="M205" s="126" t="s">
        <v>556</v>
      </c>
      <c r="N205" s="127">
        <v>42006</v>
      </c>
      <c r="O205" s="50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94">
        <v>6</v>
      </c>
      <c r="B206" s="102">
        <v>41886</v>
      </c>
      <c r="C206" s="102"/>
      <c r="D206" s="103" t="s">
        <v>587</v>
      </c>
      <c r="E206" s="104" t="s">
        <v>557</v>
      </c>
      <c r="F206" s="105">
        <v>75</v>
      </c>
      <c r="G206" s="104" t="s">
        <v>581</v>
      </c>
      <c r="H206" s="104">
        <v>91.5</v>
      </c>
      <c r="I206" s="122" t="s">
        <v>588</v>
      </c>
      <c r="J206" s="123" t="s">
        <v>589</v>
      </c>
      <c r="K206" s="124">
        <f t="shared" si="163"/>
        <v>16.5</v>
      </c>
      <c r="L206" s="125">
        <f t="shared" si="164"/>
        <v>0.22</v>
      </c>
      <c r="M206" s="126" t="s">
        <v>556</v>
      </c>
      <c r="N206" s="127">
        <v>41954</v>
      </c>
      <c r="O206" s="50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4">
        <v>7</v>
      </c>
      <c r="B207" s="102">
        <v>41913</v>
      </c>
      <c r="C207" s="102"/>
      <c r="D207" s="103" t="s">
        <v>590</v>
      </c>
      <c r="E207" s="104" t="s">
        <v>557</v>
      </c>
      <c r="F207" s="105">
        <v>850</v>
      </c>
      <c r="G207" s="104" t="s">
        <v>581</v>
      </c>
      <c r="H207" s="104">
        <v>982.5</v>
      </c>
      <c r="I207" s="122">
        <v>1050</v>
      </c>
      <c r="J207" s="123" t="s">
        <v>591</v>
      </c>
      <c r="K207" s="124">
        <f t="shared" si="163"/>
        <v>132.5</v>
      </c>
      <c r="L207" s="125">
        <f t="shared" si="164"/>
        <v>0.15588235294117647</v>
      </c>
      <c r="M207" s="126" t="s">
        <v>556</v>
      </c>
      <c r="N207" s="127">
        <v>42039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4">
        <v>8</v>
      </c>
      <c r="B208" s="102">
        <v>41913</v>
      </c>
      <c r="C208" s="102"/>
      <c r="D208" s="103" t="s">
        <v>592</v>
      </c>
      <c r="E208" s="104" t="s">
        <v>557</v>
      </c>
      <c r="F208" s="105">
        <v>475</v>
      </c>
      <c r="G208" s="104" t="s">
        <v>581</v>
      </c>
      <c r="H208" s="104">
        <v>515</v>
      </c>
      <c r="I208" s="122">
        <v>600</v>
      </c>
      <c r="J208" s="123" t="s">
        <v>593</v>
      </c>
      <c r="K208" s="124">
        <f t="shared" si="163"/>
        <v>40</v>
      </c>
      <c r="L208" s="125">
        <f t="shared" si="164"/>
        <v>8.4210526315789472E-2</v>
      </c>
      <c r="M208" s="126" t="s">
        <v>556</v>
      </c>
      <c r="N208" s="127">
        <v>41939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4">
        <v>9</v>
      </c>
      <c r="B209" s="102">
        <v>41913</v>
      </c>
      <c r="C209" s="102"/>
      <c r="D209" s="103" t="s">
        <v>594</v>
      </c>
      <c r="E209" s="104" t="s">
        <v>557</v>
      </c>
      <c r="F209" s="105">
        <v>86</v>
      </c>
      <c r="G209" s="104" t="s">
        <v>581</v>
      </c>
      <c r="H209" s="104">
        <v>99</v>
      </c>
      <c r="I209" s="122">
        <v>140</v>
      </c>
      <c r="J209" s="123" t="s">
        <v>595</v>
      </c>
      <c r="K209" s="124">
        <f t="shared" si="163"/>
        <v>13</v>
      </c>
      <c r="L209" s="125">
        <f t="shared" si="164"/>
        <v>0.15116279069767441</v>
      </c>
      <c r="M209" s="126" t="s">
        <v>556</v>
      </c>
      <c r="N209" s="127">
        <v>41939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4">
        <v>10</v>
      </c>
      <c r="B210" s="102">
        <v>41926</v>
      </c>
      <c r="C210" s="102"/>
      <c r="D210" s="103" t="s">
        <v>596</v>
      </c>
      <c r="E210" s="104" t="s">
        <v>557</v>
      </c>
      <c r="F210" s="105">
        <v>496.6</v>
      </c>
      <c r="G210" s="104" t="s">
        <v>581</v>
      </c>
      <c r="H210" s="104">
        <v>621</v>
      </c>
      <c r="I210" s="122">
        <v>580</v>
      </c>
      <c r="J210" s="123" t="s">
        <v>582</v>
      </c>
      <c r="K210" s="124">
        <f t="shared" si="163"/>
        <v>124.39999999999998</v>
      </c>
      <c r="L210" s="125">
        <f t="shared" si="164"/>
        <v>0.25050342327829234</v>
      </c>
      <c r="M210" s="126" t="s">
        <v>556</v>
      </c>
      <c r="N210" s="127">
        <v>42605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94">
        <v>11</v>
      </c>
      <c r="B211" s="102">
        <v>41926</v>
      </c>
      <c r="C211" s="102"/>
      <c r="D211" s="103" t="s">
        <v>597</v>
      </c>
      <c r="E211" s="104" t="s">
        <v>557</v>
      </c>
      <c r="F211" s="105">
        <v>2481.9</v>
      </c>
      <c r="G211" s="104" t="s">
        <v>581</v>
      </c>
      <c r="H211" s="104">
        <v>2840</v>
      </c>
      <c r="I211" s="122">
        <v>2870</v>
      </c>
      <c r="J211" s="123" t="s">
        <v>598</v>
      </c>
      <c r="K211" s="124">
        <f t="shared" si="163"/>
        <v>358.09999999999991</v>
      </c>
      <c r="L211" s="125">
        <f t="shared" si="164"/>
        <v>0.14428462065353154</v>
      </c>
      <c r="M211" s="126" t="s">
        <v>556</v>
      </c>
      <c r="N211" s="127">
        <v>42017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4">
        <v>12</v>
      </c>
      <c r="B212" s="102">
        <v>41928</v>
      </c>
      <c r="C212" s="102"/>
      <c r="D212" s="103" t="s">
        <v>599</v>
      </c>
      <c r="E212" s="104" t="s">
        <v>557</v>
      </c>
      <c r="F212" s="105">
        <v>84.5</v>
      </c>
      <c r="G212" s="104" t="s">
        <v>581</v>
      </c>
      <c r="H212" s="104">
        <v>93</v>
      </c>
      <c r="I212" s="122">
        <v>110</v>
      </c>
      <c r="J212" s="123" t="s">
        <v>600</v>
      </c>
      <c r="K212" s="124">
        <f t="shared" si="163"/>
        <v>8.5</v>
      </c>
      <c r="L212" s="125">
        <f t="shared" si="164"/>
        <v>0.10059171597633136</v>
      </c>
      <c r="M212" s="126" t="s">
        <v>556</v>
      </c>
      <c r="N212" s="127">
        <v>41939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4">
        <v>13</v>
      </c>
      <c r="B213" s="102">
        <v>41928</v>
      </c>
      <c r="C213" s="102"/>
      <c r="D213" s="103" t="s">
        <v>601</v>
      </c>
      <c r="E213" s="104" t="s">
        <v>557</v>
      </c>
      <c r="F213" s="105">
        <v>401</v>
      </c>
      <c r="G213" s="104" t="s">
        <v>581</v>
      </c>
      <c r="H213" s="104">
        <v>428</v>
      </c>
      <c r="I213" s="122">
        <v>450</v>
      </c>
      <c r="J213" s="123" t="s">
        <v>602</v>
      </c>
      <c r="K213" s="124">
        <f t="shared" si="163"/>
        <v>27</v>
      </c>
      <c r="L213" s="125">
        <f t="shared" si="164"/>
        <v>6.7331670822942641E-2</v>
      </c>
      <c r="M213" s="126" t="s">
        <v>556</v>
      </c>
      <c r="N213" s="127">
        <v>42020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94">
        <v>14</v>
      </c>
      <c r="B214" s="102">
        <v>41928</v>
      </c>
      <c r="C214" s="102"/>
      <c r="D214" s="103" t="s">
        <v>603</v>
      </c>
      <c r="E214" s="104" t="s">
        <v>557</v>
      </c>
      <c r="F214" s="105">
        <v>101</v>
      </c>
      <c r="G214" s="104" t="s">
        <v>581</v>
      </c>
      <c r="H214" s="104">
        <v>112</v>
      </c>
      <c r="I214" s="122">
        <v>120</v>
      </c>
      <c r="J214" s="123" t="s">
        <v>604</v>
      </c>
      <c r="K214" s="124">
        <f t="shared" si="163"/>
        <v>11</v>
      </c>
      <c r="L214" s="125">
        <f t="shared" si="164"/>
        <v>0.10891089108910891</v>
      </c>
      <c r="M214" s="126" t="s">
        <v>556</v>
      </c>
      <c r="N214" s="127">
        <v>41939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4">
        <v>15</v>
      </c>
      <c r="B215" s="102">
        <v>41954</v>
      </c>
      <c r="C215" s="102"/>
      <c r="D215" s="103" t="s">
        <v>605</v>
      </c>
      <c r="E215" s="104" t="s">
        <v>557</v>
      </c>
      <c r="F215" s="105">
        <v>59</v>
      </c>
      <c r="G215" s="104" t="s">
        <v>581</v>
      </c>
      <c r="H215" s="104">
        <v>76</v>
      </c>
      <c r="I215" s="122">
        <v>76</v>
      </c>
      <c r="J215" s="123" t="s">
        <v>582</v>
      </c>
      <c r="K215" s="124">
        <f t="shared" si="163"/>
        <v>17</v>
      </c>
      <c r="L215" s="125">
        <f t="shared" si="164"/>
        <v>0.28813559322033899</v>
      </c>
      <c r="M215" s="126" t="s">
        <v>556</v>
      </c>
      <c r="N215" s="127">
        <v>43032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4">
        <v>16</v>
      </c>
      <c r="B216" s="102">
        <v>41954</v>
      </c>
      <c r="C216" s="102"/>
      <c r="D216" s="103" t="s">
        <v>594</v>
      </c>
      <c r="E216" s="104" t="s">
        <v>557</v>
      </c>
      <c r="F216" s="105">
        <v>99</v>
      </c>
      <c r="G216" s="104" t="s">
        <v>581</v>
      </c>
      <c r="H216" s="104">
        <v>120</v>
      </c>
      <c r="I216" s="122">
        <v>120</v>
      </c>
      <c r="J216" s="123" t="s">
        <v>606</v>
      </c>
      <c r="K216" s="124">
        <f t="shared" si="163"/>
        <v>21</v>
      </c>
      <c r="L216" s="125">
        <f t="shared" si="164"/>
        <v>0.21212121212121213</v>
      </c>
      <c r="M216" s="126" t="s">
        <v>556</v>
      </c>
      <c r="N216" s="127">
        <v>41960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94">
        <v>17</v>
      </c>
      <c r="B217" s="102">
        <v>41956</v>
      </c>
      <c r="C217" s="102"/>
      <c r="D217" s="103" t="s">
        <v>607</v>
      </c>
      <c r="E217" s="104" t="s">
        <v>557</v>
      </c>
      <c r="F217" s="105">
        <v>22</v>
      </c>
      <c r="G217" s="104" t="s">
        <v>581</v>
      </c>
      <c r="H217" s="104">
        <v>33.549999999999997</v>
      </c>
      <c r="I217" s="122">
        <v>32</v>
      </c>
      <c r="J217" s="123" t="s">
        <v>608</v>
      </c>
      <c r="K217" s="124">
        <f t="shared" si="163"/>
        <v>11.549999999999997</v>
      </c>
      <c r="L217" s="125">
        <f t="shared" si="164"/>
        <v>0.52499999999999991</v>
      </c>
      <c r="M217" s="126" t="s">
        <v>556</v>
      </c>
      <c r="N217" s="127">
        <v>42188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94">
        <v>18</v>
      </c>
      <c r="B218" s="102">
        <v>41976</v>
      </c>
      <c r="C218" s="102"/>
      <c r="D218" s="103" t="s">
        <v>609</v>
      </c>
      <c r="E218" s="104" t="s">
        <v>557</v>
      </c>
      <c r="F218" s="105">
        <v>440</v>
      </c>
      <c r="G218" s="104" t="s">
        <v>581</v>
      </c>
      <c r="H218" s="104">
        <v>520</v>
      </c>
      <c r="I218" s="122">
        <v>520</v>
      </c>
      <c r="J218" s="123" t="s">
        <v>610</v>
      </c>
      <c r="K218" s="124">
        <f t="shared" si="163"/>
        <v>80</v>
      </c>
      <c r="L218" s="125">
        <f t="shared" si="164"/>
        <v>0.18181818181818182</v>
      </c>
      <c r="M218" s="126" t="s">
        <v>556</v>
      </c>
      <c r="N218" s="127">
        <v>42208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94">
        <v>19</v>
      </c>
      <c r="B219" s="102">
        <v>41976</v>
      </c>
      <c r="C219" s="102"/>
      <c r="D219" s="103" t="s">
        <v>611</v>
      </c>
      <c r="E219" s="104" t="s">
        <v>557</v>
      </c>
      <c r="F219" s="105">
        <v>360</v>
      </c>
      <c r="G219" s="104" t="s">
        <v>581</v>
      </c>
      <c r="H219" s="104">
        <v>427</v>
      </c>
      <c r="I219" s="122">
        <v>425</v>
      </c>
      <c r="J219" s="123" t="s">
        <v>612</v>
      </c>
      <c r="K219" s="124">
        <f t="shared" si="163"/>
        <v>67</v>
      </c>
      <c r="L219" s="125">
        <f t="shared" si="164"/>
        <v>0.18611111111111112</v>
      </c>
      <c r="M219" s="126" t="s">
        <v>556</v>
      </c>
      <c r="N219" s="127">
        <v>42058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4">
        <v>20</v>
      </c>
      <c r="B220" s="102">
        <v>42012</v>
      </c>
      <c r="C220" s="102"/>
      <c r="D220" s="103" t="s">
        <v>613</v>
      </c>
      <c r="E220" s="104" t="s">
        <v>557</v>
      </c>
      <c r="F220" s="105">
        <v>360</v>
      </c>
      <c r="G220" s="104" t="s">
        <v>581</v>
      </c>
      <c r="H220" s="104">
        <v>455</v>
      </c>
      <c r="I220" s="122">
        <v>420</v>
      </c>
      <c r="J220" s="123" t="s">
        <v>614</v>
      </c>
      <c r="K220" s="124">
        <f t="shared" si="163"/>
        <v>95</v>
      </c>
      <c r="L220" s="125">
        <f t="shared" si="164"/>
        <v>0.2638888888888889</v>
      </c>
      <c r="M220" s="126" t="s">
        <v>556</v>
      </c>
      <c r="N220" s="127">
        <v>42024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4">
        <v>21</v>
      </c>
      <c r="B221" s="102">
        <v>42012</v>
      </c>
      <c r="C221" s="102"/>
      <c r="D221" s="103" t="s">
        <v>615</v>
      </c>
      <c r="E221" s="104" t="s">
        <v>557</v>
      </c>
      <c r="F221" s="105">
        <v>130</v>
      </c>
      <c r="G221" s="104"/>
      <c r="H221" s="104">
        <v>175.5</v>
      </c>
      <c r="I221" s="122">
        <v>165</v>
      </c>
      <c r="J221" s="123" t="s">
        <v>616</v>
      </c>
      <c r="K221" s="124">
        <f t="shared" si="163"/>
        <v>45.5</v>
      </c>
      <c r="L221" s="125">
        <f t="shared" si="164"/>
        <v>0.35</v>
      </c>
      <c r="M221" s="126" t="s">
        <v>556</v>
      </c>
      <c r="N221" s="127">
        <v>43088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94">
        <v>22</v>
      </c>
      <c r="B222" s="102">
        <v>42040</v>
      </c>
      <c r="C222" s="102"/>
      <c r="D222" s="103" t="s">
        <v>376</v>
      </c>
      <c r="E222" s="104" t="s">
        <v>580</v>
      </c>
      <c r="F222" s="105">
        <v>98</v>
      </c>
      <c r="G222" s="104"/>
      <c r="H222" s="104">
        <v>120</v>
      </c>
      <c r="I222" s="122">
        <v>120</v>
      </c>
      <c r="J222" s="123" t="s">
        <v>582</v>
      </c>
      <c r="K222" s="124">
        <f t="shared" si="163"/>
        <v>22</v>
      </c>
      <c r="L222" s="125">
        <f t="shared" si="164"/>
        <v>0.22448979591836735</v>
      </c>
      <c r="M222" s="126" t="s">
        <v>556</v>
      </c>
      <c r="N222" s="127">
        <v>42753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94">
        <v>23</v>
      </c>
      <c r="B223" s="102">
        <v>42040</v>
      </c>
      <c r="C223" s="102"/>
      <c r="D223" s="103" t="s">
        <v>617</v>
      </c>
      <c r="E223" s="104" t="s">
        <v>580</v>
      </c>
      <c r="F223" s="105">
        <v>196</v>
      </c>
      <c r="G223" s="104"/>
      <c r="H223" s="104">
        <v>262</v>
      </c>
      <c r="I223" s="122">
        <v>255</v>
      </c>
      <c r="J223" s="123" t="s">
        <v>582</v>
      </c>
      <c r="K223" s="124">
        <f t="shared" si="163"/>
        <v>66</v>
      </c>
      <c r="L223" s="125">
        <f t="shared" si="164"/>
        <v>0.33673469387755101</v>
      </c>
      <c r="M223" s="126" t="s">
        <v>556</v>
      </c>
      <c r="N223" s="127">
        <v>42599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95">
        <v>24</v>
      </c>
      <c r="B224" s="106">
        <v>42067</v>
      </c>
      <c r="C224" s="106"/>
      <c r="D224" s="107" t="s">
        <v>375</v>
      </c>
      <c r="E224" s="108" t="s">
        <v>580</v>
      </c>
      <c r="F224" s="109">
        <v>235</v>
      </c>
      <c r="G224" s="109"/>
      <c r="H224" s="110">
        <v>77</v>
      </c>
      <c r="I224" s="128" t="s">
        <v>618</v>
      </c>
      <c r="J224" s="129" t="s">
        <v>619</v>
      </c>
      <c r="K224" s="130">
        <f t="shared" si="163"/>
        <v>-158</v>
      </c>
      <c r="L224" s="131">
        <f t="shared" si="164"/>
        <v>-0.67234042553191486</v>
      </c>
      <c r="M224" s="132" t="s">
        <v>620</v>
      </c>
      <c r="N224" s="133">
        <v>43522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94">
        <v>25</v>
      </c>
      <c r="B225" s="102">
        <v>42067</v>
      </c>
      <c r="C225" s="102"/>
      <c r="D225" s="103" t="s">
        <v>453</v>
      </c>
      <c r="E225" s="104" t="s">
        <v>580</v>
      </c>
      <c r="F225" s="105">
        <v>185</v>
      </c>
      <c r="G225" s="104"/>
      <c r="H225" s="104">
        <v>224</v>
      </c>
      <c r="I225" s="122" t="s">
        <v>621</v>
      </c>
      <c r="J225" s="123" t="s">
        <v>582</v>
      </c>
      <c r="K225" s="124">
        <f t="shared" si="163"/>
        <v>39</v>
      </c>
      <c r="L225" s="125">
        <f t="shared" si="164"/>
        <v>0.21081081081081082</v>
      </c>
      <c r="M225" s="126" t="s">
        <v>556</v>
      </c>
      <c r="N225" s="127">
        <v>42647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339">
        <v>26</v>
      </c>
      <c r="B226" s="111">
        <v>42090</v>
      </c>
      <c r="C226" s="111"/>
      <c r="D226" s="112" t="s">
        <v>622</v>
      </c>
      <c r="E226" s="113" t="s">
        <v>580</v>
      </c>
      <c r="F226" s="114">
        <v>49.5</v>
      </c>
      <c r="G226" s="115"/>
      <c r="H226" s="115">
        <v>15.85</v>
      </c>
      <c r="I226" s="115">
        <v>67</v>
      </c>
      <c r="J226" s="134" t="s">
        <v>623</v>
      </c>
      <c r="K226" s="115">
        <f t="shared" si="163"/>
        <v>-33.65</v>
      </c>
      <c r="L226" s="135">
        <f t="shared" si="164"/>
        <v>-0.67979797979797973</v>
      </c>
      <c r="M226" s="132" t="s">
        <v>620</v>
      </c>
      <c r="N226" s="136">
        <v>43627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94">
        <v>27</v>
      </c>
      <c r="B227" s="102">
        <v>42093</v>
      </c>
      <c r="C227" s="102"/>
      <c r="D227" s="103" t="s">
        <v>624</v>
      </c>
      <c r="E227" s="104" t="s">
        <v>580</v>
      </c>
      <c r="F227" s="105">
        <v>183.5</v>
      </c>
      <c r="G227" s="104"/>
      <c r="H227" s="104">
        <v>219</v>
      </c>
      <c r="I227" s="122">
        <v>218</v>
      </c>
      <c r="J227" s="123" t="s">
        <v>625</v>
      </c>
      <c r="K227" s="124">
        <f t="shared" si="163"/>
        <v>35.5</v>
      </c>
      <c r="L227" s="125">
        <f t="shared" si="164"/>
        <v>0.19346049046321526</v>
      </c>
      <c r="M227" s="126" t="s">
        <v>556</v>
      </c>
      <c r="N227" s="127">
        <v>42103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94">
        <v>28</v>
      </c>
      <c r="B228" s="102">
        <v>42114</v>
      </c>
      <c r="C228" s="102"/>
      <c r="D228" s="103" t="s">
        <v>626</v>
      </c>
      <c r="E228" s="104" t="s">
        <v>580</v>
      </c>
      <c r="F228" s="105">
        <f>(227+237)/2</f>
        <v>232</v>
      </c>
      <c r="G228" s="104"/>
      <c r="H228" s="104">
        <v>298</v>
      </c>
      <c r="I228" s="122">
        <v>298</v>
      </c>
      <c r="J228" s="123" t="s">
        <v>582</v>
      </c>
      <c r="K228" s="124">
        <f t="shared" si="163"/>
        <v>66</v>
      </c>
      <c r="L228" s="125">
        <f t="shared" si="164"/>
        <v>0.28448275862068967</v>
      </c>
      <c r="M228" s="126" t="s">
        <v>556</v>
      </c>
      <c r="N228" s="127">
        <v>42823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94">
        <v>29</v>
      </c>
      <c r="B229" s="102">
        <v>42128</v>
      </c>
      <c r="C229" s="102"/>
      <c r="D229" s="103" t="s">
        <v>627</v>
      </c>
      <c r="E229" s="104" t="s">
        <v>557</v>
      </c>
      <c r="F229" s="105">
        <v>385</v>
      </c>
      <c r="G229" s="104"/>
      <c r="H229" s="104">
        <f>212.5+331</f>
        <v>543.5</v>
      </c>
      <c r="I229" s="122">
        <v>510</v>
      </c>
      <c r="J229" s="123" t="s">
        <v>628</v>
      </c>
      <c r="K229" s="124">
        <f t="shared" si="163"/>
        <v>158.5</v>
      </c>
      <c r="L229" s="125">
        <f t="shared" si="164"/>
        <v>0.41168831168831171</v>
      </c>
      <c r="M229" s="126" t="s">
        <v>556</v>
      </c>
      <c r="N229" s="127">
        <v>42235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94">
        <v>30</v>
      </c>
      <c r="B230" s="102">
        <v>42128</v>
      </c>
      <c r="C230" s="102"/>
      <c r="D230" s="103" t="s">
        <v>629</v>
      </c>
      <c r="E230" s="104" t="s">
        <v>557</v>
      </c>
      <c r="F230" s="105">
        <v>115.5</v>
      </c>
      <c r="G230" s="104"/>
      <c r="H230" s="104">
        <v>146</v>
      </c>
      <c r="I230" s="122">
        <v>142</v>
      </c>
      <c r="J230" s="123" t="s">
        <v>630</v>
      </c>
      <c r="K230" s="124">
        <f t="shared" si="163"/>
        <v>30.5</v>
      </c>
      <c r="L230" s="125">
        <f t="shared" si="164"/>
        <v>0.26406926406926406</v>
      </c>
      <c r="M230" s="126" t="s">
        <v>556</v>
      </c>
      <c r="N230" s="127">
        <v>42202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94">
        <v>31</v>
      </c>
      <c r="B231" s="102">
        <v>42151</v>
      </c>
      <c r="C231" s="102"/>
      <c r="D231" s="103" t="s">
        <v>631</v>
      </c>
      <c r="E231" s="104" t="s">
        <v>557</v>
      </c>
      <c r="F231" s="105">
        <v>237.5</v>
      </c>
      <c r="G231" s="104"/>
      <c r="H231" s="104">
        <v>279.5</v>
      </c>
      <c r="I231" s="122">
        <v>278</v>
      </c>
      <c r="J231" s="123" t="s">
        <v>582</v>
      </c>
      <c r="K231" s="124">
        <f t="shared" si="163"/>
        <v>42</v>
      </c>
      <c r="L231" s="125">
        <f t="shared" si="164"/>
        <v>0.17684210526315788</v>
      </c>
      <c r="M231" s="126" t="s">
        <v>556</v>
      </c>
      <c r="N231" s="127">
        <v>42222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94">
        <v>32</v>
      </c>
      <c r="B232" s="102">
        <v>42174</v>
      </c>
      <c r="C232" s="102"/>
      <c r="D232" s="103" t="s">
        <v>601</v>
      </c>
      <c r="E232" s="104" t="s">
        <v>580</v>
      </c>
      <c r="F232" s="105">
        <v>340</v>
      </c>
      <c r="G232" s="104"/>
      <c r="H232" s="104">
        <v>448</v>
      </c>
      <c r="I232" s="122">
        <v>448</v>
      </c>
      <c r="J232" s="123" t="s">
        <v>582</v>
      </c>
      <c r="K232" s="124">
        <f t="shared" si="163"/>
        <v>108</v>
      </c>
      <c r="L232" s="125">
        <f t="shared" si="164"/>
        <v>0.31764705882352939</v>
      </c>
      <c r="M232" s="126" t="s">
        <v>556</v>
      </c>
      <c r="N232" s="127">
        <v>43018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94">
        <v>33</v>
      </c>
      <c r="B233" s="102">
        <v>42191</v>
      </c>
      <c r="C233" s="102"/>
      <c r="D233" s="103" t="s">
        <v>632</v>
      </c>
      <c r="E233" s="104" t="s">
        <v>580</v>
      </c>
      <c r="F233" s="105">
        <v>390</v>
      </c>
      <c r="G233" s="104"/>
      <c r="H233" s="104">
        <v>460</v>
      </c>
      <c r="I233" s="122">
        <v>460</v>
      </c>
      <c r="J233" s="123" t="s">
        <v>582</v>
      </c>
      <c r="K233" s="124">
        <f t="shared" ref="K233:K253" si="165">H233-F233</f>
        <v>70</v>
      </c>
      <c r="L233" s="125">
        <f t="shared" ref="L233:L253" si="166">K233/F233</f>
        <v>0.17948717948717949</v>
      </c>
      <c r="M233" s="126" t="s">
        <v>556</v>
      </c>
      <c r="N233" s="127">
        <v>42478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95">
        <v>34</v>
      </c>
      <c r="B234" s="106">
        <v>42195</v>
      </c>
      <c r="C234" s="106"/>
      <c r="D234" s="107" t="s">
        <v>633</v>
      </c>
      <c r="E234" s="108" t="s">
        <v>580</v>
      </c>
      <c r="F234" s="109">
        <v>122.5</v>
      </c>
      <c r="G234" s="109"/>
      <c r="H234" s="110">
        <v>61</v>
      </c>
      <c r="I234" s="128">
        <v>172</v>
      </c>
      <c r="J234" s="129" t="s">
        <v>634</v>
      </c>
      <c r="K234" s="130">
        <f t="shared" si="165"/>
        <v>-61.5</v>
      </c>
      <c r="L234" s="131">
        <f t="shared" si="166"/>
        <v>-0.50204081632653064</v>
      </c>
      <c r="M234" s="132" t="s">
        <v>620</v>
      </c>
      <c r="N234" s="133">
        <v>43333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94">
        <v>35</v>
      </c>
      <c r="B235" s="102">
        <v>42219</v>
      </c>
      <c r="C235" s="102"/>
      <c r="D235" s="103" t="s">
        <v>635</v>
      </c>
      <c r="E235" s="104" t="s">
        <v>580</v>
      </c>
      <c r="F235" s="105">
        <v>297.5</v>
      </c>
      <c r="G235" s="104"/>
      <c r="H235" s="104">
        <v>350</v>
      </c>
      <c r="I235" s="122">
        <v>360</v>
      </c>
      <c r="J235" s="123" t="s">
        <v>636</v>
      </c>
      <c r="K235" s="124">
        <f t="shared" si="165"/>
        <v>52.5</v>
      </c>
      <c r="L235" s="125">
        <f t="shared" si="166"/>
        <v>0.17647058823529413</v>
      </c>
      <c r="M235" s="126" t="s">
        <v>556</v>
      </c>
      <c r="N235" s="127">
        <v>42232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94">
        <v>36</v>
      </c>
      <c r="B236" s="102">
        <v>42219</v>
      </c>
      <c r="C236" s="102"/>
      <c r="D236" s="103" t="s">
        <v>637</v>
      </c>
      <c r="E236" s="104" t="s">
        <v>580</v>
      </c>
      <c r="F236" s="105">
        <v>115.5</v>
      </c>
      <c r="G236" s="104"/>
      <c r="H236" s="104">
        <v>149</v>
      </c>
      <c r="I236" s="122">
        <v>140</v>
      </c>
      <c r="J236" s="137" t="s">
        <v>638</v>
      </c>
      <c r="K236" s="124">
        <f t="shared" si="165"/>
        <v>33.5</v>
      </c>
      <c r="L236" s="125">
        <f t="shared" si="166"/>
        <v>0.29004329004329005</v>
      </c>
      <c r="M236" s="126" t="s">
        <v>556</v>
      </c>
      <c r="N236" s="127">
        <v>42740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94">
        <v>37</v>
      </c>
      <c r="B237" s="102">
        <v>42251</v>
      </c>
      <c r="C237" s="102"/>
      <c r="D237" s="103" t="s">
        <v>631</v>
      </c>
      <c r="E237" s="104" t="s">
        <v>580</v>
      </c>
      <c r="F237" s="105">
        <v>226</v>
      </c>
      <c r="G237" s="104"/>
      <c r="H237" s="104">
        <v>292</v>
      </c>
      <c r="I237" s="122">
        <v>292</v>
      </c>
      <c r="J237" s="123" t="s">
        <v>639</v>
      </c>
      <c r="K237" s="124">
        <f t="shared" si="165"/>
        <v>66</v>
      </c>
      <c r="L237" s="125">
        <f t="shared" si="166"/>
        <v>0.29203539823008851</v>
      </c>
      <c r="M237" s="126" t="s">
        <v>556</v>
      </c>
      <c r="N237" s="127">
        <v>42286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94">
        <v>38</v>
      </c>
      <c r="B238" s="102">
        <v>42254</v>
      </c>
      <c r="C238" s="102"/>
      <c r="D238" s="103" t="s">
        <v>626</v>
      </c>
      <c r="E238" s="104" t="s">
        <v>580</v>
      </c>
      <c r="F238" s="105">
        <v>232.5</v>
      </c>
      <c r="G238" s="104"/>
      <c r="H238" s="104">
        <v>312.5</v>
      </c>
      <c r="I238" s="122">
        <v>310</v>
      </c>
      <c r="J238" s="123" t="s">
        <v>582</v>
      </c>
      <c r="K238" s="124">
        <f t="shared" si="165"/>
        <v>80</v>
      </c>
      <c r="L238" s="125">
        <f t="shared" si="166"/>
        <v>0.34408602150537637</v>
      </c>
      <c r="M238" s="126" t="s">
        <v>556</v>
      </c>
      <c r="N238" s="127">
        <v>42823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94">
        <v>39</v>
      </c>
      <c r="B239" s="102">
        <v>42268</v>
      </c>
      <c r="C239" s="102"/>
      <c r="D239" s="103" t="s">
        <v>640</v>
      </c>
      <c r="E239" s="104" t="s">
        <v>580</v>
      </c>
      <c r="F239" s="105">
        <v>196.5</v>
      </c>
      <c r="G239" s="104"/>
      <c r="H239" s="104">
        <v>238</v>
      </c>
      <c r="I239" s="122">
        <v>238</v>
      </c>
      <c r="J239" s="123" t="s">
        <v>639</v>
      </c>
      <c r="K239" s="124">
        <f t="shared" si="165"/>
        <v>41.5</v>
      </c>
      <c r="L239" s="125">
        <f t="shared" si="166"/>
        <v>0.21119592875318066</v>
      </c>
      <c r="M239" s="126" t="s">
        <v>556</v>
      </c>
      <c r="N239" s="127">
        <v>42291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94">
        <v>40</v>
      </c>
      <c r="B240" s="102">
        <v>42271</v>
      </c>
      <c r="C240" s="102"/>
      <c r="D240" s="103" t="s">
        <v>579</v>
      </c>
      <c r="E240" s="104" t="s">
        <v>580</v>
      </c>
      <c r="F240" s="105">
        <v>65</v>
      </c>
      <c r="G240" s="104"/>
      <c r="H240" s="104">
        <v>82</v>
      </c>
      <c r="I240" s="122">
        <v>82</v>
      </c>
      <c r="J240" s="123" t="s">
        <v>639</v>
      </c>
      <c r="K240" s="124">
        <f t="shared" si="165"/>
        <v>17</v>
      </c>
      <c r="L240" s="125">
        <f t="shared" si="166"/>
        <v>0.26153846153846155</v>
      </c>
      <c r="M240" s="126" t="s">
        <v>556</v>
      </c>
      <c r="N240" s="127">
        <v>42578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94">
        <v>41</v>
      </c>
      <c r="B241" s="102">
        <v>42291</v>
      </c>
      <c r="C241" s="102"/>
      <c r="D241" s="103" t="s">
        <v>641</v>
      </c>
      <c r="E241" s="104" t="s">
        <v>580</v>
      </c>
      <c r="F241" s="105">
        <v>144</v>
      </c>
      <c r="G241" s="104"/>
      <c r="H241" s="104">
        <v>182.5</v>
      </c>
      <c r="I241" s="122">
        <v>181</v>
      </c>
      <c r="J241" s="123" t="s">
        <v>639</v>
      </c>
      <c r="K241" s="124">
        <f t="shared" si="165"/>
        <v>38.5</v>
      </c>
      <c r="L241" s="125">
        <f t="shared" si="166"/>
        <v>0.2673611111111111</v>
      </c>
      <c r="M241" s="126" t="s">
        <v>556</v>
      </c>
      <c r="N241" s="127">
        <v>42817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94">
        <v>42</v>
      </c>
      <c r="B242" s="102">
        <v>42291</v>
      </c>
      <c r="C242" s="102"/>
      <c r="D242" s="103" t="s">
        <v>642</v>
      </c>
      <c r="E242" s="104" t="s">
        <v>580</v>
      </c>
      <c r="F242" s="105">
        <v>264</v>
      </c>
      <c r="G242" s="104"/>
      <c r="H242" s="104">
        <v>311</v>
      </c>
      <c r="I242" s="122">
        <v>311</v>
      </c>
      <c r="J242" s="123" t="s">
        <v>639</v>
      </c>
      <c r="K242" s="124">
        <f t="shared" si="165"/>
        <v>47</v>
      </c>
      <c r="L242" s="125">
        <f t="shared" si="166"/>
        <v>0.17803030303030304</v>
      </c>
      <c r="M242" s="126" t="s">
        <v>556</v>
      </c>
      <c r="N242" s="127">
        <v>42604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94">
        <v>43</v>
      </c>
      <c r="B243" s="102">
        <v>42318</v>
      </c>
      <c r="C243" s="102"/>
      <c r="D243" s="103" t="s">
        <v>643</v>
      </c>
      <c r="E243" s="104" t="s">
        <v>557</v>
      </c>
      <c r="F243" s="105">
        <v>549.5</v>
      </c>
      <c r="G243" s="104"/>
      <c r="H243" s="104">
        <v>630</v>
      </c>
      <c r="I243" s="122">
        <v>630</v>
      </c>
      <c r="J243" s="123" t="s">
        <v>639</v>
      </c>
      <c r="K243" s="124">
        <f t="shared" si="165"/>
        <v>80.5</v>
      </c>
      <c r="L243" s="125">
        <f t="shared" si="166"/>
        <v>0.1464968152866242</v>
      </c>
      <c r="M243" s="126" t="s">
        <v>556</v>
      </c>
      <c r="N243" s="127">
        <v>42419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94">
        <v>44</v>
      </c>
      <c r="B244" s="102">
        <v>42342</v>
      </c>
      <c r="C244" s="102"/>
      <c r="D244" s="103" t="s">
        <v>644</v>
      </c>
      <c r="E244" s="104" t="s">
        <v>580</v>
      </c>
      <c r="F244" s="105">
        <v>1027.5</v>
      </c>
      <c r="G244" s="104"/>
      <c r="H244" s="104">
        <v>1315</v>
      </c>
      <c r="I244" s="122">
        <v>1250</v>
      </c>
      <c r="J244" s="123" t="s">
        <v>639</v>
      </c>
      <c r="K244" s="124">
        <f t="shared" si="165"/>
        <v>287.5</v>
      </c>
      <c r="L244" s="125">
        <f t="shared" si="166"/>
        <v>0.27980535279805352</v>
      </c>
      <c r="M244" s="126" t="s">
        <v>556</v>
      </c>
      <c r="N244" s="127">
        <v>43244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94">
        <v>45</v>
      </c>
      <c r="B245" s="102">
        <v>42367</v>
      </c>
      <c r="C245" s="102"/>
      <c r="D245" s="103" t="s">
        <v>645</v>
      </c>
      <c r="E245" s="104" t="s">
        <v>580</v>
      </c>
      <c r="F245" s="105">
        <v>465</v>
      </c>
      <c r="G245" s="104"/>
      <c r="H245" s="104">
        <v>540</v>
      </c>
      <c r="I245" s="122">
        <v>540</v>
      </c>
      <c r="J245" s="123" t="s">
        <v>639</v>
      </c>
      <c r="K245" s="124">
        <f t="shared" si="165"/>
        <v>75</v>
      </c>
      <c r="L245" s="125">
        <f t="shared" si="166"/>
        <v>0.16129032258064516</v>
      </c>
      <c r="M245" s="126" t="s">
        <v>556</v>
      </c>
      <c r="N245" s="127">
        <v>42530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94">
        <v>46</v>
      </c>
      <c r="B246" s="102">
        <v>42380</v>
      </c>
      <c r="C246" s="102"/>
      <c r="D246" s="103" t="s">
        <v>376</v>
      </c>
      <c r="E246" s="104" t="s">
        <v>557</v>
      </c>
      <c r="F246" s="105">
        <v>81</v>
      </c>
      <c r="G246" s="104"/>
      <c r="H246" s="104">
        <v>110</v>
      </c>
      <c r="I246" s="122">
        <v>110</v>
      </c>
      <c r="J246" s="123" t="s">
        <v>639</v>
      </c>
      <c r="K246" s="124">
        <f t="shared" si="165"/>
        <v>29</v>
      </c>
      <c r="L246" s="125">
        <f t="shared" si="166"/>
        <v>0.35802469135802467</v>
      </c>
      <c r="M246" s="126" t="s">
        <v>556</v>
      </c>
      <c r="N246" s="127">
        <v>42745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94">
        <v>47</v>
      </c>
      <c r="B247" s="102">
        <v>42382</v>
      </c>
      <c r="C247" s="102"/>
      <c r="D247" s="103" t="s">
        <v>646</v>
      </c>
      <c r="E247" s="104" t="s">
        <v>557</v>
      </c>
      <c r="F247" s="105">
        <v>417.5</v>
      </c>
      <c r="G247" s="104"/>
      <c r="H247" s="104">
        <v>547</v>
      </c>
      <c r="I247" s="122">
        <v>535</v>
      </c>
      <c r="J247" s="123" t="s">
        <v>639</v>
      </c>
      <c r="K247" s="124">
        <f t="shared" si="165"/>
        <v>129.5</v>
      </c>
      <c r="L247" s="125">
        <f t="shared" si="166"/>
        <v>0.31017964071856285</v>
      </c>
      <c r="M247" s="126" t="s">
        <v>556</v>
      </c>
      <c r="N247" s="127">
        <v>42578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94">
        <v>48</v>
      </c>
      <c r="B248" s="102">
        <v>42408</v>
      </c>
      <c r="C248" s="102"/>
      <c r="D248" s="103" t="s">
        <v>647</v>
      </c>
      <c r="E248" s="104" t="s">
        <v>580</v>
      </c>
      <c r="F248" s="105">
        <v>650</v>
      </c>
      <c r="G248" s="104"/>
      <c r="H248" s="104">
        <v>800</v>
      </c>
      <c r="I248" s="122">
        <v>800</v>
      </c>
      <c r="J248" s="123" t="s">
        <v>639</v>
      </c>
      <c r="K248" s="124">
        <f t="shared" si="165"/>
        <v>150</v>
      </c>
      <c r="L248" s="125">
        <f t="shared" si="166"/>
        <v>0.23076923076923078</v>
      </c>
      <c r="M248" s="126" t="s">
        <v>556</v>
      </c>
      <c r="N248" s="127">
        <v>43154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94">
        <v>49</v>
      </c>
      <c r="B249" s="102">
        <v>42433</v>
      </c>
      <c r="C249" s="102"/>
      <c r="D249" s="103" t="s">
        <v>193</v>
      </c>
      <c r="E249" s="104" t="s">
        <v>580</v>
      </c>
      <c r="F249" s="105">
        <v>437.5</v>
      </c>
      <c r="G249" s="104"/>
      <c r="H249" s="104">
        <v>504.5</v>
      </c>
      <c r="I249" s="122">
        <v>522</v>
      </c>
      <c r="J249" s="123" t="s">
        <v>648</v>
      </c>
      <c r="K249" s="124">
        <f t="shared" si="165"/>
        <v>67</v>
      </c>
      <c r="L249" s="125">
        <f t="shared" si="166"/>
        <v>0.15314285714285714</v>
      </c>
      <c r="M249" s="126" t="s">
        <v>556</v>
      </c>
      <c r="N249" s="127">
        <v>42480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94">
        <v>50</v>
      </c>
      <c r="B250" s="102">
        <v>42438</v>
      </c>
      <c r="C250" s="102"/>
      <c r="D250" s="103" t="s">
        <v>649</v>
      </c>
      <c r="E250" s="104" t="s">
        <v>580</v>
      </c>
      <c r="F250" s="105">
        <v>189.5</v>
      </c>
      <c r="G250" s="104"/>
      <c r="H250" s="104">
        <v>218</v>
      </c>
      <c r="I250" s="122">
        <v>218</v>
      </c>
      <c r="J250" s="123" t="s">
        <v>639</v>
      </c>
      <c r="K250" s="124">
        <f t="shared" si="165"/>
        <v>28.5</v>
      </c>
      <c r="L250" s="125">
        <f t="shared" si="166"/>
        <v>0.15039577836411611</v>
      </c>
      <c r="M250" s="126" t="s">
        <v>556</v>
      </c>
      <c r="N250" s="127">
        <v>43034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339">
        <v>51</v>
      </c>
      <c r="B251" s="111">
        <v>42471</v>
      </c>
      <c r="C251" s="111"/>
      <c r="D251" s="112" t="s">
        <v>650</v>
      </c>
      <c r="E251" s="113" t="s">
        <v>580</v>
      </c>
      <c r="F251" s="114">
        <v>36.5</v>
      </c>
      <c r="G251" s="115"/>
      <c r="H251" s="115">
        <v>15.85</v>
      </c>
      <c r="I251" s="115">
        <v>60</v>
      </c>
      <c r="J251" s="134" t="s">
        <v>651</v>
      </c>
      <c r="K251" s="130">
        <f t="shared" si="165"/>
        <v>-20.65</v>
      </c>
      <c r="L251" s="164">
        <f t="shared" si="166"/>
        <v>-0.5657534246575342</v>
      </c>
      <c r="M251" s="132" t="s">
        <v>620</v>
      </c>
      <c r="N251" s="165">
        <v>43627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94">
        <v>52</v>
      </c>
      <c r="B252" s="102">
        <v>42472</v>
      </c>
      <c r="C252" s="102"/>
      <c r="D252" s="103" t="s">
        <v>652</v>
      </c>
      <c r="E252" s="104" t="s">
        <v>580</v>
      </c>
      <c r="F252" s="105">
        <v>93</v>
      </c>
      <c r="G252" s="104"/>
      <c r="H252" s="104">
        <v>149</v>
      </c>
      <c r="I252" s="122">
        <v>140</v>
      </c>
      <c r="J252" s="137" t="s">
        <v>653</v>
      </c>
      <c r="K252" s="124">
        <f t="shared" si="165"/>
        <v>56</v>
      </c>
      <c r="L252" s="125">
        <f t="shared" si="166"/>
        <v>0.60215053763440862</v>
      </c>
      <c r="M252" s="126" t="s">
        <v>556</v>
      </c>
      <c r="N252" s="127">
        <v>42740</v>
      </c>
      <c r="O252" s="54"/>
      <c r="P252" s="13"/>
      <c r="Q252" s="13"/>
      <c r="R252" s="14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94">
        <v>53</v>
      </c>
      <c r="B253" s="102">
        <v>42472</v>
      </c>
      <c r="C253" s="102"/>
      <c r="D253" s="103" t="s">
        <v>654</v>
      </c>
      <c r="E253" s="104" t="s">
        <v>580</v>
      </c>
      <c r="F253" s="105">
        <v>130</v>
      </c>
      <c r="G253" s="104"/>
      <c r="H253" s="104">
        <v>150</v>
      </c>
      <c r="I253" s="122" t="s">
        <v>655</v>
      </c>
      <c r="J253" s="123" t="s">
        <v>639</v>
      </c>
      <c r="K253" s="124">
        <f t="shared" si="165"/>
        <v>20</v>
      </c>
      <c r="L253" s="125">
        <f t="shared" si="166"/>
        <v>0.15384615384615385</v>
      </c>
      <c r="M253" s="126" t="s">
        <v>556</v>
      </c>
      <c r="N253" s="127">
        <v>42564</v>
      </c>
      <c r="O253" s="54"/>
      <c r="P253" s="13"/>
      <c r="Q253" s="13"/>
      <c r="R253" s="14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94">
        <v>54</v>
      </c>
      <c r="B254" s="102">
        <v>42473</v>
      </c>
      <c r="C254" s="102"/>
      <c r="D254" s="103" t="s">
        <v>344</v>
      </c>
      <c r="E254" s="104" t="s">
        <v>580</v>
      </c>
      <c r="F254" s="105">
        <v>196</v>
      </c>
      <c r="G254" s="104"/>
      <c r="H254" s="104">
        <v>299</v>
      </c>
      <c r="I254" s="122">
        <v>299</v>
      </c>
      <c r="J254" s="123" t="s">
        <v>639</v>
      </c>
      <c r="K254" s="124">
        <v>103</v>
      </c>
      <c r="L254" s="125">
        <v>0.52551020408163296</v>
      </c>
      <c r="M254" s="126" t="s">
        <v>556</v>
      </c>
      <c r="N254" s="127">
        <v>42620</v>
      </c>
      <c r="O254" s="54"/>
      <c r="P254" s="13"/>
      <c r="Q254" s="13"/>
      <c r="R254" s="14"/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94">
        <v>55</v>
      </c>
      <c r="B255" s="102">
        <v>42473</v>
      </c>
      <c r="C255" s="102"/>
      <c r="D255" s="103" t="s">
        <v>713</v>
      </c>
      <c r="E255" s="104" t="s">
        <v>580</v>
      </c>
      <c r="F255" s="105">
        <v>88</v>
      </c>
      <c r="G255" s="104"/>
      <c r="H255" s="104">
        <v>103</v>
      </c>
      <c r="I255" s="122">
        <v>103</v>
      </c>
      <c r="J255" s="123" t="s">
        <v>639</v>
      </c>
      <c r="K255" s="124">
        <v>15</v>
      </c>
      <c r="L255" s="125">
        <v>0.170454545454545</v>
      </c>
      <c r="M255" s="126" t="s">
        <v>556</v>
      </c>
      <c r="N255" s="127">
        <v>42530</v>
      </c>
      <c r="O255" s="54"/>
      <c r="P255" s="13"/>
      <c r="Q255" s="13"/>
      <c r="R255" s="14"/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94">
        <v>56</v>
      </c>
      <c r="B256" s="102">
        <v>42492</v>
      </c>
      <c r="C256" s="102"/>
      <c r="D256" s="103" t="s">
        <v>656</v>
      </c>
      <c r="E256" s="104" t="s">
        <v>580</v>
      </c>
      <c r="F256" s="105">
        <v>127.5</v>
      </c>
      <c r="G256" s="104"/>
      <c r="H256" s="104">
        <v>148</v>
      </c>
      <c r="I256" s="122" t="s">
        <v>657</v>
      </c>
      <c r="J256" s="123" t="s">
        <v>639</v>
      </c>
      <c r="K256" s="124">
        <f>H256-F256</f>
        <v>20.5</v>
      </c>
      <c r="L256" s="125">
        <f>K256/F256</f>
        <v>0.16078431372549021</v>
      </c>
      <c r="M256" s="126" t="s">
        <v>556</v>
      </c>
      <c r="N256" s="127">
        <v>42564</v>
      </c>
      <c r="O256" s="54"/>
      <c r="P256" s="13"/>
      <c r="Q256" s="13"/>
      <c r="R256" s="14"/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94">
        <v>57</v>
      </c>
      <c r="B257" s="102">
        <v>42493</v>
      </c>
      <c r="C257" s="102"/>
      <c r="D257" s="103" t="s">
        <v>658</v>
      </c>
      <c r="E257" s="104" t="s">
        <v>580</v>
      </c>
      <c r="F257" s="105">
        <v>675</v>
      </c>
      <c r="G257" s="104"/>
      <c r="H257" s="104">
        <v>815</v>
      </c>
      <c r="I257" s="122" t="s">
        <v>659</v>
      </c>
      <c r="J257" s="123" t="s">
        <v>639</v>
      </c>
      <c r="K257" s="124">
        <f>H257-F257</f>
        <v>140</v>
      </c>
      <c r="L257" s="125">
        <f>K257/F257</f>
        <v>0.2074074074074074</v>
      </c>
      <c r="M257" s="126" t="s">
        <v>556</v>
      </c>
      <c r="N257" s="127">
        <v>43154</v>
      </c>
      <c r="O257" s="54"/>
      <c r="P257" s="13"/>
      <c r="Q257" s="13"/>
      <c r="R257" s="14"/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95">
        <v>58</v>
      </c>
      <c r="B258" s="106">
        <v>42522</v>
      </c>
      <c r="C258" s="106"/>
      <c r="D258" s="107" t="s">
        <v>714</v>
      </c>
      <c r="E258" s="108" t="s">
        <v>580</v>
      </c>
      <c r="F258" s="109">
        <v>500</v>
      </c>
      <c r="G258" s="109"/>
      <c r="H258" s="110">
        <v>232.5</v>
      </c>
      <c r="I258" s="128" t="s">
        <v>715</v>
      </c>
      <c r="J258" s="129" t="s">
        <v>716</v>
      </c>
      <c r="K258" s="130">
        <f>H258-F258</f>
        <v>-267.5</v>
      </c>
      <c r="L258" s="131">
        <f>K258/F258</f>
        <v>-0.53500000000000003</v>
      </c>
      <c r="M258" s="132" t="s">
        <v>620</v>
      </c>
      <c r="N258" s="133">
        <v>43735</v>
      </c>
      <c r="O258" s="54"/>
      <c r="P258" s="13"/>
      <c r="Q258" s="13"/>
      <c r="R258" s="14"/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94">
        <v>59</v>
      </c>
      <c r="B259" s="102">
        <v>42527</v>
      </c>
      <c r="C259" s="102"/>
      <c r="D259" s="103" t="s">
        <v>660</v>
      </c>
      <c r="E259" s="104" t="s">
        <v>580</v>
      </c>
      <c r="F259" s="105">
        <v>110</v>
      </c>
      <c r="G259" s="104"/>
      <c r="H259" s="104">
        <v>126.5</v>
      </c>
      <c r="I259" s="122">
        <v>125</v>
      </c>
      <c r="J259" s="123" t="s">
        <v>589</v>
      </c>
      <c r="K259" s="124">
        <f>H259-F259</f>
        <v>16.5</v>
      </c>
      <c r="L259" s="125">
        <f>K259/F259</f>
        <v>0.15</v>
      </c>
      <c r="M259" s="126" t="s">
        <v>556</v>
      </c>
      <c r="N259" s="127">
        <v>42552</v>
      </c>
      <c r="O259" s="54"/>
      <c r="P259" s="13"/>
      <c r="Q259" s="13"/>
      <c r="R259" s="14"/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94">
        <v>60</v>
      </c>
      <c r="B260" s="102">
        <v>42538</v>
      </c>
      <c r="C260" s="102"/>
      <c r="D260" s="103" t="s">
        <v>661</v>
      </c>
      <c r="E260" s="104" t="s">
        <v>580</v>
      </c>
      <c r="F260" s="105">
        <v>44</v>
      </c>
      <c r="G260" s="104"/>
      <c r="H260" s="104">
        <v>69.5</v>
      </c>
      <c r="I260" s="122">
        <v>69.5</v>
      </c>
      <c r="J260" s="123" t="s">
        <v>662</v>
      </c>
      <c r="K260" s="124">
        <f>H260-F260</f>
        <v>25.5</v>
      </c>
      <c r="L260" s="125">
        <f>K260/F260</f>
        <v>0.57954545454545459</v>
      </c>
      <c r="M260" s="126" t="s">
        <v>556</v>
      </c>
      <c r="N260" s="127">
        <v>42977</v>
      </c>
      <c r="O260" s="54"/>
      <c r="P260" s="13"/>
      <c r="Q260" s="13"/>
      <c r="R260" s="14"/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94">
        <v>61</v>
      </c>
      <c r="B261" s="102">
        <v>42549</v>
      </c>
      <c r="C261" s="102"/>
      <c r="D261" s="144" t="s">
        <v>717</v>
      </c>
      <c r="E261" s="104" t="s">
        <v>580</v>
      </c>
      <c r="F261" s="105">
        <v>262.5</v>
      </c>
      <c r="G261" s="104"/>
      <c r="H261" s="104">
        <v>340</v>
      </c>
      <c r="I261" s="122">
        <v>333</v>
      </c>
      <c r="J261" s="123" t="s">
        <v>718</v>
      </c>
      <c r="K261" s="124">
        <v>77.5</v>
      </c>
      <c r="L261" s="125">
        <v>0.29523809523809502</v>
      </c>
      <c r="M261" s="126" t="s">
        <v>556</v>
      </c>
      <c r="N261" s="127">
        <v>43017</v>
      </c>
      <c r="O261" s="54"/>
      <c r="P261" s="13"/>
      <c r="Q261" s="13"/>
      <c r="R261" s="14"/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94">
        <v>62</v>
      </c>
      <c r="B262" s="102">
        <v>42549</v>
      </c>
      <c r="C262" s="102"/>
      <c r="D262" s="144" t="s">
        <v>719</v>
      </c>
      <c r="E262" s="104" t="s">
        <v>580</v>
      </c>
      <c r="F262" s="105">
        <v>840</v>
      </c>
      <c r="G262" s="104"/>
      <c r="H262" s="104">
        <v>1230</v>
      </c>
      <c r="I262" s="122">
        <v>1230</v>
      </c>
      <c r="J262" s="123" t="s">
        <v>639</v>
      </c>
      <c r="K262" s="124">
        <v>390</v>
      </c>
      <c r="L262" s="125">
        <v>0.46428571428571402</v>
      </c>
      <c r="M262" s="126" t="s">
        <v>556</v>
      </c>
      <c r="N262" s="127">
        <v>42649</v>
      </c>
      <c r="O262" s="54"/>
      <c r="P262" s="13"/>
      <c r="Q262" s="13"/>
      <c r="R262" s="14"/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340">
        <v>63</v>
      </c>
      <c r="B263" s="139">
        <v>42556</v>
      </c>
      <c r="C263" s="139"/>
      <c r="D263" s="140" t="s">
        <v>663</v>
      </c>
      <c r="E263" s="141" t="s">
        <v>580</v>
      </c>
      <c r="F263" s="142">
        <v>395</v>
      </c>
      <c r="G263" s="143"/>
      <c r="H263" s="143">
        <f>(468.5+342.5)/2</f>
        <v>405.5</v>
      </c>
      <c r="I263" s="143">
        <v>510</v>
      </c>
      <c r="J263" s="166" t="s">
        <v>664</v>
      </c>
      <c r="K263" s="167">
        <f t="shared" ref="K263:K269" si="167">H263-F263</f>
        <v>10.5</v>
      </c>
      <c r="L263" s="168">
        <f t="shared" ref="L263:L269" si="168">K263/F263</f>
        <v>2.6582278481012658E-2</v>
      </c>
      <c r="M263" s="169" t="s">
        <v>665</v>
      </c>
      <c r="N263" s="170">
        <v>43606</v>
      </c>
      <c r="O263" s="54"/>
      <c r="P263" s="13"/>
      <c r="Q263" s="13"/>
      <c r="R263" s="14"/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95">
        <v>64</v>
      </c>
      <c r="B264" s="106">
        <v>42584</v>
      </c>
      <c r="C264" s="106"/>
      <c r="D264" s="107" t="s">
        <v>666</v>
      </c>
      <c r="E264" s="108" t="s">
        <v>557</v>
      </c>
      <c r="F264" s="109">
        <f>169.5-12.8</f>
        <v>156.69999999999999</v>
      </c>
      <c r="G264" s="109"/>
      <c r="H264" s="110">
        <v>77</v>
      </c>
      <c r="I264" s="128" t="s">
        <v>667</v>
      </c>
      <c r="J264" s="359" t="s">
        <v>795</v>
      </c>
      <c r="K264" s="130">
        <f t="shared" si="167"/>
        <v>-79.699999999999989</v>
      </c>
      <c r="L264" s="131">
        <f t="shared" si="168"/>
        <v>-0.50861518825781749</v>
      </c>
      <c r="M264" s="132" t="s">
        <v>620</v>
      </c>
      <c r="N264" s="133">
        <v>43522</v>
      </c>
      <c r="O264" s="54"/>
      <c r="P264" s="13"/>
      <c r="Q264" s="13"/>
      <c r="R264" s="14"/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95">
        <v>65</v>
      </c>
      <c r="B265" s="106">
        <v>42586</v>
      </c>
      <c r="C265" s="106"/>
      <c r="D265" s="107" t="s">
        <v>668</v>
      </c>
      <c r="E265" s="108" t="s">
        <v>580</v>
      </c>
      <c r="F265" s="109">
        <v>400</v>
      </c>
      <c r="G265" s="109"/>
      <c r="H265" s="110">
        <v>305</v>
      </c>
      <c r="I265" s="128">
        <v>475</v>
      </c>
      <c r="J265" s="129" t="s">
        <v>669</v>
      </c>
      <c r="K265" s="130">
        <f t="shared" si="167"/>
        <v>-95</v>
      </c>
      <c r="L265" s="131">
        <f t="shared" si="168"/>
        <v>-0.23749999999999999</v>
      </c>
      <c r="M265" s="132" t="s">
        <v>620</v>
      </c>
      <c r="N265" s="133">
        <v>43606</v>
      </c>
      <c r="O265" s="54"/>
      <c r="P265" s="13"/>
      <c r="Q265" s="13"/>
      <c r="R265" s="14"/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94">
        <v>66</v>
      </c>
      <c r="B266" s="102">
        <v>42593</v>
      </c>
      <c r="C266" s="102"/>
      <c r="D266" s="103" t="s">
        <v>670</v>
      </c>
      <c r="E266" s="104" t="s">
        <v>580</v>
      </c>
      <c r="F266" s="105">
        <v>86.5</v>
      </c>
      <c r="G266" s="104"/>
      <c r="H266" s="104">
        <v>130</v>
      </c>
      <c r="I266" s="122">
        <v>130</v>
      </c>
      <c r="J266" s="137" t="s">
        <v>671</v>
      </c>
      <c r="K266" s="124">
        <f t="shared" si="167"/>
        <v>43.5</v>
      </c>
      <c r="L266" s="125">
        <f t="shared" si="168"/>
        <v>0.50289017341040465</v>
      </c>
      <c r="M266" s="126" t="s">
        <v>556</v>
      </c>
      <c r="N266" s="127">
        <v>43091</v>
      </c>
      <c r="O266" s="54"/>
      <c r="P266" s="13"/>
      <c r="Q266" s="13"/>
      <c r="R266" s="14"/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95">
        <v>67</v>
      </c>
      <c r="B267" s="106">
        <v>42600</v>
      </c>
      <c r="C267" s="106"/>
      <c r="D267" s="107" t="s">
        <v>367</v>
      </c>
      <c r="E267" s="108" t="s">
        <v>580</v>
      </c>
      <c r="F267" s="109">
        <v>133.5</v>
      </c>
      <c r="G267" s="109"/>
      <c r="H267" s="110">
        <v>126.5</v>
      </c>
      <c r="I267" s="128">
        <v>178</v>
      </c>
      <c r="J267" s="129" t="s">
        <v>672</v>
      </c>
      <c r="K267" s="130">
        <f t="shared" si="167"/>
        <v>-7</v>
      </c>
      <c r="L267" s="131">
        <f t="shared" si="168"/>
        <v>-5.2434456928838954E-2</v>
      </c>
      <c r="M267" s="132" t="s">
        <v>620</v>
      </c>
      <c r="N267" s="133">
        <v>42615</v>
      </c>
      <c r="O267" s="54"/>
      <c r="P267" s="13"/>
      <c r="Q267" s="13"/>
      <c r="R267" s="14"/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94">
        <v>68</v>
      </c>
      <c r="B268" s="102">
        <v>42613</v>
      </c>
      <c r="C268" s="102"/>
      <c r="D268" s="103" t="s">
        <v>673</v>
      </c>
      <c r="E268" s="104" t="s">
        <v>580</v>
      </c>
      <c r="F268" s="105">
        <v>560</v>
      </c>
      <c r="G268" s="104"/>
      <c r="H268" s="104">
        <v>725</v>
      </c>
      <c r="I268" s="122">
        <v>725</v>
      </c>
      <c r="J268" s="123" t="s">
        <v>582</v>
      </c>
      <c r="K268" s="124">
        <f t="shared" si="167"/>
        <v>165</v>
      </c>
      <c r="L268" s="125">
        <f t="shared" si="168"/>
        <v>0.29464285714285715</v>
      </c>
      <c r="M268" s="126" t="s">
        <v>556</v>
      </c>
      <c r="N268" s="127">
        <v>42456</v>
      </c>
      <c r="O268" s="54"/>
      <c r="P268" s="13"/>
      <c r="Q268" s="13"/>
      <c r="R268" s="14"/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94">
        <v>69</v>
      </c>
      <c r="B269" s="102">
        <v>42614</v>
      </c>
      <c r="C269" s="102"/>
      <c r="D269" s="103" t="s">
        <v>674</v>
      </c>
      <c r="E269" s="104" t="s">
        <v>580</v>
      </c>
      <c r="F269" s="105">
        <v>160.5</v>
      </c>
      <c r="G269" s="104"/>
      <c r="H269" s="104">
        <v>210</v>
      </c>
      <c r="I269" s="122">
        <v>210</v>
      </c>
      <c r="J269" s="123" t="s">
        <v>582</v>
      </c>
      <c r="K269" s="124">
        <f t="shared" si="167"/>
        <v>49.5</v>
      </c>
      <c r="L269" s="125">
        <f t="shared" si="168"/>
        <v>0.30841121495327101</v>
      </c>
      <c r="M269" s="126" t="s">
        <v>556</v>
      </c>
      <c r="N269" s="127">
        <v>42871</v>
      </c>
      <c r="O269" s="54"/>
      <c r="P269" s="13"/>
      <c r="Q269" s="13"/>
      <c r="R269" s="14"/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94">
        <v>70</v>
      </c>
      <c r="B270" s="102">
        <v>42646</v>
      </c>
      <c r="C270" s="102"/>
      <c r="D270" s="144" t="s">
        <v>390</v>
      </c>
      <c r="E270" s="104" t="s">
        <v>580</v>
      </c>
      <c r="F270" s="105">
        <v>430</v>
      </c>
      <c r="G270" s="104"/>
      <c r="H270" s="104">
        <v>596</v>
      </c>
      <c r="I270" s="122">
        <v>575</v>
      </c>
      <c r="J270" s="123" t="s">
        <v>720</v>
      </c>
      <c r="K270" s="124">
        <v>166</v>
      </c>
      <c r="L270" s="125">
        <v>0.38604651162790699</v>
      </c>
      <c r="M270" s="126" t="s">
        <v>556</v>
      </c>
      <c r="N270" s="127">
        <v>42769</v>
      </c>
      <c r="O270" s="54"/>
      <c r="P270" s="13"/>
      <c r="Q270" s="13"/>
      <c r="R270" s="14"/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94">
        <v>71</v>
      </c>
      <c r="B271" s="102">
        <v>42657</v>
      </c>
      <c r="C271" s="102"/>
      <c r="D271" s="103" t="s">
        <v>675</v>
      </c>
      <c r="E271" s="104" t="s">
        <v>580</v>
      </c>
      <c r="F271" s="105">
        <v>280</v>
      </c>
      <c r="G271" s="104"/>
      <c r="H271" s="104">
        <v>345</v>
      </c>
      <c r="I271" s="122">
        <v>345</v>
      </c>
      <c r="J271" s="123" t="s">
        <v>582</v>
      </c>
      <c r="K271" s="124">
        <f t="shared" ref="K271:K276" si="169">H271-F271</f>
        <v>65</v>
      </c>
      <c r="L271" s="125">
        <f>K271/F271</f>
        <v>0.23214285714285715</v>
      </c>
      <c r="M271" s="126" t="s">
        <v>556</v>
      </c>
      <c r="N271" s="127">
        <v>42814</v>
      </c>
      <c r="O271" s="54"/>
      <c r="P271" s="13"/>
      <c r="Q271" s="13"/>
      <c r="R271" s="14"/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94">
        <v>72</v>
      </c>
      <c r="B272" s="102">
        <v>42657</v>
      </c>
      <c r="C272" s="102"/>
      <c r="D272" s="103" t="s">
        <v>676</v>
      </c>
      <c r="E272" s="104" t="s">
        <v>580</v>
      </c>
      <c r="F272" s="105">
        <v>245</v>
      </c>
      <c r="G272" s="104"/>
      <c r="H272" s="104">
        <v>325.5</v>
      </c>
      <c r="I272" s="122">
        <v>330</v>
      </c>
      <c r="J272" s="123" t="s">
        <v>677</v>
      </c>
      <c r="K272" s="124">
        <f t="shared" si="169"/>
        <v>80.5</v>
      </c>
      <c r="L272" s="125">
        <f>K272/F272</f>
        <v>0.32857142857142857</v>
      </c>
      <c r="M272" s="126" t="s">
        <v>556</v>
      </c>
      <c r="N272" s="127">
        <v>42769</v>
      </c>
      <c r="O272" s="54"/>
      <c r="P272" s="13"/>
      <c r="Q272" s="13"/>
      <c r="R272" s="14"/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94">
        <v>73</v>
      </c>
      <c r="B273" s="102">
        <v>42660</v>
      </c>
      <c r="C273" s="102"/>
      <c r="D273" s="103" t="s">
        <v>340</v>
      </c>
      <c r="E273" s="104" t="s">
        <v>580</v>
      </c>
      <c r="F273" s="105">
        <v>125</v>
      </c>
      <c r="G273" s="104"/>
      <c r="H273" s="104">
        <v>160</v>
      </c>
      <c r="I273" s="122">
        <v>160</v>
      </c>
      <c r="J273" s="123" t="s">
        <v>639</v>
      </c>
      <c r="K273" s="124">
        <f t="shared" si="169"/>
        <v>35</v>
      </c>
      <c r="L273" s="125">
        <v>0.28000000000000003</v>
      </c>
      <c r="M273" s="126" t="s">
        <v>556</v>
      </c>
      <c r="N273" s="127">
        <v>42803</v>
      </c>
      <c r="O273" s="54"/>
      <c r="P273" s="13"/>
      <c r="Q273" s="13"/>
      <c r="R273" s="14"/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94">
        <v>74</v>
      </c>
      <c r="B274" s="102">
        <v>42660</v>
      </c>
      <c r="C274" s="102"/>
      <c r="D274" s="103" t="s">
        <v>455</v>
      </c>
      <c r="E274" s="104" t="s">
        <v>580</v>
      </c>
      <c r="F274" s="105">
        <v>114</v>
      </c>
      <c r="G274" s="104"/>
      <c r="H274" s="104">
        <v>145</v>
      </c>
      <c r="I274" s="122">
        <v>145</v>
      </c>
      <c r="J274" s="123" t="s">
        <v>639</v>
      </c>
      <c r="K274" s="124">
        <f t="shared" si="169"/>
        <v>31</v>
      </c>
      <c r="L274" s="125">
        <f>K274/F274</f>
        <v>0.27192982456140352</v>
      </c>
      <c r="M274" s="126" t="s">
        <v>556</v>
      </c>
      <c r="N274" s="127">
        <v>42859</v>
      </c>
      <c r="O274" s="54"/>
      <c r="P274" s="13"/>
      <c r="Q274" s="13"/>
      <c r="R274" s="14"/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94">
        <v>75</v>
      </c>
      <c r="B275" s="102">
        <v>42660</v>
      </c>
      <c r="C275" s="102"/>
      <c r="D275" s="103" t="s">
        <v>678</v>
      </c>
      <c r="E275" s="104" t="s">
        <v>580</v>
      </c>
      <c r="F275" s="105">
        <v>212</v>
      </c>
      <c r="G275" s="104"/>
      <c r="H275" s="104">
        <v>280</v>
      </c>
      <c r="I275" s="122">
        <v>276</v>
      </c>
      <c r="J275" s="123" t="s">
        <v>679</v>
      </c>
      <c r="K275" s="124">
        <f t="shared" si="169"/>
        <v>68</v>
      </c>
      <c r="L275" s="125">
        <f>K275/F275</f>
        <v>0.32075471698113206</v>
      </c>
      <c r="M275" s="126" t="s">
        <v>556</v>
      </c>
      <c r="N275" s="127">
        <v>42858</v>
      </c>
      <c r="O275" s="54"/>
      <c r="P275" s="13"/>
      <c r="Q275" s="13"/>
      <c r="R275" s="14"/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94">
        <v>76</v>
      </c>
      <c r="B276" s="102">
        <v>42678</v>
      </c>
      <c r="C276" s="102"/>
      <c r="D276" s="103" t="s">
        <v>149</v>
      </c>
      <c r="E276" s="104" t="s">
        <v>580</v>
      </c>
      <c r="F276" s="105">
        <v>155</v>
      </c>
      <c r="G276" s="104"/>
      <c r="H276" s="104">
        <v>210</v>
      </c>
      <c r="I276" s="122">
        <v>210</v>
      </c>
      <c r="J276" s="123" t="s">
        <v>680</v>
      </c>
      <c r="K276" s="124">
        <f t="shared" si="169"/>
        <v>55</v>
      </c>
      <c r="L276" s="125">
        <f>K276/F276</f>
        <v>0.35483870967741937</v>
      </c>
      <c r="M276" s="126" t="s">
        <v>556</v>
      </c>
      <c r="N276" s="127">
        <v>42944</v>
      </c>
      <c r="O276" s="54"/>
      <c r="P276" s="13"/>
      <c r="Q276" s="13"/>
      <c r="R276" s="14"/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195">
        <v>77</v>
      </c>
      <c r="B277" s="106">
        <v>42710</v>
      </c>
      <c r="C277" s="106"/>
      <c r="D277" s="107" t="s">
        <v>721</v>
      </c>
      <c r="E277" s="108" t="s">
        <v>580</v>
      </c>
      <c r="F277" s="109">
        <v>150.5</v>
      </c>
      <c r="G277" s="109"/>
      <c r="H277" s="110">
        <v>72.5</v>
      </c>
      <c r="I277" s="128">
        <v>174</v>
      </c>
      <c r="J277" s="129" t="s">
        <v>722</v>
      </c>
      <c r="K277" s="130">
        <v>-78</v>
      </c>
      <c r="L277" s="131">
        <v>-0.51827242524916906</v>
      </c>
      <c r="M277" s="132" t="s">
        <v>620</v>
      </c>
      <c r="N277" s="133">
        <v>43333</v>
      </c>
      <c r="O277" s="54"/>
      <c r="P277" s="13"/>
      <c r="Q277" s="13"/>
      <c r="R277" s="14"/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94">
        <v>78</v>
      </c>
      <c r="B278" s="102">
        <v>42712</v>
      </c>
      <c r="C278" s="102"/>
      <c r="D278" s="103" t="s">
        <v>123</v>
      </c>
      <c r="E278" s="104" t="s">
        <v>580</v>
      </c>
      <c r="F278" s="105">
        <v>380</v>
      </c>
      <c r="G278" s="104"/>
      <c r="H278" s="104">
        <v>478</v>
      </c>
      <c r="I278" s="122">
        <v>468</v>
      </c>
      <c r="J278" s="123" t="s">
        <v>639</v>
      </c>
      <c r="K278" s="124">
        <f>H278-F278</f>
        <v>98</v>
      </c>
      <c r="L278" s="125">
        <f>K278/F278</f>
        <v>0.25789473684210529</v>
      </c>
      <c r="M278" s="126" t="s">
        <v>556</v>
      </c>
      <c r="N278" s="127">
        <v>43025</v>
      </c>
      <c r="O278" s="54"/>
      <c r="P278" s="13"/>
      <c r="Q278" s="13"/>
      <c r="R278" s="14"/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94">
        <v>79</v>
      </c>
      <c r="B279" s="102">
        <v>42734</v>
      </c>
      <c r="C279" s="102"/>
      <c r="D279" s="103" t="s">
        <v>244</v>
      </c>
      <c r="E279" s="104" t="s">
        <v>580</v>
      </c>
      <c r="F279" s="105">
        <v>305</v>
      </c>
      <c r="G279" s="104"/>
      <c r="H279" s="104">
        <v>375</v>
      </c>
      <c r="I279" s="122">
        <v>375</v>
      </c>
      <c r="J279" s="123" t="s">
        <v>639</v>
      </c>
      <c r="K279" s="124">
        <f>H279-F279</f>
        <v>70</v>
      </c>
      <c r="L279" s="125">
        <f>K279/F279</f>
        <v>0.22950819672131148</v>
      </c>
      <c r="M279" s="126" t="s">
        <v>556</v>
      </c>
      <c r="N279" s="127">
        <v>42768</v>
      </c>
      <c r="O279" s="54"/>
      <c r="P279" s="13"/>
      <c r="Q279" s="13"/>
      <c r="R279" s="14"/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194">
        <v>80</v>
      </c>
      <c r="B280" s="102">
        <v>42739</v>
      </c>
      <c r="C280" s="102"/>
      <c r="D280" s="103" t="s">
        <v>342</v>
      </c>
      <c r="E280" s="104" t="s">
        <v>580</v>
      </c>
      <c r="F280" s="105">
        <v>99.5</v>
      </c>
      <c r="G280" s="104"/>
      <c r="H280" s="104">
        <v>158</v>
      </c>
      <c r="I280" s="122">
        <v>158</v>
      </c>
      <c r="J280" s="123" t="s">
        <v>639</v>
      </c>
      <c r="K280" s="124">
        <f>H280-F280</f>
        <v>58.5</v>
      </c>
      <c r="L280" s="125">
        <f>K280/F280</f>
        <v>0.5879396984924623</v>
      </c>
      <c r="M280" s="126" t="s">
        <v>556</v>
      </c>
      <c r="N280" s="127">
        <v>42898</v>
      </c>
      <c r="O280" s="54"/>
      <c r="P280" s="13"/>
      <c r="Q280" s="13"/>
      <c r="R280" s="14"/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94">
        <v>81</v>
      </c>
      <c r="B281" s="102">
        <v>42739</v>
      </c>
      <c r="C281" s="102"/>
      <c r="D281" s="103" t="s">
        <v>342</v>
      </c>
      <c r="E281" s="104" t="s">
        <v>580</v>
      </c>
      <c r="F281" s="105">
        <v>99.5</v>
      </c>
      <c r="G281" s="104"/>
      <c r="H281" s="104">
        <v>158</v>
      </c>
      <c r="I281" s="122">
        <v>158</v>
      </c>
      <c r="J281" s="123" t="s">
        <v>639</v>
      </c>
      <c r="K281" s="124">
        <v>58.5</v>
      </c>
      <c r="L281" s="125">
        <v>0.58793969849246197</v>
      </c>
      <c r="M281" s="126" t="s">
        <v>556</v>
      </c>
      <c r="N281" s="127">
        <v>42898</v>
      </c>
      <c r="O281" s="54"/>
      <c r="P281" s="13"/>
      <c r="Q281" s="13"/>
      <c r="R281" s="14"/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194">
        <v>82</v>
      </c>
      <c r="B282" s="102">
        <v>42786</v>
      </c>
      <c r="C282" s="102"/>
      <c r="D282" s="103" t="s">
        <v>166</v>
      </c>
      <c r="E282" s="104" t="s">
        <v>580</v>
      </c>
      <c r="F282" s="105">
        <v>140.5</v>
      </c>
      <c r="G282" s="104"/>
      <c r="H282" s="104">
        <v>220</v>
      </c>
      <c r="I282" s="122">
        <v>220</v>
      </c>
      <c r="J282" s="123" t="s">
        <v>639</v>
      </c>
      <c r="K282" s="124">
        <f>H282-F282</f>
        <v>79.5</v>
      </c>
      <c r="L282" s="125">
        <f>K282/F282</f>
        <v>0.5658362989323843</v>
      </c>
      <c r="M282" s="126" t="s">
        <v>556</v>
      </c>
      <c r="N282" s="127">
        <v>42864</v>
      </c>
      <c r="O282" s="54"/>
      <c r="P282" s="13"/>
      <c r="Q282" s="13"/>
      <c r="R282" s="14"/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194">
        <v>83</v>
      </c>
      <c r="B283" s="102">
        <v>42786</v>
      </c>
      <c r="C283" s="102"/>
      <c r="D283" s="103" t="s">
        <v>723</v>
      </c>
      <c r="E283" s="104" t="s">
        <v>580</v>
      </c>
      <c r="F283" s="105">
        <v>202.5</v>
      </c>
      <c r="G283" s="104"/>
      <c r="H283" s="104">
        <v>234</v>
      </c>
      <c r="I283" s="122">
        <v>234</v>
      </c>
      <c r="J283" s="123" t="s">
        <v>639</v>
      </c>
      <c r="K283" s="124">
        <v>31.5</v>
      </c>
      <c r="L283" s="125">
        <v>0.155555555555556</v>
      </c>
      <c r="M283" s="126" t="s">
        <v>556</v>
      </c>
      <c r="N283" s="127">
        <v>42836</v>
      </c>
      <c r="O283" s="54"/>
      <c r="P283" s="13"/>
      <c r="Q283" s="13"/>
      <c r="R283" s="14"/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194">
        <v>84</v>
      </c>
      <c r="B284" s="102">
        <v>42818</v>
      </c>
      <c r="C284" s="102"/>
      <c r="D284" s="103" t="s">
        <v>517</v>
      </c>
      <c r="E284" s="104" t="s">
        <v>580</v>
      </c>
      <c r="F284" s="105">
        <v>300.5</v>
      </c>
      <c r="G284" s="104"/>
      <c r="H284" s="104">
        <v>417.5</v>
      </c>
      <c r="I284" s="122">
        <v>420</v>
      </c>
      <c r="J284" s="123" t="s">
        <v>681</v>
      </c>
      <c r="K284" s="124">
        <f>H284-F284</f>
        <v>117</v>
      </c>
      <c r="L284" s="125">
        <f>K284/F284</f>
        <v>0.38935108153078202</v>
      </c>
      <c r="M284" s="126" t="s">
        <v>556</v>
      </c>
      <c r="N284" s="127">
        <v>43070</v>
      </c>
      <c r="O284" s="54"/>
      <c r="P284" s="13"/>
      <c r="Q284" s="13"/>
      <c r="R284" s="14"/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194">
        <v>85</v>
      </c>
      <c r="B285" s="102">
        <v>42818</v>
      </c>
      <c r="C285" s="102"/>
      <c r="D285" s="103" t="s">
        <v>719</v>
      </c>
      <c r="E285" s="104" t="s">
        <v>580</v>
      </c>
      <c r="F285" s="105">
        <v>850</v>
      </c>
      <c r="G285" s="104"/>
      <c r="H285" s="104">
        <v>1042.5</v>
      </c>
      <c r="I285" s="122">
        <v>1023</v>
      </c>
      <c r="J285" s="123" t="s">
        <v>724</v>
      </c>
      <c r="K285" s="124">
        <v>192.5</v>
      </c>
      <c r="L285" s="125">
        <v>0.22647058823529401</v>
      </c>
      <c r="M285" s="126" t="s">
        <v>556</v>
      </c>
      <c r="N285" s="127">
        <v>42830</v>
      </c>
      <c r="O285" s="54"/>
      <c r="P285" s="13"/>
      <c r="Q285" s="13"/>
      <c r="R285" s="14"/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194">
        <v>86</v>
      </c>
      <c r="B286" s="102">
        <v>42830</v>
      </c>
      <c r="C286" s="102"/>
      <c r="D286" s="103" t="s">
        <v>471</v>
      </c>
      <c r="E286" s="104" t="s">
        <v>580</v>
      </c>
      <c r="F286" s="105">
        <v>785</v>
      </c>
      <c r="G286" s="104"/>
      <c r="H286" s="104">
        <v>930</v>
      </c>
      <c r="I286" s="122">
        <v>920</v>
      </c>
      <c r="J286" s="123" t="s">
        <v>682</v>
      </c>
      <c r="K286" s="124">
        <f>H286-F286</f>
        <v>145</v>
      </c>
      <c r="L286" s="125">
        <f>K286/F286</f>
        <v>0.18471337579617833</v>
      </c>
      <c r="M286" s="126" t="s">
        <v>556</v>
      </c>
      <c r="N286" s="127">
        <v>42976</v>
      </c>
      <c r="O286" s="54"/>
      <c r="P286" s="13"/>
      <c r="Q286" s="13"/>
      <c r="R286" s="14"/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195">
        <v>87</v>
      </c>
      <c r="B287" s="106">
        <v>42831</v>
      </c>
      <c r="C287" s="106"/>
      <c r="D287" s="107" t="s">
        <v>725</v>
      </c>
      <c r="E287" s="108" t="s">
        <v>580</v>
      </c>
      <c r="F287" s="109">
        <v>40</v>
      </c>
      <c r="G287" s="109"/>
      <c r="H287" s="110">
        <v>13.1</v>
      </c>
      <c r="I287" s="128">
        <v>60</v>
      </c>
      <c r="J287" s="134" t="s">
        <v>726</v>
      </c>
      <c r="K287" s="130">
        <v>-26.9</v>
      </c>
      <c r="L287" s="131">
        <v>-0.67249999999999999</v>
      </c>
      <c r="M287" s="132" t="s">
        <v>620</v>
      </c>
      <c r="N287" s="133">
        <v>43138</v>
      </c>
      <c r="O287" s="54"/>
      <c r="P287" s="13"/>
      <c r="Q287" s="13"/>
      <c r="R287" s="14"/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194">
        <v>88</v>
      </c>
      <c r="B288" s="102">
        <v>42837</v>
      </c>
      <c r="C288" s="102"/>
      <c r="D288" s="103" t="s">
        <v>87</v>
      </c>
      <c r="E288" s="104" t="s">
        <v>580</v>
      </c>
      <c r="F288" s="105">
        <v>289.5</v>
      </c>
      <c r="G288" s="104"/>
      <c r="H288" s="104">
        <v>354</v>
      </c>
      <c r="I288" s="122">
        <v>360</v>
      </c>
      <c r="J288" s="123" t="s">
        <v>683</v>
      </c>
      <c r="K288" s="124">
        <f t="shared" ref="K288:K296" si="170">H288-F288</f>
        <v>64.5</v>
      </c>
      <c r="L288" s="125">
        <f t="shared" ref="L288:L296" si="171">K288/F288</f>
        <v>0.22279792746113988</v>
      </c>
      <c r="M288" s="126" t="s">
        <v>556</v>
      </c>
      <c r="N288" s="127">
        <v>43040</v>
      </c>
      <c r="O288" s="54"/>
      <c r="P288" s="13"/>
      <c r="Q288" s="13"/>
      <c r="R288" s="14"/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194">
        <v>89</v>
      </c>
      <c r="B289" s="102">
        <v>42845</v>
      </c>
      <c r="C289" s="102"/>
      <c r="D289" s="103" t="s">
        <v>416</v>
      </c>
      <c r="E289" s="104" t="s">
        <v>580</v>
      </c>
      <c r="F289" s="105">
        <v>700</v>
      </c>
      <c r="G289" s="104"/>
      <c r="H289" s="104">
        <v>840</v>
      </c>
      <c r="I289" s="122">
        <v>840</v>
      </c>
      <c r="J289" s="123" t="s">
        <v>684</v>
      </c>
      <c r="K289" s="124">
        <f t="shared" si="170"/>
        <v>140</v>
      </c>
      <c r="L289" s="125">
        <f t="shared" si="171"/>
        <v>0.2</v>
      </c>
      <c r="M289" s="126" t="s">
        <v>556</v>
      </c>
      <c r="N289" s="127">
        <v>42893</v>
      </c>
      <c r="O289" s="54"/>
      <c r="P289" s="13"/>
      <c r="Q289" s="13"/>
      <c r="R289" s="14"/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194">
        <v>90</v>
      </c>
      <c r="B290" s="102">
        <v>42887</v>
      </c>
      <c r="C290" s="102"/>
      <c r="D290" s="144" t="s">
        <v>353</v>
      </c>
      <c r="E290" s="104" t="s">
        <v>580</v>
      </c>
      <c r="F290" s="105">
        <v>130</v>
      </c>
      <c r="G290" s="104"/>
      <c r="H290" s="104">
        <v>144.25</v>
      </c>
      <c r="I290" s="122">
        <v>170</v>
      </c>
      <c r="J290" s="123" t="s">
        <v>685</v>
      </c>
      <c r="K290" s="124">
        <f t="shared" si="170"/>
        <v>14.25</v>
      </c>
      <c r="L290" s="125">
        <f t="shared" si="171"/>
        <v>0.10961538461538461</v>
      </c>
      <c r="M290" s="126" t="s">
        <v>556</v>
      </c>
      <c r="N290" s="127">
        <v>43675</v>
      </c>
      <c r="O290" s="54"/>
      <c r="P290" s="13"/>
      <c r="Q290" s="13"/>
      <c r="R290" s="14"/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194">
        <v>91</v>
      </c>
      <c r="B291" s="102">
        <v>42901</v>
      </c>
      <c r="C291" s="102"/>
      <c r="D291" s="144" t="s">
        <v>686</v>
      </c>
      <c r="E291" s="104" t="s">
        <v>580</v>
      </c>
      <c r="F291" s="105">
        <v>214.5</v>
      </c>
      <c r="G291" s="104"/>
      <c r="H291" s="104">
        <v>262</v>
      </c>
      <c r="I291" s="122">
        <v>262</v>
      </c>
      <c r="J291" s="123" t="s">
        <v>687</v>
      </c>
      <c r="K291" s="124">
        <f t="shared" si="170"/>
        <v>47.5</v>
      </c>
      <c r="L291" s="125">
        <f t="shared" si="171"/>
        <v>0.22144522144522144</v>
      </c>
      <c r="M291" s="126" t="s">
        <v>556</v>
      </c>
      <c r="N291" s="127">
        <v>42977</v>
      </c>
      <c r="O291" s="54"/>
      <c r="P291" s="13"/>
      <c r="Q291" s="13"/>
      <c r="R291" s="14"/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196">
        <v>92</v>
      </c>
      <c r="B292" s="150">
        <v>42933</v>
      </c>
      <c r="C292" s="150"/>
      <c r="D292" s="151" t="s">
        <v>688</v>
      </c>
      <c r="E292" s="152" t="s">
        <v>580</v>
      </c>
      <c r="F292" s="153">
        <v>370</v>
      </c>
      <c r="G292" s="152"/>
      <c r="H292" s="152">
        <v>447.5</v>
      </c>
      <c r="I292" s="174">
        <v>450</v>
      </c>
      <c r="J292" s="218" t="s">
        <v>639</v>
      </c>
      <c r="K292" s="124">
        <f t="shared" si="170"/>
        <v>77.5</v>
      </c>
      <c r="L292" s="176">
        <f t="shared" si="171"/>
        <v>0.20945945945945946</v>
      </c>
      <c r="M292" s="177" t="s">
        <v>556</v>
      </c>
      <c r="N292" s="178">
        <v>43035</v>
      </c>
      <c r="O292" s="54"/>
      <c r="P292" s="13"/>
      <c r="Q292" s="13"/>
      <c r="R292" s="14"/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196">
        <v>93</v>
      </c>
      <c r="B293" s="150">
        <v>42943</v>
      </c>
      <c r="C293" s="150"/>
      <c r="D293" s="151" t="s">
        <v>164</v>
      </c>
      <c r="E293" s="152" t="s">
        <v>580</v>
      </c>
      <c r="F293" s="153">
        <v>657.5</v>
      </c>
      <c r="G293" s="152"/>
      <c r="H293" s="152">
        <v>825</v>
      </c>
      <c r="I293" s="174">
        <v>820</v>
      </c>
      <c r="J293" s="218" t="s">
        <v>639</v>
      </c>
      <c r="K293" s="124">
        <f t="shared" si="170"/>
        <v>167.5</v>
      </c>
      <c r="L293" s="176">
        <f t="shared" si="171"/>
        <v>0.25475285171102663</v>
      </c>
      <c r="M293" s="177" t="s">
        <v>556</v>
      </c>
      <c r="N293" s="178">
        <v>43090</v>
      </c>
      <c r="O293" s="54"/>
      <c r="P293" s="13"/>
      <c r="Q293" s="13"/>
      <c r="R293" s="14"/>
      <c r="S293" s="13"/>
      <c r="T293" s="13"/>
      <c r="U293" s="13"/>
      <c r="V293" s="13"/>
      <c r="W293" s="13"/>
      <c r="X293" s="13"/>
      <c r="Y293" s="13"/>
      <c r="Z293" s="13"/>
    </row>
    <row r="294" spans="1:26">
      <c r="A294" s="194">
        <v>94</v>
      </c>
      <c r="B294" s="102">
        <v>42964</v>
      </c>
      <c r="C294" s="102"/>
      <c r="D294" s="103" t="s">
        <v>357</v>
      </c>
      <c r="E294" s="104" t="s">
        <v>580</v>
      </c>
      <c r="F294" s="105">
        <v>605</v>
      </c>
      <c r="G294" s="104"/>
      <c r="H294" s="104">
        <v>750</v>
      </c>
      <c r="I294" s="122">
        <v>750</v>
      </c>
      <c r="J294" s="123" t="s">
        <v>682</v>
      </c>
      <c r="K294" s="124">
        <f t="shared" si="170"/>
        <v>145</v>
      </c>
      <c r="L294" s="125">
        <f t="shared" si="171"/>
        <v>0.23966942148760331</v>
      </c>
      <c r="M294" s="126" t="s">
        <v>556</v>
      </c>
      <c r="N294" s="127">
        <v>43027</v>
      </c>
      <c r="O294" s="54"/>
      <c r="P294" s="13"/>
      <c r="Q294" s="13"/>
      <c r="R294" s="14"/>
      <c r="S294" s="13"/>
      <c r="T294" s="13"/>
      <c r="U294" s="13"/>
      <c r="V294" s="13"/>
      <c r="W294" s="13"/>
      <c r="X294" s="13"/>
      <c r="Y294" s="13"/>
      <c r="Z294" s="13"/>
    </row>
    <row r="295" spans="1:26">
      <c r="A295" s="341">
        <v>95</v>
      </c>
      <c r="B295" s="145">
        <v>42979</v>
      </c>
      <c r="C295" s="145"/>
      <c r="D295" s="146" t="s">
        <v>475</v>
      </c>
      <c r="E295" s="147" t="s">
        <v>580</v>
      </c>
      <c r="F295" s="148">
        <v>255</v>
      </c>
      <c r="G295" s="149"/>
      <c r="H295" s="149">
        <v>217.25</v>
      </c>
      <c r="I295" s="149">
        <v>320</v>
      </c>
      <c r="J295" s="171" t="s">
        <v>689</v>
      </c>
      <c r="K295" s="130">
        <f t="shared" si="170"/>
        <v>-37.75</v>
      </c>
      <c r="L295" s="172">
        <f t="shared" si="171"/>
        <v>-0.14803921568627451</v>
      </c>
      <c r="M295" s="132" t="s">
        <v>620</v>
      </c>
      <c r="N295" s="173">
        <v>43661</v>
      </c>
      <c r="O295" s="54"/>
      <c r="P295" s="13"/>
      <c r="Q295" s="13"/>
      <c r="R295" s="14"/>
      <c r="S295" s="13"/>
      <c r="T295" s="13"/>
      <c r="U295" s="13"/>
      <c r="V295" s="13"/>
      <c r="W295" s="13"/>
      <c r="X295" s="13"/>
      <c r="Y295" s="13"/>
      <c r="Z295" s="13"/>
    </row>
    <row r="296" spans="1:26">
      <c r="A296" s="194">
        <v>96</v>
      </c>
      <c r="B296" s="102">
        <v>42997</v>
      </c>
      <c r="C296" s="102"/>
      <c r="D296" s="103" t="s">
        <v>690</v>
      </c>
      <c r="E296" s="104" t="s">
        <v>580</v>
      </c>
      <c r="F296" s="105">
        <v>215</v>
      </c>
      <c r="G296" s="104"/>
      <c r="H296" s="104">
        <v>258</v>
      </c>
      <c r="I296" s="122">
        <v>258</v>
      </c>
      <c r="J296" s="123" t="s">
        <v>639</v>
      </c>
      <c r="K296" s="124">
        <f t="shared" si="170"/>
        <v>43</v>
      </c>
      <c r="L296" s="125">
        <f t="shared" si="171"/>
        <v>0.2</v>
      </c>
      <c r="M296" s="126" t="s">
        <v>556</v>
      </c>
      <c r="N296" s="127">
        <v>43040</v>
      </c>
      <c r="O296" s="54"/>
      <c r="P296" s="13"/>
      <c r="Q296" s="13"/>
      <c r="R296" s="14"/>
      <c r="S296" s="13"/>
      <c r="T296" s="13"/>
      <c r="U296" s="13"/>
      <c r="V296" s="13"/>
      <c r="W296" s="13"/>
      <c r="X296" s="13"/>
      <c r="Y296" s="13"/>
      <c r="Z296" s="13"/>
    </row>
    <row r="297" spans="1:26">
      <c r="A297" s="194">
        <v>97</v>
      </c>
      <c r="B297" s="102">
        <v>42997</v>
      </c>
      <c r="C297" s="102"/>
      <c r="D297" s="103" t="s">
        <v>690</v>
      </c>
      <c r="E297" s="104" t="s">
        <v>580</v>
      </c>
      <c r="F297" s="105">
        <v>215</v>
      </c>
      <c r="G297" s="104"/>
      <c r="H297" s="104">
        <v>258</v>
      </c>
      <c r="I297" s="122">
        <v>258</v>
      </c>
      <c r="J297" s="218" t="s">
        <v>639</v>
      </c>
      <c r="K297" s="124">
        <v>43</v>
      </c>
      <c r="L297" s="125">
        <v>0.2</v>
      </c>
      <c r="M297" s="126" t="s">
        <v>556</v>
      </c>
      <c r="N297" s="127">
        <v>43040</v>
      </c>
      <c r="O297" s="54"/>
      <c r="P297" s="13"/>
      <c r="Q297" s="13"/>
      <c r="R297" s="14"/>
      <c r="S297" s="13"/>
      <c r="T297" s="13"/>
      <c r="U297" s="13"/>
      <c r="V297" s="13"/>
      <c r="W297" s="13"/>
      <c r="X297" s="13"/>
      <c r="Y297" s="13"/>
      <c r="Z297" s="13"/>
    </row>
    <row r="298" spans="1:26">
      <c r="A298" s="197">
        <v>98</v>
      </c>
      <c r="B298" s="198">
        <v>42998</v>
      </c>
      <c r="C298" s="198"/>
      <c r="D298" s="350" t="s">
        <v>780</v>
      </c>
      <c r="E298" s="199" t="s">
        <v>580</v>
      </c>
      <c r="F298" s="200">
        <v>75</v>
      </c>
      <c r="G298" s="199"/>
      <c r="H298" s="199">
        <v>90</v>
      </c>
      <c r="I298" s="219">
        <v>90</v>
      </c>
      <c r="J298" s="123" t="s">
        <v>691</v>
      </c>
      <c r="K298" s="124">
        <f t="shared" ref="K298:K303" si="172">H298-F298</f>
        <v>15</v>
      </c>
      <c r="L298" s="125">
        <f t="shared" ref="L298:L303" si="173">K298/F298</f>
        <v>0.2</v>
      </c>
      <c r="M298" s="126" t="s">
        <v>556</v>
      </c>
      <c r="N298" s="127">
        <v>43019</v>
      </c>
      <c r="O298" s="54"/>
      <c r="P298" s="13"/>
      <c r="Q298" s="13"/>
      <c r="R298" s="14"/>
      <c r="S298" s="13"/>
      <c r="T298" s="13"/>
      <c r="U298" s="13"/>
      <c r="V298" s="13"/>
      <c r="W298" s="13"/>
      <c r="X298" s="13"/>
      <c r="Y298" s="13"/>
      <c r="Z298" s="13"/>
    </row>
    <row r="299" spans="1:26">
      <c r="A299" s="196">
        <v>99</v>
      </c>
      <c r="B299" s="150">
        <v>43011</v>
      </c>
      <c r="C299" s="150"/>
      <c r="D299" s="151" t="s">
        <v>692</v>
      </c>
      <c r="E299" s="152" t="s">
        <v>580</v>
      </c>
      <c r="F299" s="153">
        <v>315</v>
      </c>
      <c r="G299" s="152"/>
      <c r="H299" s="152">
        <v>392</v>
      </c>
      <c r="I299" s="174">
        <v>384</v>
      </c>
      <c r="J299" s="218" t="s">
        <v>693</v>
      </c>
      <c r="K299" s="124">
        <f t="shared" si="172"/>
        <v>77</v>
      </c>
      <c r="L299" s="176">
        <f t="shared" si="173"/>
        <v>0.24444444444444444</v>
      </c>
      <c r="M299" s="177" t="s">
        <v>556</v>
      </c>
      <c r="N299" s="178">
        <v>43017</v>
      </c>
      <c r="O299" s="54"/>
      <c r="P299" s="13"/>
      <c r="Q299" s="13"/>
      <c r="R299" s="14"/>
      <c r="S299" s="13"/>
      <c r="T299" s="13"/>
      <c r="U299" s="13"/>
      <c r="V299" s="13"/>
      <c r="W299" s="13"/>
      <c r="X299" s="13"/>
      <c r="Y299" s="13"/>
      <c r="Z299" s="13"/>
    </row>
    <row r="300" spans="1:26">
      <c r="A300" s="196">
        <v>100</v>
      </c>
      <c r="B300" s="150">
        <v>43013</v>
      </c>
      <c r="C300" s="150"/>
      <c r="D300" s="151" t="s">
        <v>694</v>
      </c>
      <c r="E300" s="152" t="s">
        <v>580</v>
      </c>
      <c r="F300" s="153">
        <v>145</v>
      </c>
      <c r="G300" s="152"/>
      <c r="H300" s="152">
        <v>179</v>
      </c>
      <c r="I300" s="174">
        <v>180</v>
      </c>
      <c r="J300" s="218" t="s">
        <v>570</v>
      </c>
      <c r="K300" s="124">
        <f t="shared" si="172"/>
        <v>34</v>
      </c>
      <c r="L300" s="176">
        <f t="shared" si="173"/>
        <v>0.23448275862068965</v>
      </c>
      <c r="M300" s="177" t="s">
        <v>556</v>
      </c>
      <c r="N300" s="178">
        <v>43025</v>
      </c>
      <c r="O300" s="54"/>
      <c r="P300" s="13"/>
      <c r="Q300" s="13"/>
      <c r="R300" s="14"/>
      <c r="S300" s="13"/>
      <c r="T300" s="13"/>
      <c r="U300" s="13"/>
      <c r="V300" s="13"/>
      <c r="W300" s="13"/>
      <c r="X300" s="13"/>
      <c r="Y300" s="13"/>
      <c r="Z300" s="13"/>
    </row>
    <row r="301" spans="1:26">
      <c r="A301" s="196">
        <v>101</v>
      </c>
      <c r="B301" s="150">
        <v>43014</v>
      </c>
      <c r="C301" s="150"/>
      <c r="D301" s="151" t="s">
        <v>330</v>
      </c>
      <c r="E301" s="152" t="s">
        <v>580</v>
      </c>
      <c r="F301" s="153">
        <v>256</v>
      </c>
      <c r="G301" s="152"/>
      <c r="H301" s="152">
        <v>323</v>
      </c>
      <c r="I301" s="174">
        <v>320</v>
      </c>
      <c r="J301" s="218" t="s">
        <v>639</v>
      </c>
      <c r="K301" s="124">
        <f t="shared" si="172"/>
        <v>67</v>
      </c>
      <c r="L301" s="176">
        <f t="shared" si="173"/>
        <v>0.26171875</v>
      </c>
      <c r="M301" s="177" t="s">
        <v>556</v>
      </c>
      <c r="N301" s="178">
        <v>43067</v>
      </c>
      <c r="O301" s="54"/>
      <c r="P301" s="13"/>
      <c r="Q301" s="13"/>
      <c r="R301" s="14"/>
      <c r="S301" s="13"/>
      <c r="T301" s="13"/>
      <c r="U301" s="13"/>
      <c r="V301" s="13"/>
      <c r="W301" s="13"/>
      <c r="X301" s="13"/>
      <c r="Y301" s="13"/>
      <c r="Z301" s="13"/>
    </row>
    <row r="302" spans="1:26">
      <c r="A302" s="196">
        <v>102</v>
      </c>
      <c r="B302" s="150">
        <v>43017</v>
      </c>
      <c r="C302" s="150"/>
      <c r="D302" s="151" t="s">
        <v>350</v>
      </c>
      <c r="E302" s="152" t="s">
        <v>580</v>
      </c>
      <c r="F302" s="153">
        <v>137.5</v>
      </c>
      <c r="G302" s="152"/>
      <c r="H302" s="152">
        <v>184</v>
      </c>
      <c r="I302" s="174">
        <v>183</v>
      </c>
      <c r="J302" s="175" t="s">
        <v>695</v>
      </c>
      <c r="K302" s="124">
        <f t="shared" si="172"/>
        <v>46.5</v>
      </c>
      <c r="L302" s="176">
        <f t="shared" si="173"/>
        <v>0.33818181818181819</v>
      </c>
      <c r="M302" s="177" t="s">
        <v>556</v>
      </c>
      <c r="N302" s="178">
        <v>43108</v>
      </c>
      <c r="O302" s="54"/>
      <c r="P302" s="13"/>
      <c r="Q302" s="13"/>
      <c r="R302" s="14"/>
      <c r="S302" s="13"/>
      <c r="T302" s="13"/>
      <c r="U302" s="13"/>
      <c r="V302" s="13"/>
      <c r="W302" s="13"/>
      <c r="X302" s="13"/>
      <c r="Y302" s="13"/>
      <c r="Z302" s="13"/>
    </row>
    <row r="303" spans="1:26">
      <c r="A303" s="196">
        <v>103</v>
      </c>
      <c r="B303" s="150">
        <v>43018</v>
      </c>
      <c r="C303" s="150"/>
      <c r="D303" s="151" t="s">
        <v>696</v>
      </c>
      <c r="E303" s="152" t="s">
        <v>580</v>
      </c>
      <c r="F303" s="153">
        <v>125.5</v>
      </c>
      <c r="G303" s="152"/>
      <c r="H303" s="152">
        <v>158</v>
      </c>
      <c r="I303" s="174">
        <v>155</v>
      </c>
      <c r="J303" s="175" t="s">
        <v>697</v>
      </c>
      <c r="K303" s="124">
        <f t="shared" si="172"/>
        <v>32.5</v>
      </c>
      <c r="L303" s="176">
        <f t="shared" si="173"/>
        <v>0.25896414342629481</v>
      </c>
      <c r="M303" s="177" t="s">
        <v>556</v>
      </c>
      <c r="N303" s="178">
        <v>43067</v>
      </c>
      <c r="O303" s="54"/>
      <c r="P303" s="13"/>
      <c r="Q303" s="13"/>
      <c r="R303" s="14"/>
      <c r="S303" s="13"/>
      <c r="T303" s="13"/>
      <c r="U303" s="13"/>
      <c r="V303" s="13"/>
      <c r="W303" s="13"/>
      <c r="X303" s="13"/>
      <c r="Y303" s="13"/>
      <c r="Z303" s="13"/>
    </row>
    <row r="304" spans="1:26">
      <c r="A304" s="196">
        <v>104</v>
      </c>
      <c r="B304" s="150">
        <v>43018</v>
      </c>
      <c r="C304" s="150"/>
      <c r="D304" s="151" t="s">
        <v>727</v>
      </c>
      <c r="E304" s="152" t="s">
        <v>580</v>
      </c>
      <c r="F304" s="153">
        <v>895</v>
      </c>
      <c r="G304" s="152"/>
      <c r="H304" s="152">
        <v>1122.5</v>
      </c>
      <c r="I304" s="174">
        <v>1078</v>
      </c>
      <c r="J304" s="175" t="s">
        <v>728</v>
      </c>
      <c r="K304" s="124">
        <v>227.5</v>
      </c>
      <c r="L304" s="176">
        <v>0.25418994413407803</v>
      </c>
      <c r="M304" s="177" t="s">
        <v>556</v>
      </c>
      <c r="N304" s="178">
        <v>43117</v>
      </c>
      <c r="O304" s="54"/>
      <c r="P304" s="13"/>
      <c r="Q304" s="13"/>
      <c r="R304" s="14"/>
      <c r="S304" s="13"/>
      <c r="T304" s="13"/>
      <c r="U304" s="13"/>
      <c r="V304" s="13"/>
      <c r="W304" s="13"/>
      <c r="X304" s="13"/>
      <c r="Y304" s="13"/>
      <c r="Z304" s="13"/>
    </row>
    <row r="305" spans="1:26">
      <c r="A305" s="196">
        <v>105</v>
      </c>
      <c r="B305" s="150">
        <v>43020</v>
      </c>
      <c r="C305" s="150"/>
      <c r="D305" s="151" t="s">
        <v>338</v>
      </c>
      <c r="E305" s="152" t="s">
        <v>580</v>
      </c>
      <c r="F305" s="153">
        <v>525</v>
      </c>
      <c r="G305" s="152"/>
      <c r="H305" s="152">
        <v>629</v>
      </c>
      <c r="I305" s="174">
        <v>629</v>
      </c>
      <c r="J305" s="218" t="s">
        <v>639</v>
      </c>
      <c r="K305" s="124">
        <v>104</v>
      </c>
      <c r="L305" s="176">
        <v>0.19809523809523799</v>
      </c>
      <c r="M305" s="177" t="s">
        <v>556</v>
      </c>
      <c r="N305" s="178">
        <v>43119</v>
      </c>
      <c r="O305" s="54"/>
      <c r="P305" s="13"/>
      <c r="Q305" s="13"/>
      <c r="R305" s="14"/>
      <c r="S305" s="13"/>
      <c r="T305" s="13"/>
      <c r="U305" s="13"/>
      <c r="V305" s="13"/>
      <c r="W305" s="13"/>
      <c r="X305" s="13"/>
      <c r="Y305" s="13"/>
      <c r="Z305" s="13"/>
    </row>
    <row r="306" spans="1:26">
      <c r="A306" s="196">
        <v>106</v>
      </c>
      <c r="B306" s="150">
        <v>43046</v>
      </c>
      <c r="C306" s="150"/>
      <c r="D306" s="151" t="s">
        <v>379</v>
      </c>
      <c r="E306" s="152" t="s">
        <v>580</v>
      </c>
      <c r="F306" s="153">
        <v>740</v>
      </c>
      <c r="G306" s="152"/>
      <c r="H306" s="152">
        <v>892.5</v>
      </c>
      <c r="I306" s="174">
        <v>900</v>
      </c>
      <c r="J306" s="175" t="s">
        <v>698</v>
      </c>
      <c r="K306" s="124">
        <f>H306-F306</f>
        <v>152.5</v>
      </c>
      <c r="L306" s="176">
        <f>K306/F306</f>
        <v>0.20608108108108109</v>
      </c>
      <c r="M306" s="177" t="s">
        <v>556</v>
      </c>
      <c r="N306" s="178">
        <v>43052</v>
      </c>
      <c r="O306" s="54"/>
      <c r="P306" s="13"/>
      <c r="Q306" s="13"/>
      <c r="R306" s="14"/>
      <c r="S306" s="13"/>
      <c r="T306" s="13"/>
      <c r="U306" s="13"/>
      <c r="V306" s="13"/>
      <c r="W306" s="13"/>
      <c r="X306" s="13"/>
      <c r="Y306" s="13"/>
      <c r="Z306" s="13"/>
    </row>
    <row r="307" spans="1:26">
      <c r="A307" s="194">
        <v>107</v>
      </c>
      <c r="B307" s="102">
        <v>43073</v>
      </c>
      <c r="C307" s="102"/>
      <c r="D307" s="103" t="s">
        <v>699</v>
      </c>
      <c r="E307" s="104" t="s">
        <v>580</v>
      </c>
      <c r="F307" s="105">
        <v>118.5</v>
      </c>
      <c r="G307" s="104"/>
      <c r="H307" s="104">
        <v>143.5</v>
      </c>
      <c r="I307" s="122">
        <v>145</v>
      </c>
      <c r="J307" s="137" t="s">
        <v>700</v>
      </c>
      <c r="K307" s="124">
        <f>H307-F307</f>
        <v>25</v>
      </c>
      <c r="L307" s="125">
        <f>K307/F307</f>
        <v>0.2109704641350211</v>
      </c>
      <c r="M307" s="126" t="s">
        <v>556</v>
      </c>
      <c r="N307" s="127">
        <v>43097</v>
      </c>
      <c r="O307" s="54"/>
      <c r="P307" s="13"/>
      <c r="Q307" s="13"/>
      <c r="R307" s="14"/>
      <c r="S307" s="13"/>
      <c r="T307" s="13"/>
      <c r="U307" s="13"/>
      <c r="V307" s="13"/>
      <c r="W307" s="13"/>
      <c r="X307" s="13"/>
      <c r="Y307" s="13"/>
      <c r="Z307" s="13"/>
    </row>
    <row r="308" spans="1:26">
      <c r="A308" s="195">
        <v>108</v>
      </c>
      <c r="B308" s="106">
        <v>43090</v>
      </c>
      <c r="C308" s="106"/>
      <c r="D308" s="154" t="s">
        <v>420</v>
      </c>
      <c r="E308" s="108" t="s">
        <v>580</v>
      </c>
      <c r="F308" s="109">
        <v>715</v>
      </c>
      <c r="G308" s="109"/>
      <c r="H308" s="110">
        <v>500</v>
      </c>
      <c r="I308" s="128">
        <v>872</v>
      </c>
      <c r="J308" s="134" t="s">
        <v>701</v>
      </c>
      <c r="K308" s="130">
        <f>H308-F308</f>
        <v>-215</v>
      </c>
      <c r="L308" s="131">
        <f>K308/F308</f>
        <v>-0.30069930069930068</v>
      </c>
      <c r="M308" s="132" t="s">
        <v>620</v>
      </c>
      <c r="N308" s="133">
        <v>43670</v>
      </c>
      <c r="O308" s="54"/>
      <c r="P308" s="13"/>
      <c r="Q308" s="13"/>
      <c r="R308" s="14"/>
      <c r="S308" s="13"/>
      <c r="T308" s="13"/>
      <c r="U308" s="13"/>
      <c r="V308" s="13"/>
      <c r="W308" s="13"/>
      <c r="X308" s="13"/>
      <c r="Y308" s="13"/>
      <c r="Z308" s="13"/>
    </row>
    <row r="309" spans="1:26">
      <c r="A309" s="194">
        <v>109</v>
      </c>
      <c r="B309" s="102">
        <v>43098</v>
      </c>
      <c r="C309" s="102"/>
      <c r="D309" s="103" t="s">
        <v>692</v>
      </c>
      <c r="E309" s="104" t="s">
        <v>580</v>
      </c>
      <c r="F309" s="105">
        <v>435</v>
      </c>
      <c r="G309" s="104"/>
      <c r="H309" s="104">
        <v>542.5</v>
      </c>
      <c r="I309" s="122">
        <v>539</v>
      </c>
      <c r="J309" s="137" t="s">
        <v>639</v>
      </c>
      <c r="K309" s="124">
        <v>107.5</v>
      </c>
      <c r="L309" s="125">
        <v>0.247126436781609</v>
      </c>
      <c r="M309" s="126" t="s">
        <v>556</v>
      </c>
      <c r="N309" s="127">
        <v>43206</v>
      </c>
      <c r="O309" s="54"/>
      <c r="P309" s="13"/>
      <c r="Q309" s="13"/>
      <c r="R309" s="14"/>
      <c r="S309" s="13"/>
      <c r="T309" s="13"/>
      <c r="U309" s="13"/>
      <c r="V309" s="13"/>
      <c r="W309" s="13"/>
      <c r="X309" s="13"/>
      <c r="Y309" s="13"/>
      <c r="Z309" s="13"/>
    </row>
    <row r="310" spans="1:26">
      <c r="A310" s="194">
        <v>110</v>
      </c>
      <c r="B310" s="102">
        <v>43098</v>
      </c>
      <c r="C310" s="102"/>
      <c r="D310" s="103" t="s">
        <v>530</v>
      </c>
      <c r="E310" s="104" t="s">
        <v>580</v>
      </c>
      <c r="F310" s="105">
        <v>885</v>
      </c>
      <c r="G310" s="104"/>
      <c r="H310" s="104">
        <v>1090</v>
      </c>
      <c r="I310" s="122">
        <v>1084</v>
      </c>
      <c r="J310" s="137" t="s">
        <v>639</v>
      </c>
      <c r="K310" s="124">
        <v>205</v>
      </c>
      <c r="L310" s="125">
        <v>0.23163841807909599</v>
      </c>
      <c r="M310" s="126" t="s">
        <v>556</v>
      </c>
      <c r="N310" s="127">
        <v>43213</v>
      </c>
      <c r="O310" s="54"/>
      <c r="P310" s="13"/>
      <c r="Q310" s="13"/>
      <c r="R310" s="14"/>
      <c r="S310" s="13"/>
      <c r="T310" s="13"/>
      <c r="U310" s="13"/>
      <c r="V310" s="13"/>
      <c r="W310" s="13"/>
      <c r="X310" s="13"/>
      <c r="Y310" s="13"/>
      <c r="Z310" s="13"/>
    </row>
    <row r="311" spans="1:26">
      <c r="A311" s="342">
        <v>111</v>
      </c>
      <c r="B311" s="328">
        <v>43192</v>
      </c>
      <c r="C311" s="328"/>
      <c r="D311" s="112" t="s">
        <v>709</v>
      </c>
      <c r="E311" s="330" t="s">
        <v>580</v>
      </c>
      <c r="F311" s="332">
        <v>478.5</v>
      </c>
      <c r="G311" s="330"/>
      <c r="H311" s="330">
        <v>442</v>
      </c>
      <c r="I311" s="334">
        <v>613</v>
      </c>
      <c r="J311" s="359" t="s">
        <v>797</v>
      </c>
      <c r="K311" s="130">
        <f>H311-F311</f>
        <v>-36.5</v>
      </c>
      <c r="L311" s="131">
        <f>K311/F311</f>
        <v>-7.6280041797283177E-2</v>
      </c>
      <c r="M311" s="132" t="s">
        <v>620</v>
      </c>
      <c r="N311" s="133">
        <v>43762</v>
      </c>
      <c r="O311" s="54"/>
      <c r="P311" s="13"/>
      <c r="Q311" s="13"/>
      <c r="R311" s="14"/>
      <c r="S311" s="13"/>
      <c r="T311" s="13"/>
      <c r="U311" s="13"/>
      <c r="V311" s="13"/>
      <c r="W311" s="13"/>
      <c r="X311" s="13"/>
      <c r="Y311" s="13"/>
      <c r="Z311" s="13"/>
    </row>
    <row r="312" spans="1:26">
      <c r="A312" s="195">
        <v>112</v>
      </c>
      <c r="B312" s="106">
        <v>43194</v>
      </c>
      <c r="C312" s="106"/>
      <c r="D312" s="349" t="s">
        <v>779</v>
      </c>
      <c r="E312" s="108" t="s">
        <v>580</v>
      </c>
      <c r="F312" s="109">
        <f>141.5-7.3</f>
        <v>134.19999999999999</v>
      </c>
      <c r="G312" s="109"/>
      <c r="H312" s="110">
        <v>77</v>
      </c>
      <c r="I312" s="128">
        <v>180</v>
      </c>
      <c r="J312" s="359" t="s">
        <v>796</v>
      </c>
      <c r="K312" s="130">
        <f>H312-F312</f>
        <v>-57.199999999999989</v>
      </c>
      <c r="L312" s="131">
        <f>K312/F312</f>
        <v>-0.42622950819672129</v>
      </c>
      <c r="M312" s="132" t="s">
        <v>620</v>
      </c>
      <c r="N312" s="133">
        <v>43522</v>
      </c>
      <c r="O312" s="54"/>
      <c r="P312" s="13"/>
      <c r="Q312" s="13"/>
      <c r="R312" s="14"/>
      <c r="S312" s="13"/>
      <c r="T312" s="13"/>
      <c r="U312" s="13"/>
      <c r="V312" s="13"/>
      <c r="W312" s="13"/>
      <c r="X312" s="13"/>
      <c r="Y312" s="13"/>
      <c r="Z312" s="13"/>
    </row>
    <row r="313" spans="1:26">
      <c r="A313" s="195">
        <v>113</v>
      </c>
      <c r="B313" s="106">
        <v>43209</v>
      </c>
      <c r="C313" s="106"/>
      <c r="D313" s="107" t="s">
        <v>702</v>
      </c>
      <c r="E313" s="108" t="s">
        <v>580</v>
      </c>
      <c r="F313" s="109">
        <v>430</v>
      </c>
      <c r="G313" s="109"/>
      <c r="H313" s="110">
        <v>220</v>
      </c>
      <c r="I313" s="128">
        <v>537</v>
      </c>
      <c r="J313" s="134" t="s">
        <v>703</v>
      </c>
      <c r="K313" s="130">
        <f>H313-F313</f>
        <v>-210</v>
      </c>
      <c r="L313" s="131">
        <f>K313/F313</f>
        <v>-0.48837209302325579</v>
      </c>
      <c r="M313" s="132" t="s">
        <v>620</v>
      </c>
      <c r="N313" s="133">
        <v>43252</v>
      </c>
      <c r="O313" s="54"/>
      <c r="P313" s="13"/>
      <c r="Q313" s="13"/>
      <c r="R313" s="14"/>
      <c r="S313" s="13"/>
      <c r="T313" s="13"/>
      <c r="U313" s="13"/>
      <c r="V313" s="13"/>
      <c r="W313" s="13"/>
      <c r="X313" s="13"/>
      <c r="Y313" s="13"/>
      <c r="Z313" s="13"/>
    </row>
    <row r="314" spans="1:26">
      <c r="A314" s="343">
        <v>114</v>
      </c>
      <c r="B314" s="155">
        <v>43220</v>
      </c>
      <c r="C314" s="155"/>
      <c r="D314" s="156" t="s">
        <v>380</v>
      </c>
      <c r="E314" s="157" t="s">
        <v>580</v>
      </c>
      <c r="F314" s="159">
        <v>153.5</v>
      </c>
      <c r="G314" s="159"/>
      <c r="H314" s="159">
        <v>196</v>
      </c>
      <c r="I314" s="159">
        <v>196</v>
      </c>
      <c r="J314" s="336" t="s">
        <v>813</v>
      </c>
      <c r="K314" s="179">
        <f>H314-F314</f>
        <v>42.5</v>
      </c>
      <c r="L314" s="180">
        <f>K314/F314</f>
        <v>0.27687296416938112</v>
      </c>
      <c r="M314" s="158" t="s">
        <v>556</v>
      </c>
      <c r="N314" s="181">
        <v>43605</v>
      </c>
      <c r="O314" s="54"/>
      <c r="P314" s="13"/>
      <c r="Q314" s="13"/>
      <c r="R314" s="14"/>
      <c r="S314" s="13"/>
      <c r="T314" s="13"/>
      <c r="U314" s="13"/>
      <c r="V314" s="13"/>
      <c r="W314" s="13"/>
      <c r="X314" s="13"/>
      <c r="Y314" s="13"/>
      <c r="Z314" s="13"/>
    </row>
    <row r="315" spans="1:26">
      <c r="A315" s="195">
        <v>115</v>
      </c>
      <c r="B315" s="106">
        <v>43306</v>
      </c>
      <c r="C315" s="106"/>
      <c r="D315" s="107" t="s">
        <v>725</v>
      </c>
      <c r="E315" s="108" t="s">
        <v>580</v>
      </c>
      <c r="F315" s="109">
        <v>27.5</v>
      </c>
      <c r="G315" s="109"/>
      <c r="H315" s="110">
        <v>13.1</v>
      </c>
      <c r="I315" s="128">
        <v>60</v>
      </c>
      <c r="J315" s="134" t="s">
        <v>729</v>
      </c>
      <c r="K315" s="130">
        <v>-14.4</v>
      </c>
      <c r="L315" s="131">
        <v>-0.52363636363636401</v>
      </c>
      <c r="M315" s="132" t="s">
        <v>620</v>
      </c>
      <c r="N315" s="133">
        <v>43138</v>
      </c>
      <c r="O315" s="54"/>
      <c r="P315" s="13"/>
      <c r="Q315" s="13"/>
      <c r="R315" s="14"/>
      <c r="S315" s="13"/>
      <c r="T315" s="13"/>
      <c r="U315" s="13"/>
      <c r="V315" s="13"/>
      <c r="W315" s="13"/>
      <c r="X315" s="13"/>
      <c r="Y315" s="13"/>
      <c r="Z315" s="13"/>
    </row>
    <row r="316" spans="1:26">
      <c r="A316" s="342">
        <v>116</v>
      </c>
      <c r="B316" s="328">
        <v>43318</v>
      </c>
      <c r="C316" s="328"/>
      <c r="D316" s="112" t="s">
        <v>704</v>
      </c>
      <c r="E316" s="330" t="s">
        <v>580</v>
      </c>
      <c r="F316" s="330">
        <v>148.5</v>
      </c>
      <c r="G316" s="330"/>
      <c r="H316" s="330">
        <v>102</v>
      </c>
      <c r="I316" s="334">
        <v>182</v>
      </c>
      <c r="J316" s="134" t="s">
        <v>812</v>
      </c>
      <c r="K316" s="130">
        <f>H316-F316</f>
        <v>-46.5</v>
      </c>
      <c r="L316" s="131">
        <f>K316/F316</f>
        <v>-0.31313131313131315</v>
      </c>
      <c r="M316" s="132" t="s">
        <v>620</v>
      </c>
      <c r="N316" s="133">
        <v>43661</v>
      </c>
      <c r="O316" s="54"/>
      <c r="P316" s="13"/>
      <c r="Q316" s="13"/>
      <c r="R316" s="14"/>
      <c r="S316" s="13"/>
      <c r="T316" s="13"/>
      <c r="U316" s="13"/>
      <c r="V316" s="13"/>
      <c r="W316" s="13"/>
      <c r="X316" s="13"/>
      <c r="Y316" s="13"/>
      <c r="Z316" s="13"/>
    </row>
    <row r="317" spans="1:26">
      <c r="A317" s="194">
        <v>117</v>
      </c>
      <c r="B317" s="102">
        <v>43335</v>
      </c>
      <c r="C317" s="102"/>
      <c r="D317" s="103" t="s">
        <v>730</v>
      </c>
      <c r="E317" s="104" t="s">
        <v>580</v>
      </c>
      <c r="F317" s="152">
        <v>285</v>
      </c>
      <c r="G317" s="104"/>
      <c r="H317" s="104">
        <v>355</v>
      </c>
      <c r="I317" s="122">
        <v>364</v>
      </c>
      <c r="J317" s="137" t="s">
        <v>731</v>
      </c>
      <c r="K317" s="124">
        <v>70</v>
      </c>
      <c r="L317" s="125">
        <v>0.24561403508771901</v>
      </c>
      <c r="M317" s="126" t="s">
        <v>556</v>
      </c>
      <c r="N317" s="127">
        <v>43455</v>
      </c>
      <c r="O317" s="54"/>
      <c r="P317" s="13"/>
      <c r="Q317" s="13"/>
      <c r="R317" s="14"/>
      <c r="S317" s="13"/>
      <c r="T317" s="13"/>
      <c r="U317" s="13"/>
      <c r="V317" s="13"/>
      <c r="W317" s="13"/>
      <c r="X317" s="13"/>
      <c r="Y317" s="13"/>
      <c r="Z317" s="13"/>
    </row>
    <row r="318" spans="1:26">
      <c r="A318" s="194">
        <v>118</v>
      </c>
      <c r="B318" s="102">
        <v>43341</v>
      </c>
      <c r="C318" s="102"/>
      <c r="D318" s="103" t="s">
        <v>370</v>
      </c>
      <c r="E318" s="104" t="s">
        <v>580</v>
      </c>
      <c r="F318" s="152">
        <v>525</v>
      </c>
      <c r="G318" s="104"/>
      <c r="H318" s="104">
        <v>585</v>
      </c>
      <c r="I318" s="122">
        <v>635</v>
      </c>
      <c r="J318" s="137" t="s">
        <v>705</v>
      </c>
      <c r="K318" s="124">
        <f t="shared" ref="K318:K330" si="174">H318-F318</f>
        <v>60</v>
      </c>
      <c r="L318" s="125">
        <f t="shared" ref="L318:L330" si="175">K318/F318</f>
        <v>0.11428571428571428</v>
      </c>
      <c r="M318" s="126" t="s">
        <v>556</v>
      </c>
      <c r="N318" s="127">
        <v>43662</v>
      </c>
      <c r="O318" s="54"/>
      <c r="P318" s="13"/>
      <c r="Q318" s="13"/>
      <c r="R318" s="14"/>
      <c r="S318" s="13"/>
      <c r="T318" s="13"/>
      <c r="U318" s="13"/>
      <c r="V318" s="13"/>
      <c r="W318" s="13"/>
      <c r="X318" s="13"/>
      <c r="Y318" s="13"/>
      <c r="Z318" s="13"/>
    </row>
    <row r="319" spans="1:26">
      <c r="A319" s="194">
        <v>119</v>
      </c>
      <c r="B319" s="102">
        <v>43395</v>
      </c>
      <c r="C319" s="102"/>
      <c r="D319" s="103" t="s">
        <v>357</v>
      </c>
      <c r="E319" s="104" t="s">
        <v>580</v>
      </c>
      <c r="F319" s="152">
        <v>475</v>
      </c>
      <c r="G319" s="104"/>
      <c r="H319" s="104">
        <v>574</v>
      </c>
      <c r="I319" s="122">
        <v>570</v>
      </c>
      <c r="J319" s="137" t="s">
        <v>639</v>
      </c>
      <c r="K319" s="124">
        <f t="shared" si="174"/>
        <v>99</v>
      </c>
      <c r="L319" s="125">
        <f t="shared" si="175"/>
        <v>0.20842105263157895</v>
      </c>
      <c r="M319" s="126" t="s">
        <v>556</v>
      </c>
      <c r="N319" s="127">
        <v>43403</v>
      </c>
      <c r="O319" s="54"/>
      <c r="P319" s="13"/>
      <c r="Q319" s="13"/>
      <c r="R319" s="14"/>
      <c r="S319" s="13"/>
      <c r="T319" s="13"/>
      <c r="U319" s="13"/>
      <c r="V319" s="13"/>
      <c r="W319" s="13"/>
      <c r="X319" s="13"/>
      <c r="Y319" s="13"/>
      <c r="Z319" s="13"/>
    </row>
    <row r="320" spans="1:26">
      <c r="A320" s="196">
        <v>120</v>
      </c>
      <c r="B320" s="150">
        <v>43397</v>
      </c>
      <c r="C320" s="150"/>
      <c r="D320" s="376" t="s">
        <v>377</v>
      </c>
      <c r="E320" s="152" t="s">
        <v>580</v>
      </c>
      <c r="F320" s="152">
        <v>707.5</v>
      </c>
      <c r="G320" s="152"/>
      <c r="H320" s="152">
        <v>872</v>
      </c>
      <c r="I320" s="174">
        <v>872</v>
      </c>
      <c r="J320" s="175" t="s">
        <v>639</v>
      </c>
      <c r="K320" s="124">
        <f t="shared" si="174"/>
        <v>164.5</v>
      </c>
      <c r="L320" s="176">
        <f t="shared" si="175"/>
        <v>0.23250883392226149</v>
      </c>
      <c r="M320" s="177" t="s">
        <v>556</v>
      </c>
      <c r="N320" s="178">
        <v>43482</v>
      </c>
      <c r="O320" s="54"/>
      <c r="P320" s="13"/>
      <c r="Q320" s="13"/>
      <c r="R320" s="14"/>
      <c r="S320" s="13"/>
      <c r="T320" s="13"/>
      <c r="U320" s="13"/>
      <c r="V320" s="13"/>
      <c r="W320" s="13"/>
      <c r="X320" s="13"/>
      <c r="Y320" s="13"/>
      <c r="Z320" s="13"/>
    </row>
    <row r="321" spans="1:26">
      <c r="A321" s="196">
        <v>121</v>
      </c>
      <c r="B321" s="150">
        <v>43398</v>
      </c>
      <c r="C321" s="150"/>
      <c r="D321" s="376" t="s">
        <v>339</v>
      </c>
      <c r="E321" s="152" t="s">
        <v>580</v>
      </c>
      <c r="F321" s="152">
        <v>162</v>
      </c>
      <c r="G321" s="152"/>
      <c r="H321" s="152">
        <v>204</v>
      </c>
      <c r="I321" s="174">
        <v>209</v>
      </c>
      <c r="J321" s="175" t="s">
        <v>811</v>
      </c>
      <c r="K321" s="124">
        <f t="shared" si="174"/>
        <v>42</v>
      </c>
      <c r="L321" s="176">
        <f t="shared" si="175"/>
        <v>0.25925925925925924</v>
      </c>
      <c r="M321" s="177" t="s">
        <v>556</v>
      </c>
      <c r="N321" s="178">
        <v>43539</v>
      </c>
      <c r="O321" s="54"/>
      <c r="P321" s="13"/>
      <c r="Q321" s="13"/>
      <c r="R321" s="14"/>
      <c r="S321" s="13"/>
      <c r="T321" s="13"/>
      <c r="U321" s="13"/>
      <c r="V321" s="13"/>
      <c r="W321" s="13"/>
      <c r="X321" s="13"/>
      <c r="Y321" s="13"/>
      <c r="Z321" s="13"/>
    </row>
    <row r="322" spans="1:26">
      <c r="A322" s="197">
        <v>122</v>
      </c>
      <c r="B322" s="198">
        <v>43399</v>
      </c>
      <c r="C322" s="198"/>
      <c r="D322" s="151" t="s">
        <v>465</v>
      </c>
      <c r="E322" s="199" t="s">
        <v>580</v>
      </c>
      <c r="F322" s="199">
        <v>240</v>
      </c>
      <c r="G322" s="199"/>
      <c r="H322" s="199">
        <v>297</v>
      </c>
      <c r="I322" s="219">
        <v>297</v>
      </c>
      <c r="J322" s="175" t="s">
        <v>639</v>
      </c>
      <c r="K322" s="220">
        <f t="shared" si="174"/>
        <v>57</v>
      </c>
      <c r="L322" s="221">
        <f t="shared" si="175"/>
        <v>0.23749999999999999</v>
      </c>
      <c r="M322" s="222" t="s">
        <v>556</v>
      </c>
      <c r="N322" s="223">
        <v>43417</v>
      </c>
      <c r="O322" s="54"/>
      <c r="P322" s="13"/>
      <c r="Q322" s="13"/>
      <c r="R322" s="14"/>
      <c r="S322" s="13"/>
      <c r="T322" s="13"/>
      <c r="U322" s="13"/>
      <c r="V322" s="13"/>
      <c r="W322" s="13"/>
      <c r="X322" s="13"/>
      <c r="Y322" s="13"/>
      <c r="Z322" s="13"/>
    </row>
    <row r="323" spans="1:26">
      <c r="A323" s="194">
        <v>123</v>
      </c>
      <c r="B323" s="102">
        <v>43439</v>
      </c>
      <c r="C323" s="102"/>
      <c r="D323" s="144" t="s">
        <v>706</v>
      </c>
      <c r="E323" s="104" t="s">
        <v>580</v>
      </c>
      <c r="F323" s="104">
        <v>202.5</v>
      </c>
      <c r="G323" s="104"/>
      <c r="H323" s="104">
        <v>255</v>
      </c>
      <c r="I323" s="122">
        <v>252</v>
      </c>
      <c r="J323" s="137" t="s">
        <v>639</v>
      </c>
      <c r="K323" s="124">
        <f t="shared" si="174"/>
        <v>52.5</v>
      </c>
      <c r="L323" s="125">
        <f t="shared" si="175"/>
        <v>0.25925925925925924</v>
      </c>
      <c r="M323" s="126" t="s">
        <v>556</v>
      </c>
      <c r="N323" s="127">
        <v>43542</v>
      </c>
      <c r="O323" s="54"/>
      <c r="P323" s="13"/>
      <c r="Q323" s="13"/>
      <c r="R323" s="90" t="s">
        <v>708</v>
      </c>
      <c r="S323" s="13"/>
      <c r="T323" s="13"/>
      <c r="U323" s="13"/>
      <c r="V323" s="13"/>
      <c r="W323" s="13"/>
      <c r="X323" s="13"/>
      <c r="Y323" s="13"/>
      <c r="Z323" s="13"/>
    </row>
    <row r="324" spans="1:26">
      <c r="A324" s="197">
        <v>124</v>
      </c>
      <c r="B324" s="198">
        <v>43465</v>
      </c>
      <c r="C324" s="102"/>
      <c r="D324" s="376" t="s">
        <v>402</v>
      </c>
      <c r="E324" s="199" t="s">
        <v>580</v>
      </c>
      <c r="F324" s="199">
        <v>710</v>
      </c>
      <c r="G324" s="199"/>
      <c r="H324" s="199">
        <v>866</v>
      </c>
      <c r="I324" s="219">
        <v>866</v>
      </c>
      <c r="J324" s="175" t="s">
        <v>639</v>
      </c>
      <c r="K324" s="124">
        <f t="shared" si="174"/>
        <v>156</v>
      </c>
      <c r="L324" s="125">
        <f t="shared" si="175"/>
        <v>0.21971830985915494</v>
      </c>
      <c r="M324" s="126" t="s">
        <v>556</v>
      </c>
      <c r="N324" s="338">
        <v>43553</v>
      </c>
      <c r="O324" s="54"/>
      <c r="P324" s="13"/>
      <c r="Q324" s="13"/>
      <c r="R324" s="14" t="s">
        <v>708</v>
      </c>
      <c r="S324" s="13"/>
      <c r="T324" s="13"/>
      <c r="U324" s="13"/>
      <c r="V324" s="13"/>
      <c r="W324" s="13"/>
      <c r="X324" s="13"/>
      <c r="Y324" s="13"/>
      <c r="Z324" s="13"/>
    </row>
    <row r="325" spans="1:26">
      <c r="A325" s="197">
        <v>125</v>
      </c>
      <c r="B325" s="198">
        <v>43522</v>
      </c>
      <c r="C325" s="198"/>
      <c r="D325" s="376" t="s">
        <v>139</v>
      </c>
      <c r="E325" s="199" t="s">
        <v>580</v>
      </c>
      <c r="F325" s="199">
        <v>337.25</v>
      </c>
      <c r="G325" s="199"/>
      <c r="H325" s="199">
        <v>398.5</v>
      </c>
      <c r="I325" s="219">
        <v>411</v>
      </c>
      <c r="J325" s="137" t="s">
        <v>810</v>
      </c>
      <c r="K325" s="124">
        <f t="shared" si="174"/>
        <v>61.25</v>
      </c>
      <c r="L325" s="125">
        <f t="shared" si="175"/>
        <v>0.1816160118606375</v>
      </c>
      <c r="M325" s="126" t="s">
        <v>556</v>
      </c>
      <c r="N325" s="338">
        <v>43760</v>
      </c>
      <c r="O325" s="54"/>
      <c r="P325" s="13"/>
      <c r="Q325" s="13"/>
      <c r="R325" s="90" t="s">
        <v>708</v>
      </c>
      <c r="S325" s="13"/>
      <c r="T325" s="13"/>
      <c r="U325" s="13"/>
      <c r="V325" s="13"/>
      <c r="W325" s="13"/>
      <c r="X325" s="13"/>
      <c r="Y325" s="13"/>
      <c r="Z325" s="13"/>
    </row>
    <row r="326" spans="1:26">
      <c r="A326" s="344">
        <v>126</v>
      </c>
      <c r="B326" s="160">
        <v>43559</v>
      </c>
      <c r="C326" s="160"/>
      <c r="D326" s="161" t="s">
        <v>394</v>
      </c>
      <c r="E326" s="162" t="s">
        <v>580</v>
      </c>
      <c r="F326" s="162">
        <v>130</v>
      </c>
      <c r="G326" s="162"/>
      <c r="H326" s="162">
        <v>65</v>
      </c>
      <c r="I326" s="182">
        <v>158</v>
      </c>
      <c r="J326" s="134" t="s">
        <v>707</v>
      </c>
      <c r="K326" s="130">
        <f t="shared" si="174"/>
        <v>-65</v>
      </c>
      <c r="L326" s="131">
        <f t="shared" si="175"/>
        <v>-0.5</v>
      </c>
      <c r="M326" s="132" t="s">
        <v>620</v>
      </c>
      <c r="N326" s="133">
        <v>43726</v>
      </c>
      <c r="O326" s="54"/>
      <c r="P326" s="13"/>
      <c r="Q326" s="13"/>
      <c r="R326" s="14" t="s">
        <v>710</v>
      </c>
      <c r="S326" s="13"/>
      <c r="T326" s="13"/>
      <c r="U326" s="13"/>
      <c r="V326" s="13"/>
      <c r="W326" s="13"/>
      <c r="X326" s="13"/>
      <c r="Y326" s="13"/>
      <c r="Z326" s="13"/>
    </row>
    <row r="327" spans="1:26">
      <c r="A327" s="345">
        <v>127</v>
      </c>
      <c r="B327" s="183">
        <v>43017</v>
      </c>
      <c r="C327" s="183"/>
      <c r="D327" s="184" t="s">
        <v>166</v>
      </c>
      <c r="E327" s="185" t="s">
        <v>580</v>
      </c>
      <c r="F327" s="186">
        <v>141.5</v>
      </c>
      <c r="G327" s="187"/>
      <c r="H327" s="187">
        <v>183.5</v>
      </c>
      <c r="I327" s="187">
        <v>210</v>
      </c>
      <c r="J327" s="208" t="s">
        <v>801</v>
      </c>
      <c r="K327" s="209">
        <f t="shared" si="174"/>
        <v>42</v>
      </c>
      <c r="L327" s="210">
        <f t="shared" si="175"/>
        <v>0.29681978798586572</v>
      </c>
      <c r="M327" s="186" t="s">
        <v>556</v>
      </c>
      <c r="N327" s="211">
        <v>43042</v>
      </c>
      <c r="O327" s="54"/>
      <c r="P327" s="13"/>
      <c r="Q327" s="13"/>
      <c r="R327" s="90" t="s">
        <v>710</v>
      </c>
      <c r="S327" s="13"/>
      <c r="T327" s="13"/>
      <c r="U327" s="13"/>
      <c r="V327" s="13"/>
      <c r="W327" s="13"/>
      <c r="X327" s="13"/>
      <c r="Y327" s="13"/>
      <c r="Z327" s="13"/>
    </row>
    <row r="328" spans="1:26">
      <c r="A328" s="344">
        <v>128</v>
      </c>
      <c r="B328" s="160">
        <v>43074</v>
      </c>
      <c r="C328" s="160"/>
      <c r="D328" s="161" t="s">
        <v>295</v>
      </c>
      <c r="E328" s="162" t="s">
        <v>580</v>
      </c>
      <c r="F328" s="163">
        <v>172</v>
      </c>
      <c r="G328" s="162"/>
      <c r="H328" s="162">
        <v>155.25</v>
      </c>
      <c r="I328" s="182">
        <v>230</v>
      </c>
      <c r="J328" s="359" t="s">
        <v>794</v>
      </c>
      <c r="K328" s="130">
        <f t="shared" ref="K328" si="176">H328-F328</f>
        <v>-16.75</v>
      </c>
      <c r="L328" s="131">
        <f t="shared" ref="L328" si="177">K328/F328</f>
        <v>-9.7383720930232565E-2</v>
      </c>
      <c r="M328" s="132" t="s">
        <v>620</v>
      </c>
      <c r="N328" s="133">
        <v>43787</v>
      </c>
      <c r="O328" s="54"/>
      <c r="P328" s="13"/>
      <c r="Q328" s="13"/>
      <c r="R328" s="14" t="s">
        <v>710</v>
      </c>
      <c r="S328" s="13"/>
      <c r="T328" s="13"/>
      <c r="U328" s="13"/>
      <c r="V328" s="13"/>
      <c r="W328" s="13"/>
      <c r="X328" s="13"/>
      <c r="Y328" s="13"/>
      <c r="Z328" s="13"/>
    </row>
    <row r="329" spans="1:26">
      <c r="A329" s="345">
        <v>129</v>
      </c>
      <c r="B329" s="183">
        <v>43398</v>
      </c>
      <c r="C329" s="183"/>
      <c r="D329" s="184" t="s">
        <v>103</v>
      </c>
      <c r="E329" s="185" t="s">
        <v>580</v>
      </c>
      <c r="F329" s="187">
        <v>698.5</v>
      </c>
      <c r="G329" s="187"/>
      <c r="H329" s="187">
        <v>850</v>
      </c>
      <c r="I329" s="187">
        <v>890</v>
      </c>
      <c r="J329" s="212" t="s">
        <v>807</v>
      </c>
      <c r="K329" s="209">
        <f t="shared" si="174"/>
        <v>151.5</v>
      </c>
      <c r="L329" s="210">
        <f t="shared" si="175"/>
        <v>0.21689334287759485</v>
      </c>
      <c r="M329" s="186" t="s">
        <v>556</v>
      </c>
      <c r="N329" s="211">
        <v>43453</v>
      </c>
      <c r="O329" s="54"/>
      <c r="P329" s="13"/>
      <c r="Q329" s="13"/>
      <c r="R329" s="14" t="s">
        <v>708</v>
      </c>
      <c r="S329" s="13"/>
      <c r="T329" s="13"/>
      <c r="U329" s="13"/>
      <c r="V329" s="13"/>
      <c r="W329" s="13"/>
      <c r="X329" s="13"/>
      <c r="Y329" s="13"/>
      <c r="Z329" s="13"/>
    </row>
    <row r="330" spans="1:26">
      <c r="A330" s="197">
        <v>130</v>
      </c>
      <c r="B330" s="155">
        <v>42877</v>
      </c>
      <c r="C330" s="155"/>
      <c r="D330" s="156" t="s">
        <v>369</v>
      </c>
      <c r="E330" s="157" t="s">
        <v>580</v>
      </c>
      <c r="F330" s="158">
        <v>127.6</v>
      </c>
      <c r="G330" s="159"/>
      <c r="H330" s="159">
        <v>138</v>
      </c>
      <c r="I330" s="159">
        <v>190</v>
      </c>
      <c r="J330" s="360" t="s">
        <v>798</v>
      </c>
      <c r="K330" s="179">
        <f t="shared" si="174"/>
        <v>10.400000000000006</v>
      </c>
      <c r="L330" s="180">
        <f t="shared" si="175"/>
        <v>8.1504702194357417E-2</v>
      </c>
      <c r="M330" s="158" t="s">
        <v>556</v>
      </c>
      <c r="N330" s="181">
        <v>43774</v>
      </c>
      <c r="O330" s="54"/>
      <c r="P330" s="13"/>
      <c r="Q330" s="13"/>
      <c r="R330" s="90" t="s">
        <v>710</v>
      </c>
      <c r="S330" s="13"/>
      <c r="T330" s="13"/>
      <c r="U330" s="13"/>
      <c r="V330" s="13"/>
      <c r="W330" s="13"/>
      <c r="X330" s="13"/>
      <c r="Y330" s="13"/>
      <c r="Z330" s="13"/>
    </row>
    <row r="331" spans="1:26">
      <c r="A331" s="197">
        <v>131</v>
      </c>
      <c r="B331" s="155">
        <v>43158</v>
      </c>
      <c r="C331" s="155"/>
      <c r="D331" s="156" t="s">
        <v>711</v>
      </c>
      <c r="E331" s="157" t="s">
        <v>580</v>
      </c>
      <c r="F331" s="158">
        <v>317</v>
      </c>
      <c r="G331" s="159"/>
      <c r="H331" s="159">
        <v>382.5</v>
      </c>
      <c r="I331" s="159">
        <v>398</v>
      </c>
      <c r="J331" s="360" t="s">
        <v>839</v>
      </c>
      <c r="K331" s="179">
        <f t="shared" ref="K331" si="178">H331-F331</f>
        <v>65.5</v>
      </c>
      <c r="L331" s="180">
        <f t="shared" ref="L331" si="179">K331/F331</f>
        <v>0.20662460567823343</v>
      </c>
      <c r="M331" s="158" t="s">
        <v>556</v>
      </c>
      <c r="N331" s="181">
        <v>44238</v>
      </c>
      <c r="O331" s="54"/>
      <c r="P331" s="13"/>
      <c r="Q331" s="13"/>
      <c r="R331" s="322" t="s">
        <v>710</v>
      </c>
      <c r="S331" s="13"/>
      <c r="T331" s="13"/>
      <c r="U331" s="13"/>
      <c r="V331" s="13"/>
      <c r="W331" s="13"/>
      <c r="X331" s="13"/>
      <c r="Y331" s="13"/>
      <c r="Z331" s="13"/>
    </row>
    <row r="332" spans="1:26">
      <c r="A332" s="344">
        <v>132</v>
      </c>
      <c r="B332" s="160">
        <v>43164</v>
      </c>
      <c r="C332" s="160"/>
      <c r="D332" s="161" t="s">
        <v>133</v>
      </c>
      <c r="E332" s="162" t="s">
        <v>580</v>
      </c>
      <c r="F332" s="163">
        <f>510-14.4</f>
        <v>495.6</v>
      </c>
      <c r="G332" s="162"/>
      <c r="H332" s="162">
        <v>350</v>
      </c>
      <c r="I332" s="182">
        <v>672</v>
      </c>
      <c r="J332" s="359" t="s">
        <v>803</v>
      </c>
      <c r="K332" s="130">
        <f t="shared" ref="K332" si="180">H332-F332</f>
        <v>-145.60000000000002</v>
      </c>
      <c r="L332" s="131">
        <f t="shared" ref="L332" si="181">K332/F332</f>
        <v>-0.29378531073446329</v>
      </c>
      <c r="M332" s="132" t="s">
        <v>620</v>
      </c>
      <c r="N332" s="133">
        <v>43887</v>
      </c>
      <c r="O332" s="54"/>
      <c r="P332" s="13"/>
      <c r="Q332" s="13"/>
      <c r="R332" s="14" t="s">
        <v>708</v>
      </c>
      <c r="S332" s="13"/>
      <c r="T332" s="13"/>
      <c r="U332" s="13"/>
      <c r="V332" s="13"/>
      <c r="W332" s="13"/>
      <c r="X332" s="13"/>
      <c r="Y332" s="13"/>
      <c r="Z332" s="13"/>
    </row>
    <row r="333" spans="1:26">
      <c r="A333" s="344">
        <v>133</v>
      </c>
      <c r="B333" s="160">
        <v>43237</v>
      </c>
      <c r="C333" s="160"/>
      <c r="D333" s="161" t="s">
        <v>459</v>
      </c>
      <c r="E333" s="162" t="s">
        <v>580</v>
      </c>
      <c r="F333" s="163">
        <v>230.3</v>
      </c>
      <c r="G333" s="162"/>
      <c r="H333" s="162">
        <v>102.5</v>
      </c>
      <c r="I333" s="182">
        <v>348</v>
      </c>
      <c r="J333" s="359" t="s">
        <v>805</v>
      </c>
      <c r="K333" s="130">
        <f t="shared" ref="K333:K334" si="182">H333-F333</f>
        <v>-127.80000000000001</v>
      </c>
      <c r="L333" s="131">
        <f t="shared" ref="L333:L334" si="183">K333/F333</f>
        <v>-0.55492835432045162</v>
      </c>
      <c r="M333" s="132" t="s">
        <v>620</v>
      </c>
      <c r="N333" s="133">
        <v>43896</v>
      </c>
      <c r="O333" s="54"/>
      <c r="P333" s="13"/>
      <c r="Q333" s="13"/>
      <c r="R333" s="324" t="s">
        <v>708</v>
      </c>
      <c r="S333" s="13"/>
      <c r="T333" s="13"/>
      <c r="U333" s="13"/>
      <c r="V333" s="13"/>
      <c r="W333" s="13"/>
      <c r="X333" s="13"/>
      <c r="Y333" s="13"/>
      <c r="Z333" s="13"/>
    </row>
    <row r="334" spans="1:26">
      <c r="A334" s="197">
        <v>134</v>
      </c>
      <c r="B334" s="155">
        <v>43258</v>
      </c>
      <c r="C334" s="155"/>
      <c r="D334" s="156" t="s">
        <v>426</v>
      </c>
      <c r="E334" s="157" t="s">
        <v>580</v>
      </c>
      <c r="F334" s="158">
        <f>342.5-5.1</f>
        <v>337.4</v>
      </c>
      <c r="G334" s="159"/>
      <c r="H334" s="159">
        <v>412.5</v>
      </c>
      <c r="I334" s="159">
        <v>439</v>
      </c>
      <c r="J334" s="360" t="s">
        <v>837</v>
      </c>
      <c r="K334" s="179">
        <f t="shared" si="182"/>
        <v>75.100000000000023</v>
      </c>
      <c r="L334" s="180">
        <f t="shared" si="183"/>
        <v>0.22258446947243635</v>
      </c>
      <c r="M334" s="158" t="s">
        <v>556</v>
      </c>
      <c r="N334" s="181">
        <v>44230</v>
      </c>
      <c r="O334" s="54"/>
      <c r="P334" s="13"/>
      <c r="Q334" s="13"/>
      <c r="R334" s="90" t="s">
        <v>710</v>
      </c>
      <c r="S334" s="13"/>
      <c r="T334" s="13"/>
      <c r="U334" s="13"/>
      <c r="V334" s="13"/>
      <c r="W334" s="13"/>
      <c r="X334" s="13"/>
      <c r="Y334" s="13"/>
      <c r="Z334" s="13"/>
    </row>
    <row r="335" spans="1:26">
      <c r="A335" s="205">
        <v>135</v>
      </c>
      <c r="B335" s="190">
        <v>43285</v>
      </c>
      <c r="C335" s="190"/>
      <c r="D335" s="193" t="s">
        <v>48</v>
      </c>
      <c r="E335" s="191" t="s">
        <v>580</v>
      </c>
      <c r="F335" s="189">
        <f>127.5-5.53</f>
        <v>121.97</v>
      </c>
      <c r="G335" s="191"/>
      <c r="H335" s="191"/>
      <c r="I335" s="213">
        <v>170</v>
      </c>
      <c r="J335" s="225" t="s">
        <v>558</v>
      </c>
      <c r="K335" s="215"/>
      <c r="L335" s="216"/>
      <c r="M335" s="214" t="s">
        <v>558</v>
      </c>
      <c r="N335" s="217"/>
      <c r="O335" s="54"/>
      <c r="P335" s="13"/>
      <c r="Q335" s="13"/>
      <c r="R335" s="14" t="s">
        <v>708</v>
      </c>
      <c r="S335" s="13"/>
      <c r="T335" s="13"/>
      <c r="U335" s="13"/>
      <c r="V335" s="13"/>
      <c r="W335" s="13"/>
      <c r="X335" s="13"/>
      <c r="Y335" s="13"/>
      <c r="Z335" s="13"/>
    </row>
    <row r="336" spans="1:26">
      <c r="A336" s="344">
        <v>136</v>
      </c>
      <c r="B336" s="160">
        <v>43294</v>
      </c>
      <c r="C336" s="160"/>
      <c r="D336" s="161" t="s">
        <v>239</v>
      </c>
      <c r="E336" s="162" t="s">
        <v>580</v>
      </c>
      <c r="F336" s="163">
        <v>46.5</v>
      </c>
      <c r="G336" s="162"/>
      <c r="H336" s="162">
        <v>17</v>
      </c>
      <c r="I336" s="182">
        <v>59</v>
      </c>
      <c r="J336" s="359" t="s">
        <v>802</v>
      </c>
      <c r="K336" s="130">
        <f t="shared" ref="K336" si="184">H336-F336</f>
        <v>-29.5</v>
      </c>
      <c r="L336" s="131">
        <f t="shared" ref="L336" si="185">K336/F336</f>
        <v>-0.63440860215053763</v>
      </c>
      <c r="M336" s="132" t="s">
        <v>620</v>
      </c>
      <c r="N336" s="133">
        <v>43887</v>
      </c>
      <c r="O336" s="54"/>
      <c r="P336" s="13"/>
      <c r="Q336" s="13"/>
      <c r="R336" s="14" t="s">
        <v>708</v>
      </c>
      <c r="S336" s="13"/>
      <c r="T336" s="13"/>
      <c r="U336" s="13"/>
      <c r="V336" s="13"/>
      <c r="W336" s="13"/>
      <c r="X336" s="13"/>
      <c r="Y336" s="13"/>
      <c r="Z336" s="13"/>
    </row>
    <row r="337" spans="1:26">
      <c r="A337" s="346">
        <v>137</v>
      </c>
      <c r="B337" s="188">
        <v>43396</v>
      </c>
      <c r="C337" s="188"/>
      <c r="D337" s="193" t="s">
        <v>404</v>
      </c>
      <c r="E337" s="191" t="s">
        <v>580</v>
      </c>
      <c r="F337" s="192">
        <v>156.5</v>
      </c>
      <c r="G337" s="191"/>
      <c r="H337" s="191"/>
      <c r="I337" s="213">
        <v>191</v>
      </c>
      <c r="J337" s="225" t="s">
        <v>558</v>
      </c>
      <c r="K337" s="215"/>
      <c r="L337" s="216"/>
      <c r="M337" s="214" t="s">
        <v>558</v>
      </c>
      <c r="N337" s="217"/>
      <c r="O337" s="54"/>
      <c r="P337" s="13"/>
      <c r="Q337" s="13"/>
      <c r="R337" s="14" t="s">
        <v>708</v>
      </c>
      <c r="S337" s="13"/>
      <c r="T337" s="13"/>
      <c r="U337" s="13"/>
      <c r="V337" s="13"/>
      <c r="W337" s="13"/>
      <c r="X337" s="13"/>
      <c r="Y337" s="13"/>
      <c r="Z337" s="13"/>
    </row>
    <row r="338" spans="1:26">
      <c r="A338" s="346">
        <v>138</v>
      </c>
      <c r="B338" s="188">
        <v>43439</v>
      </c>
      <c r="C338" s="188"/>
      <c r="D338" s="193" t="s">
        <v>321</v>
      </c>
      <c r="E338" s="191" t="s">
        <v>580</v>
      </c>
      <c r="F338" s="192">
        <v>259.5</v>
      </c>
      <c r="G338" s="191"/>
      <c r="H338" s="191"/>
      <c r="I338" s="213">
        <v>321</v>
      </c>
      <c r="J338" s="225" t="s">
        <v>558</v>
      </c>
      <c r="K338" s="215"/>
      <c r="L338" s="216"/>
      <c r="M338" s="214" t="s">
        <v>558</v>
      </c>
      <c r="N338" s="217"/>
      <c r="O338" s="13"/>
      <c r="P338" s="13"/>
      <c r="Q338" s="13"/>
      <c r="R338" s="14" t="s">
        <v>708</v>
      </c>
      <c r="S338" s="13"/>
      <c r="T338" s="13"/>
      <c r="U338" s="13"/>
      <c r="V338" s="13"/>
      <c r="W338" s="13"/>
      <c r="X338" s="13"/>
      <c r="Y338" s="13"/>
      <c r="Z338" s="13"/>
    </row>
    <row r="339" spans="1:26">
      <c r="A339" s="344">
        <v>139</v>
      </c>
      <c r="B339" s="160">
        <v>43439</v>
      </c>
      <c r="C339" s="160"/>
      <c r="D339" s="161" t="s">
        <v>732</v>
      </c>
      <c r="E339" s="162" t="s">
        <v>580</v>
      </c>
      <c r="F339" s="162">
        <v>715</v>
      </c>
      <c r="G339" s="162"/>
      <c r="H339" s="162">
        <v>445</v>
      </c>
      <c r="I339" s="182">
        <v>840</v>
      </c>
      <c r="J339" s="134" t="s">
        <v>782</v>
      </c>
      <c r="K339" s="130">
        <f t="shared" ref="K339:K342" si="186">H339-F339</f>
        <v>-270</v>
      </c>
      <c r="L339" s="131">
        <f t="shared" ref="L339:L342" si="187">K339/F339</f>
        <v>-0.3776223776223776</v>
      </c>
      <c r="M339" s="132" t="s">
        <v>620</v>
      </c>
      <c r="N339" s="133">
        <v>43800</v>
      </c>
      <c r="O339" s="54"/>
      <c r="P339" s="13"/>
      <c r="Q339" s="13"/>
      <c r="R339" s="14" t="s">
        <v>708</v>
      </c>
      <c r="S339" s="13"/>
      <c r="T339" s="13"/>
      <c r="U339" s="13"/>
      <c r="V339" s="13"/>
      <c r="W339" s="13"/>
      <c r="X339" s="13"/>
      <c r="Y339" s="13"/>
      <c r="Z339" s="13"/>
    </row>
    <row r="340" spans="1:26">
      <c r="A340" s="197">
        <v>140</v>
      </c>
      <c r="B340" s="198">
        <v>43469</v>
      </c>
      <c r="C340" s="198"/>
      <c r="D340" s="151" t="s">
        <v>143</v>
      </c>
      <c r="E340" s="199" t="s">
        <v>580</v>
      </c>
      <c r="F340" s="199">
        <v>875</v>
      </c>
      <c r="G340" s="199"/>
      <c r="H340" s="199">
        <v>1165</v>
      </c>
      <c r="I340" s="219">
        <v>1185</v>
      </c>
      <c r="J340" s="137" t="s">
        <v>808</v>
      </c>
      <c r="K340" s="124">
        <f t="shared" si="186"/>
        <v>290</v>
      </c>
      <c r="L340" s="125">
        <f t="shared" si="187"/>
        <v>0.33142857142857141</v>
      </c>
      <c r="M340" s="126" t="s">
        <v>556</v>
      </c>
      <c r="N340" s="338">
        <v>43847</v>
      </c>
      <c r="O340" s="54"/>
      <c r="P340" s="13"/>
      <c r="Q340" s="13"/>
      <c r="R340" s="324" t="s">
        <v>708</v>
      </c>
      <c r="S340" s="13"/>
      <c r="T340" s="13"/>
      <c r="U340" s="13"/>
      <c r="V340" s="13"/>
      <c r="W340" s="13"/>
      <c r="X340" s="13"/>
      <c r="Y340" s="13"/>
      <c r="Z340" s="13"/>
    </row>
    <row r="341" spans="1:26">
      <c r="A341" s="197">
        <v>141</v>
      </c>
      <c r="B341" s="198">
        <v>43559</v>
      </c>
      <c r="C341" s="198"/>
      <c r="D341" s="376" t="s">
        <v>336</v>
      </c>
      <c r="E341" s="199" t="s">
        <v>580</v>
      </c>
      <c r="F341" s="199">
        <f>387-14.63</f>
        <v>372.37</v>
      </c>
      <c r="G341" s="199"/>
      <c r="H341" s="199">
        <v>490</v>
      </c>
      <c r="I341" s="219">
        <v>490</v>
      </c>
      <c r="J341" s="137" t="s">
        <v>639</v>
      </c>
      <c r="K341" s="124">
        <f t="shared" si="186"/>
        <v>117.63</v>
      </c>
      <c r="L341" s="125">
        <f t="shared" si="187"/>
        <v>0.31589548030185027</v>
      </c>
      <c r="M341" s="126" t="s">
        <v>556</v>
      </c>
      <c r="N341" s="338">
        <v>43850</v>
      </c>
      <c r="O341" s="54"/>
      <c r="P341" s="13"/>
      <c r="Q341" s="13"/>
      <c r="R341" s="324" t="s">
        <v>708</v>
      </c>
      <c r="S341" s="13"/>
      <c r="T341" s="13"/>
      <c r="U341" s="13"/>
      <c r="V341" s="13"/>
      <c r="W341" s="13"/>
      <c r="X341" s="13"/>
      <c r="Y341" s="13"/>
      <c r="Z341" s="13"/>
    </row>
    <row r="342" spans="1:26">
      <c r="A342" s="344">
        <v>142</v>
      </c>
      <c r="B342" s="160">
        <v>43578</v>
      </c>
      <c r="C342" s="160"/>
      <c r="D342" s="161" t="s">
        <v>733</v>
      </c>
      <c r="E342" s="162" t="s">
        <v>557</v>
      </c>
      <c r="F342" s="162">
        <v>220</v>
      </c>
      <c r="G342" s="162"/>
      <c r="H342" s="162">
        <v>127.5</v>
      </c>
      <c r="I342" s="182">
        <v>284</v>
      </c>
      <c r="J342" s="359" t="s">
        <v>806</v>
      </c>
      <c r="K342" s="130">
        <f t="shared" si="186"/>
        <v>-92.5</v>
      </c>
      <c r="L342" s="131">
        <f t="shared" si="187"/>
        <v>-0.42045454545454547</v>
      </c>
      <c r="M342" s="132" t="s">
        <v>620</v>
      </c>
      <c r="N342" s="133">
        <v>43896</v>
      </c>
      <c r="O342" s="54"/>
      <c r="P342" s="13"/>
      <c r="Q342" s="13"/>
      <c r="R342" s="14" t="s">
        <v>708</v>
      </c>
      <c r="S342" s="13"/>
      <c r="T342" s="13"/>
      <c r="U342" s="13"/>
      <c r="V342" s="13"/>
      <c r="W342" s="13"/>
      <c r="X342" s="13"/>
      <c r="Y342" s="13"/>
      <c r="Z342" s="13"/>
    </row>
    <row r="343" spans="1:26">
      <c r="A343" s="197">
        <v>143</v>
      </c>
      <c r="B343" s="198">
        <v>43622</v>
      </c>
      <c r="C343" s="198"/>
      <c r="D343" s="376" t="s">
        <v>466</v>
      </c>
      <c r="E343" s="199" t="s">
        <v>557</v>
      </c>
      <c r="F343" s="199">
        <v>332.8</v>
      </c>
      <c r="G343" s="199"/>
      <c r="H343" s="199">
        <v>405</v>
      </c>
      <c r="I343" s="219">
        <v>419</v>
      </c>
      <c r="J343" s="137" t="s">
        <v>809</v>
      </c>
      <c r="K343" s="124">
        <f t="shared" ref="K343" si="188">H343-F343</f>
        <v>72.199999999999989</v>
      </c>
      <c r="L343" s="125">
        <f t="shared" ref="L343" si="189">K343/F343</f>
        <v>0.21694711538461534</v>
      </c>
      <c r="M343" s="126" t="s">
        <v>556</v>
      </c>
      <c r="N343" s="338">
        <v>43860</v>
      </c>
      <c r="O343" s="54"/>
      <c r="P343" s="13"/>
      <c r="Q343" s="13"/>
      <c r="R343" s="14" t="s">
        <v>710</v>
      </c>
      <c r="S343" s="13"/>
      <c r="T343" s="13"/>
      <c r="U343" s="13"/>
      <c r="V343" s="13"/>
      <c r="W343" s="13"/>
      <c r="X343" s="13"/>
      <c r="Y343" s="13"/>
      <c r="Z343" s="13"/>
    </row>
    <row r="344" spans="1:26">
      <c r="A344" s="140">
        <v>144</v>
      </c>
      <c r="B344" s="139">
        <v>43641</v>
      </c>
      <c r="C344" s="139"/>
      <c r="D344" s="140" t="s">
        <v>137</v>
      </c>
      <c r="E344" s="141" t="s">
        <v>580</v>
      </c>
      <c r="F344" s="142">
        <v>386</v>
      </c>
      <c r="G344" s="143"/>
      <c r="H344" s="143">
        <v>395</v>
      </c>
      <c r="I344" s="143">
        <v>452</v>
      </c>
      <c r="J344" s="166" t="s">
        <v>799</v>
      </c>
      <c r="K344" s="167">
        <f t="shared" ref="K344" si="190">H344-F344</f>
        <v>9</v>
      </c>
      <c r="L344" s="168">
        <f t="shared" ref="L344" si="191">K344/F344</f>
        <v>2.3316062176165803E-2</v>
      </c>
      <c r="M344" s="169" t="s">
        <v>665</v>
      </c>
      <c r="N344" s="170">
        <v>43868</v>
      </c>
      <c r="O344" s="13"/>
      <c r="P344" s="13"/>
      <c r="Q344" s="13"/>
      <c r="R344" s="14" t="s">
        <v>710</v>
      </c>
      <c r="S344" s="13"/>
      <c r="T344" s="13"/>
      <c r="U344" s="13"/>
      <c r="V344" s="13"/>
      <c r="W344" s="13"/>
      <c r="X344" s="13"/>
      <c r="Y344" s="13"/>
      <c r="Z344" s="13"/>
    </row>
    <row r="345" spans="1:26">
      <c r="A345" s="347">
        <v>145</v>
      </c>
      <c r="B345" s="188">
        <v>43707</v>
      </c>
      <c r="C345" s="188"/>
      <c r="D345" s="193" t="s">
        <v>255</v>
      </c>
      <c r="E345" s="191" t="s">
        <v>580</v>
      </c>
      <c r="F345" s="191" t="s">
        <v>712</v>
      </c>
      <c r="G345" s="191"/>
      <c r="H345" s="191"/>
      <c r="I345" s="213">
        <v>190</v>
      </c>
      <c r="J345" s="225" t="s">
        <v>558</v>
      </c>
      <c r="K345" s="215"/>
      <c r="L345" s="216"/>
      <c r="M345" s="335" t="s">
        <v>558</v>
      </c>
      <c r="N345" s="217"/>
      <c r="O345" s="13"/>
      <c r="P345" s="13"/>
      <c r="Q345" s="13"/>
      <c r="R345" s="324" t="s">
        <v>708</v>
      </c>
      <c r="S345" s="13"/>
      <c r="T345" s="13"/>
      <c r="U345" s="13"/>
      <c r="V345" s="13"/>
      <c r="W345" s="13"/>
      <c r="X345" s="13"/>
      <c r="Y345" s="13"/>
      <c r="Z345" s="13"/>
    </row>
    <row r="346" spans="1:26">
      <c r="A346" s="197">
        <v>146</v>
      </c>
      <c r="B346" s="198">
        <v>43731</v>
      </c>
      <c r="C346" s="198"/>
      <c r="D346" s="151" t="s">
        <v>418</v>
      </c>
      <c r="E346" s="199" t="s">
        <v>580</v>
      </c>
      <c r="F346" s="199">
        <v>235</v>
      </c>
      <c r="G346" s="199"/>
      <c r="H346" s="199">
        <v>295</v>
      </c>
      <c r="I346" s="219">
        <v>296</v>
      </c>
      <c r="J346" s="137" t="s">
        <v>787</v>
      </c>
      <c r="K346" s="124">
        <f t="shared" ref="K346" si="192">H346-F346</f>
        <v>60</v>
      </c>
      <c r="L346" s="125">
        <f t="shared" ref="L346" si="193">K346/F346</f>
        <v>0.25531914893617019</v>
      </c>
      <c r="M346" s="126" t="s">
        <v>556</v>
      </c>
      <c r="N346" s="338">
        <v>43844</v>
      </c>
      <c r="O346" s="54"/>
      <c r="P346" s="13"/>
      <c r="Q346" s="13"/>
      <c r="R346" s="14" t="s">
        <v>710</v>
      </c>
      <c r="S346" s="13"/>
      <c r="T346" s="13"/>
      <c r="U346" s="13"/>
      <c r="V346" s="13"/>
      <c r="W346" s="13"/>
      <c r="X346" s="13"/>
      <c r="Y346" s="13"/>
      <c r="Z346" s="13"/>
    </row>
    <row r="347" spans="1:26">
      <c r="A347" s="197">
        <v>147</v>
      </c>
      <c r="B347" s="198">
        <v>43752</v>
      </c>
      <c r="C347" s="198"/>
      <c r="D347" s="151" t="s">
        <v>778</v>
      </c>
      <c r="E347" s="199" t="s">
        <v>580</v>
      </c>
      <c r="F347" s="199">
        <v>277.5</v>
      </c>
      <c r="G347" s="199"/>
      <c r="H347" s="199">
        <v>333</v>
      </c>
      <c r="I347" s="219">
        <v>333</v>
      </c>
      <c r="J347" s="137" t="s">
        <v>788</v>
      </c>
      <c r="K347" s="124">
        <f t="shared" ref="K347" si="194">H347-F347</f>
        <v>55.5</v>
      </c>
      <c r="L347" s="125">
        <f t="shared" ref="L347" si="195">K347/F347</f>
        <v>0.2</v>
      </c>
      <c r="M347" s="126" t="s">
        <v>556</v>
      </c>
      <c r="N347" s="338">
        <v>43846</v>
      </c>
      <c r="O347" s="54"/>
      <c r="P347" s="13"/>
      <c r="Q347" s="13"/>
      <c r="R347" s="324" t="s">
        <v>708</v>
      </c>
      <c r="S347" s="13"/>
      <c r="T347" s="13"/>
      <c r="U347" s="13"/>
      <c r="V347" s="13"/>
      <c r="W347" s="13"/>
      <c r="X347" s="13"/>
      <c r="Y347" s="13"/>
      <c r="Z347" s="13"/>
    </row>
    <row r="348" spans="1:26">
      <c r="A348" s="197">
        <v>148</v>
      </c>
      <c r="B348" s="198">
        <v>43752</v>
      </c>
      <c r="C348" s="198"/>
      <c r="D348" s="151" t="s">
        <v>777</v>
      </c>
      <c r="E348" s="199" t="s">
        <v>580</v>
      </c>
      <c r="F348" s="199">
        <v>930</v>
      </c>
      <c r="G348" s="199"/>
      <c r="H348" s="199">
        <v>1165</v>
      </c>
      <c r="I348" s="219">
        <v>1200</v>
      </c>
      <c r="J348" s="137" t="s">
        <v>789</v>
      </c>
      <c r="K348" s="124">
        <f t="shared" ref="K348" si="196">H348-F348</f>
        <v>235</v>
      </c>
      <c r="L348" s="125">
        <f t="shared" ref="L348" si="197">K348/F348</f>
        <v>0.25268817204301075</v>
      </c>
      <c r="M348" s="126" t="s">
        <v>556</v>
      </c>
      <c r="N348" s="338">
        <v>43847</v>
      </c>
      <c r="O348" s="54"/>
      <c r="P348" s="13"/>
      <c r="Q348" s="13"/>
      <c r="R348" s="324" t="s">
        <v>710</v>
      </c>
      <c r="S348" s="13"/>
      <c r="T348" s="13"/>
      <c r="U348" s="13"/>
      <c r="V348" s="13"/>
      <c r="W348" s="13"/>
      <c r="X348" s="13"/>
      <c r="Y348" s="13"/>
      <c r="Z348" s="13"/>
    </row>
    <row r="349" spans="1:26">
      <c r="A349" s="346">
        <v>149</v>
      </c>
      <c r="B349" s="327">
        <v>43753</v>
      </c>
      <c r="C349" s="202"/>
      <c r="D349" s="348" t="s">
        <v>776</v>
      </c>
      <c r="E349" s="329" t="s">
        <v>580</v>
      </c>
      <c r="F349" s="331">
        <v>111</v>
      </c>
      <c r="G349" s="329"/>
      <c r="H349" s="329"/>
      <c r="I349" s="333">
        <v>141</v>
      </c>
      <c r="J349" s="225" t="s">
        <v>558</v>
      </c>
      <c r="K349" s="225"/>
      <c r="L349" s="119"/>
      <c r="M349" s="337" t="s">
        <v>558</v>
      </c>
      <c r="N349" s="227"/>
      <c r="O349" s="13"/>
      <c r="P349" s="13"/>
      <c r="Q349" s="13"/>
      <c r="R349" s="324" t="s">
        <v>710</v>
      </c>
      <c r="S349" s="13"/>
      <c r="T349" s="13"/>
      <c r="U349" s="13"/>
      <c r="V349" s="13"/>
      <c r="W349" s="13"/>
      <c r="X349" s="13"/>
      <c r="Y349" s="13"/>
      <c r="Z349" s="13"/>
    </row>
    <row r="350" spans="1:26">
      <c r="A350" s="197">
        <v>150</v>
      </c>
      <c r="B350" s="198">
        <v>43753</v>
      </c>
      <c r="C350" s="198"/>
      <c r="D350" s="151" t="s">
        <v>775</v>
      </c>
      <c r="E350" s="199" t="s">
        <v>580</v>
      </c>
      <c r="F350" s="200">
        <v>296</v>
      </c>
      <c r="G350" s="199"/>
      <c r="H350" s="199">
        <v>370</v>
      </c>
      <c r="I350" s="219">
        <v>370</v>
      </c>
      <c r="J350" s="137" t="s">
        <v>639</v>
      </c>
      <c r="K350" s="124">
        <f t="shared" ref="K350:K351" si="198">H350-F350</f>
        <v>74</v>
      </c>
      <c r="L350" s="125">
        <f t="shared" ref="L350:L351" si="199">K350/F350</f>
        <v>0.25</v>
      </c>
      <c r="M350" s="126" t="s">
        <v>556</v>
      </c>
      <c r="N350" s="338">
        <v>43853</v>
      </c>
      <c r="O350" s="54"/>
      <c r="P350" s="13"/>
      <c r="Q350" s="13"/>
      <c r="R350" s="324" t="s">
        <v>710</v>
      </c>
      <c r="S350" s="13"/>
      <c r="T350" s="13"/>
      <c r="U350" s="13"/>
      <c r="V350" s="13"/>
      <c r="W350" s="13"/>
      <c r="X350" s="13"/>
      <c r="Y350" s="13"/>
      <c r="Z350" s="13"/>
    </row>
    <row r="351" spans="1:26">
      <c r="A351" s="197">
        <v>151</v>
      </c>
      <c r="B351" s="198">
        <v>43754</v>
      </c>
      <c r="C351" s="198"/>
      <c r="D351" s="151" t="s">
        <v>774</v>
      </c>
      <c r="E351" s="199" t="s">
        <v>580</v>
      </c>
      <c r="F351" s="200">
        <v>300</v>
      </c>
      <c r="G351" s="199"/>
      <c r="H351" s="199">
        <v>382.5</v>
      </c>
      <c r="I351" s="219">
        <v>344</v>
      </c>
      <c r="J351" s="460" t="s">
        <v>840</v>
      </c>
      <c r="K351" s="124">
        <f t="shared" si="198"/>
        <v>82.5</v>
      </c>
      <c r="L351" s="125">
        <f t="shared" si="199"/>
        <v>0.27500000000000002</v>
      </c>
      <c r="M351" s="126" t="s">
        <v>556</v>
      </c>
      <c r="N351" s="338">
        <v>44238</v>
      </c>
      <c r="O351" s="13"/>
      <c r="P351" s="13"/>
      <c r="Q351" s="13"/>
      <c r="R351" s="324" t="s">
        <v>710</v>
      </c>
      <c r="S351" s="13"/>
      <c r="T351" s="13"/>
      <c r="U351" s="13"/>
      <c r="V351" s="13"/>
      <c r="W351" s="13"/>
      <c r="X351" s="13"/>
      <c r="Y351" s="13"/>
      <c r="Z351" s="13"/>
    </row>
    <row r="352" spans="1:26">
      <c r="A352" s="326">
        <v>152</v>
      </c>
      <c r="B352" s="202">
        <v>43832</v>
      </c>
      <c r="C352" s="202"/>
      <c r="D352" s="206" t="s">
        <v>758</v>
      </c>
      <c r="E352" s="203" t="s">
        <v>580</v>
      </c>
      <c r="F352" s="204" t="s">
        <v>786</v>
      </c>
      <c r="G352" s="203"/>
      <c r="H352" s="203"/>
      <c r="I352" s="224">
        <v>590</v>
      </c>
      <c r="J352" s="225" t="s">
        <v>558</v>
      </c>
      <c r="K352" s="225"/>
      <c r="L352" s="119"/>
      <c r="M352" s="323" t="s">
        <v>558</v>
      </c>
      <c r="N352" s="227"/>
      <c r="O352" s="13"/>
      <c r="P352" s="13"/>
      <c r="Q352" s="13"/>
      <c r="R352" s="324" t="s">
        <v>710</v>
      </c>
      <c r="S352" s="13"/>
      <c r="T352" s="13"/>
      <c r="U352" s="13"/>
      <c r="V352" s="13"/>
      <c r="W352" s="13"/>
      <c r="X352" s="13"/>
      <c r="Y352" s="13"/>
      <c r="Z352" s="13"/>
    </row>
    <row r="353" spans="1:26">
      <c r="A353" s="197">
        <v>153</v>
      </c>
      <c r="B353" s="198">
        <v>43966</v>
      </c>
      <c r="C353" s="198"/>
      <c r="D353" s="151" t="s">
        <v>64</v>
      </c>
      <c r="E353" s="199" t="s">
        <v>580</v>
      </c>
      <c r="F353" s="200">
        <v>67.5</v>
      </c>
      <c r="G353" s="199"/>
      <c r="H353" s="199">
        <v>86</v>
      </c>
      <c r="I353" s="219">
        <v>86</v>
      </c>
      <c r="J353" s="137" t="s">
        <v>817</v>
      </c>
      <c r="K353" s="124">
        <f t="shared" ref="K353" si="200">H353-F353</f>
        <v>18.5</v>
      </c>
      <c r="L353" s="125">
        <f t="shared" ref="L353" si="201">K353/F353</f>
        <v>0.27407407407407408</v>
      </c>
      <c r="M353" s="126" t="s">
        <v>556</v>
      </c>
      <c r="N353" s="338">
        <v>44008</v>
      </c>
      <c r="O353" s="54"/>
      <c r="P353" s="13"/>
      <c r="Q353" s="13"/>
      <c r="R353" s="324" t="s">
        <v>710</v>
      </c>
      <c r="S353" s="13"/>
      <c r="T353" s="13"/>
      <c r="U353" s="13"/>
      <c r="V353" s="13"/>
      <c r="W353" s="13"/>
      <c r="X353" s="13"/>
      <c r="Y353" s="13"/>
      <c r="Z353" s="13"/>
    </row>
    <row r="354" spans="1:26">
      <c r="A354" s="201">
        <v>154</v>
      </c>
      <c r="B354" s="202">
        <v>44035</v>
      </c>
      <c r="C354" s="202"/>
      <c r="D354" s="206" t="s">
        <v>465</v>
      </c>
      <c r="E354" s="203" t="s">
        <v>580</v>
      </c>
      <c r="F354" s="204" t="s">
        <v>820</v>
      </c>
      <c r="G354" s="203"/>
      <c r="H354" s="203"/>
      <c r="I354" s="224">
        <v>296</v>
      </c>
      <c r="J354" s="225" t="s">
        <v>558</v>
      </c>
      <c r="K354" s="225"/>
      <c r="L354" s="119"/>
      <c r="M354" s="226"/>
      <c r="N354" s="227"/>
      <c r="O354" s="13"/>
      <c r="P354" s="13"/>
      <c r="Q354" s="13"/>
      <c r="R354" s="324" t="s">
        <v>710</v>
      </c>
      <c r="S354" s="13"/>
      <c r="T354" s="13"/>
      <c r="U354" s="13"/>
      <c r="V354" s="13"/>
      <c r="W354" s="13"/>
      <c r="X354" s="13"/>
      <c r="Y354" s="13"/>
      <c r="Z354" s="13"/>
    </row>
    <row r="355" spans="1:26">
      <c r="A355" s="197">
        <v>155</v>
      </c>
      <c r="B355" s="198">
        <v>44092</v>
      </c>
      <c r="C355" s="198"/>
      <c r="D355" s="151" t="s">
        <v>398</v>
      </c>
      <c r="E355" s="199" t="s">
        <v>580</v>
      </c>
      <c r="F355" s="199">
        <v>206</v>
      </c>
      <c r="G355" s="199"/>
      <c r="H355" s="199">
        <v>248</v>
      </c>
      <c r="I355" s="219">
        <v>248</v>
      </c>
      <c r="J355" s="137" t="s">
        <v>639</v>
      </c>
      <c r="K355" s="124">
        <f t="shared" ref="K355:K356" si="202">H355-F355</f>
        <v>42</v>
      </c>
      <c r="L355" s="125">
        <f t="shared" ref="L355:L356" si="203">K355/F355</f>
        <v>0.20388349514563106</v>
      </c>
      <c r="M355" s="126" t="s">
        <v>556</v>
      </c>
      <c r="N355" s="338">
        <v>44214</v>
      </c>
      <c r="O355" s="54"/>
      <c r="P355" s="13"/>
      <c r="Q355" s="13"/>
      <c r="R355" s="324" t="s">
        <v>710</v>
      </c>
      <c r="S355" s="13"/>
      <c r="T355" s="13"/>
      <c r="U355" s="13"/>
      <c r="V355" s="13"/>
      <c r="W355" s="13"/>
      <c r="X355" s="13"/>
      <c r="Y355" s="13"/>
      <c r="Z355" s="13"/>
    </row>
    <row r="356" spans="1:26">
      <c r="A356" s="197">
        <v>156</v>
      </c>
      <c r="B356" s="198">
        <v>44140</v>
      </c>
      <c r="C356" s="198"/>
      <c r="D356" s="151" t="s">
        <v>398</v>
      </c>
      <c r="E356" s="199" t="s">
        <v>580</v>
      </c>
      <c r="F356" s="199">
        <v>182.5</v>
      </c>
      <c r="G356" s="199"/>
      <c r="H356" s="199">
        <v>248</v>
      </c>
      <c r="I356" s="219">
        <v>248</v>
      </c>
      <c r="J356" s="137" t="s">
        <v>639</v>
      </c>
      <c r="K356" s="124">
        <f t="shared" si="202"/>
        <v>65.5</v>
      </c>
      <c r="L356" s="125">
        <f t="shared" si="203"/>
        <v>0.35890410958904112</v>
      </c>
      <c r="M356" s="126" t="s">
        <v>556</v>
      </c>
      <c r="N356" s="338">
        <v>44214</v>
      </c>
      <c r="O356" s="54"/>
      <c r="P356" s="13"/>
      <c r="Q356" s="13"/>
      <c r="R356" s="324" t="s">
        <v>710</v>
      </c>
      <c r="S356" s="13"/>
      <c r="T356" s="13"/>
      <c r="U356" s="13"/>
      <c r="V356" s="13"/>
      <c r="W356" s="13"/>
      <c r="X356" s="13"/>
      <c r="Y356" s="13"/>
      <c r="Z356" s="13"/>
    </row>
    <row r="357" spans="1:26">
      <c r="A357" s="201">
        <v>157</v>
      </c>
      <c r="B357" s="202">
        <v>44140</v>
      </c>
      <c r="C357" s="202"/>
      <c r="D357" s="206" t="s">
        <v>321</v>
      </c>
      <c r="E357" s="203" t="s">
        <v>580</v>
      </c>
      <c r="F357" s="204" t="s">
        <v>824</v>
      </c>
      <c r="G357" s="203"/>
      <c r="H357" s="203"/>
      <c r="I357" s="224">
        <v>320</v>
      </c>
      <c r="J357" s="225" t="s">
        <v>558</v>
      </c>
      <c r="K357" s="225"/>
      <c r="L357" s="119"/>
      <c r="M357" s="226"/>
      <c r="N357" s="227"/>
      <c r="O357" s="13"/>
      <c r="P357" s="13"/>
      <c r="Q357" s="13"/>
      <c r="R357" s="324" t="s">
        <v>710</v>
      </c>
      <c r="S357" s="13"/>
      <c r="T357" s="13"/>
      <c r="U357" s="13"/>
      <c r="V357" s="13"/>
      <c r="W357" s="13"/>
      <c r="X357" s="13"/>
      <c r="Y357" s="13"/>
      <c r="Z357" s="13"/>
    </row>
    <row r="358" spans="1:26">
      <c r="A358" s="197">
        <v>158</v>
      </c>
      <c r="B358" s="198">
        <v>44140</v>
      </c>
      <c r="C358" s="198"/>
      <c r="D358" s="151" t="s">
        <v>461</v>
      </c>
      <c r="E358" s="199" t="s">
        <v>580</v>
      </c>
      <c r="F358" s="200">
        <v>925</v>
      </c>
      <c r="G358" s="199"/>
      <c r="H358" s="199">
        <v>1095</v>
      </c>
      <c r="I358" s="219">
        <v>1093</v>
      </c>
      <c r="J358" s="460" t="s">
        <v>828</v>
      </c>
      <c r="K358" s="124">
        <f t="shared" ref="K358" si="204">H358-F358</f>
        <v>170</v>
      </c>
      <c r="L358" s="125">
        <f t="shared" ref="L358" si="205">K358/F358</f>
        <v>0.18378378378378379</v>
      </c>
      <c r="M358" s="126" t="s">
        <v>556</v>
      </c>
      <c r="N358" s="338">
        <v>44201</v>
      </c>
      <c r="O358" s="13"/>
      <c r="P358" s="13"/>
      <c r="Q358" s="13"/>
      <c r="R358" s="324" t="s">
        <v>710</v>
      </c>
      <c r="S358" s="13"/>
      <c r="T358" s="13"/>
      <c r="U358" s="13"/>
      <c r="V358" s="13"/>
      <c r="W358" s="13"/>
      <c r="X358" s="13"/>
      <c r="Y358" s="13"/>
      <c r="Z358" s="13"/>
    </row>
    <row r="359" spans="1:26">
      <c r="A359" s="197">
        <v>159</v>
      </c>
      <c r="B359" s="198">
        <v>44140</v>
      </c>
      <c r="C359" s="198"/>
      <c r="D359" s="151" t="s">
        <v>336</v>
      </c>
      <c r="E359" s="199" t="s">
        <v>580</v>
      </c>
      <c r="F359" s="200">
        <v>332.5</v>
      </c>
      <c r="G359" s="199"/>
      <c r="H359" s="199">
        <v>393</v>
      </c>
      <c r="I359" s="219">
        <v>406</v>
      </c>
      <c r="J359" s="460" t="s">
        <v>843</v>
      </c>
      <c r="K359" s="124">
        <f t="shared" ref="K359" si="206">H359-F359</f>
        <v>60.5</v>
      </c>
      <c r="L359" s="125">
        <f t="shared" ref="L359" si="207">K359/F359</f>
        <v>0.18195488721804512</v>
      </c>
      <c r="M359" s="126" t="s">
        <v>556</v>
      </c>
      <c r="N359" s="338">
        <v>44256</v>
      </c>
      <c r="O359" s="13"/>
      <c r="P359" s="13"/>
      <c r="Q359" s="13"/>
      <c r="R359" s="324" t="s">
        <v>710</v>
      </c>
      <c r="S359" s="13"/>
      <c r="T359" s="13"/>
      <c r="U359" s="13"/>
      <c r="V359" s="13"/>
      <c r="W359" s="13"/>
      <c r="X359" s="13"/>
      <c r="Y359" s="13"/>
      <c r="Z359" s="13"/>
    </row>
    <row r="360" spans="1:26">
      <c r="A360" s="201">
        <v>160</v>
      </c>
      <c r="B360" s="202">
        <v>44141</v>
      </c>
      <c r="C360" s="202"/>
      <c r="D360" s="206" t="s">
        <v>465</v>
      </c>
      <c r="E360" s="203" t="s">
        <v>580</v>
      </c>
      <c r="F360" s="204" t="s">
        <v>825</v>
      </c>
      <c r="G360" s="203"/>
      <c r="H360" s="203"/>
      <c r="I360" s="224">
        <v>290</v>
      </c>
      <c r="J360" s="225" t="s">
        <v>558</v>
      </c>
      <c r="K360" s="225"/>
      <c r="L360" s="119"/>
      <c r="M360" s="226"/>
      <c r="N360" s="227"/>
      <c r="O360" s="13"/>
      <c r="P360" s="13"/>
      <c r="Q360" s="13"/>
      <c r="R360" s="324" t="s">
        <v>710</v>
      </c>
      <c r="S360" s="13"/>
      <c r="T360" s="13"/>
      <c r="U360" s="13"/>
      <c r="V360" s="13"/>
      <c r="W360" s="13"/>
      <c r="X360" s="13"/>
      <c r="Y360" s="13"/>
      <c r="Z360" s="13"/>
    </row>
    <row r="361" spans="1:26">
      <c r="A361" s="201">
        <v>161</v>
      </c>
      <c r="B361" s="202">
        <v>44187</v>
      </c>
      <c r="C361" s="202"/>
      <c r="D361" s="206" t="s">
        <v>754</v>
      </c>
      <c r="E361" s="203" t="s">
        <v>580</v>
      </c>
      <c r="F361" s="454" t="s">
        <v>827</v>
      </c>
      <c r="G361" s="203"/>
      <c r="H361" s="203"/>
      <c r="I361" s="224">
        <v>239</v>
      </c>
      <c r="J361" s="455" t="s">
        <v>558</v>
      </c>
      <c r="K361" s="225"/>
      <c r="L361" s="119"/>
      <c r="M361" s="226"/>
      <c r="N361" s="227"/>
      <c r="O361" s="13"/>
      <c r="P361" s="13"/>
      <c r="Q361" s="13"/>
      <c r="R361" s="324" t="s">
        <v>710</v>
      </c>
      <c r="S361" s="13"/>
      <c r="T361" s="13"/>
      <c r="U361" s="13"/>
      <c r="V361" s="13"/>
      <c r="W361" s="13"/>
      <c r="X361" s="13"/>
      <c r="Y361" s="13"/>
      <c r="Z361" s="13"/>
    </row>
    <row r="362" spans="1:26">
      <c r="A362" s="201">
        <v>162</v>
      </c>
      <c r="B362" s="202">
        <v>44258</v>
      </c>
      <c r="C362" s="202"/>
      <c r="D362" s="206" t="s">
        <v>758</v>
      </c>
      <c r="E362" s="203" t="s">
        <v>580</v>
      </c>
      <c r="F362" s="204" t="s">
        <v>786</v>
      </c>
      <c r="G362" s="203"/>
      <c r="H362" s="203"/>
      <c r="I362" s="224">
        <v>590</v>
      </c>
      <c r="J362" s="225" t="s">
        <v>558</v>
      </c>
      <c r="K362" s="225"/>
      <c r="L362" s="119"/>
      <c r="M362" s="323"/>
      <c r="N362" s="227"/>
      <c r="O362" s="13"/>
      <c r="P362" s="13"/>
      <c r="R362" s="324" t="s">
        <v>710</v>
      </c>
    </row>
    <row r="363" spans="1:26">
      <c r="A363" s="201">
        <v>163</v>
      </c>
      <c r="B363" s="202">
        <v>44274</v>
      </c>
      <c r="C363" s="202"/>
      <c r="D363" s="206" t="s">
        <v>336</v>
      </c>
      <c r="E363" s="502" t="s">
        <v>580</v>
      </c>
      <c r="F363" s="454" t="s">
        <v>848</v>
      </c>
      <c r="G363" s="203"/>
      <c r="H363" s="203"/>
      <c r="I363" s="224">
        <v>420</v>
      </c>
      <c r="J363" s="455" t="s">
        <v>558</v>
      </c>
      <c r="K363" s="225"/>
      <c r="L363" s="119"/>
      <c r="M363" s="226"/>
      <c r="N363" s="227"/>
      <c r="O363" s="13"/>
      <c r="R363" s="503" t="s">
        <v>710</v>
      </c>
    </row>
    <row r="364" spans="1:26">
      <c r="A364" s="201">
        <v>164</v>
      </c>
      <c r="B364" s="202">
        <v>44295</v>
      </c>
      <c r="C364" s="202"/>
      <c r="D364" s="206" t="s">
        <v>918</v>
      </c>
      <c r="E364" s="203" t="s">
        <v>580</v>
      </c>
      <c r="F364" s="204" t="s">
        <v>919</v>
      </c>
      <c r="G364" s="203"/>
      <c r="H364" s="203"/>
      <c r="I364" s="224">
        <v>663</v>
      </c>
      <c r="J364" s="455" t="s">
        <v>558</v>
      </c>
      <c r="K364" s="225"/>
      <c r="L364" s="119"/>
      <c r="M364" s="226"/>
      <c r="N364" s="227"/>
      <c r="O364" s="13"/>
      <c r="R364" s="228"/>
    </row>
    <row r="365" spans="1:26">
      <c r="A365" s="201">
        <v>165</v>
      </c>
      <c r="B365" s="202">
        <v>44308</v>
      </c>
      <c r="C365" s="202"/>
      <c r="D365" s="206" t="s">
        <v>369</v>
      </c>
      <c r="E365" s="502" t="s">
        <v>580</v>
      </c>
      <c r="F365" s="454" t="s">
        <v>1019</v>
      </c>
      <c r="G365" s="203"/>
      <c r="H365" s="203"/>
      <c r="I365" s="224">
        <v>155</v>
      </c>
      <c r="J365" s="455" t="s">
        <v>558</v>
      </c>
      <c r="K365" s="225"/>
      <c r="L365" s="119"/>
      <c r="M365" s="226"/>
      <c r="N365" s="227"/>
      <c r="O365" s="13"/>
      <c r="R365" s="228"/>
    </row>
    <row r="366" spans="1:26">
      <c r="O366" s="13"/>
      <c r="R366" s="228"/>
    </row>
    <row r="367" spans="1:26">
      <c r="R367" s="228"/>
    </row>
    <row r="368" spans="1:26">
      <c r="R368" s="228"/>
    </row>
    <row r="369" spans="1:18">
      <c r="R369" s="228"/>
    </row>
    <row r="370" spans="1:18">
      <c r="R370" s="228"/>
    </row>
    <row r="371" spans="1:18">
      <c r="R371" s="228"/>
    </row>
    <row r="372" spans="1:18">
      <c r="R372" s="228"/>
    </row>
    <row r="373" spans="1:18">
      <c r="A373" s="201"/>
      <c r="B373" s="192" t="s">
        <v>781</v>
      </c>
      <c r="R373" s="228"/>
    </row>
    <row r="383" spans="1:18">
      <c r="A383" s="207"/>
    </row>
    <row r="384" spans="1:18">
      <c r="A384" s="207"/>
      <c r="F384" s="456"/>
    </row>
    <row r="385" spans="1:1">
      <c r="A385" s="203"/>
    </row>
  </sheetData>
  <autoFilter ref="R1:R381"/>
  <mergeCells count="21">
    <mergeCell ref="P95:P96"/>
    <mergeCell ref="A97:A98"/>
    <mergeCell ref="B97:B98"/>
    <mergeCell ref="J97:J98"/>
    <mergeCell ref="M97:M98"/>
    <mergeCell ref="N97:N98"/>
    <mergeCell ref="O97:O98"/>
    <mergeCell ref="P97:P98"/>
    <mergeCell ref="A95:A96"/>
    <mergeCell ref="B95:B96"/>
    <mergeCell ref="J95:J96"/>
    <mergeCell ref="M95:M96"/>
    <mergeCell ref="N95:N96"/>
    <mergeCell ref="O95:O96"/>
    <mergeCell ref="O99:O100"/>
    <mergeCell ref="P99:P100"/>
    <mergeCell ref="A99:A100"/>
    <mergeCell ref="B99:B100"/>
    <mergeCell ref="J99:J100"/>
    <mergeCell ref="M99:M100"/>
    <mergeCell ref="N99:N100"/>
  </mergeCells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2021-04-30T02:34:59Z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